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2" activeTab="11"/>
  </bookViews>
  <sheets>
    <sheet name="Ntf.1.mell." sheetId="1" r:id="rId1"/>
    <sheet name="Ntf.2.mell." sheetId="2" r:id="rId2"/>
    <sheet name="Ntf.3.mell." sheetId="3" r:id="rId3"/>
    <sheet name="Ntf.4.mell." sheetId="4" r:id="rId4"/>
    <sheet name="Ntf.5.mell." sheetId="5" r:id="rId5"/>
    <sheet name="Ntf.6.mell." sheetId="6" r:id="rId6"/>
    <sheet name="Ntf.7.mell." sheetId="7" r:id="rId7"/>
    <sheet name="Ntf.8.mell." sheetId="8" r:id="rId8"/>
    <sheet name="Ntf.9.mell." sheetId="9" r:id="rId9"/>
    <sheet name="Ntf.10.mell." sheetId="10" r:id="rId10"/>
    <sheet name="Ntf.11.mell." sheetId="11" r:id="rId11"/>
    <sheet name="Ntf.12.mell." sheetId="12" r:id="rId12"/>
  </sheets>
  <definedNames/>
  <calcPr fullCalcOnLoad="1"/>
</workbook>
</file>

<file path=xl/sharedStrings.xml><?xml version="1.0" encoding="utf-8"?>
<sst xmlns="http://schemas.openxmlformats.org/spreadsheetml/2006/main" count="473" uniqueCount="356">
  <si>
    <t>ÖSSZESEN</t>
  </si>
  <si>
    <t>Személyi juttatások</t>
  </si>
  <si>
    <t>Munkaadókat terhelő járulékok</t>
  </si>
  <si>
    <t>Dologi kiadások</t>
  </si>
  <si>
    <t>Összesen</t>
  </si>
  <si>
    <t>BEVÉTELEK ÖSSZESEN</t>
  </si>
  <si>
    <t>BERUHÁZÁSOK</t>
  </si>
  <si>
    <t>FELÚJÍTÁSOK</t>
  </si>
  <si>
    <t>Előirányzat</t>
  </si>
  <si>
    <t>KIADÁSOK ÖSSZESEN</t>
  </si>
  <si>
    <t>PÉNZÜGYI BEFEKTETÉSEK</t>
  </si>
  <si>
    <t>FELHALMOZÁSI KIADÁSOK ÖSSZESEN</t>
  </si>
  <si>
    <t>Előirányzat megnevezése</t>
  </si>
  <si>
    <t>Eredeti</t>
  </si>
  <si>
    <t>Módosított</t>
  </si>
  <si>
    <t>Teljesítés</t>
  </si>
  <si>
    <t>Cím megnevezése</t>
  </si>
  <si>
    <t>%</t>
  </si>
  <si>
    <t xml:space="preserve">FELHALMOZÁSI KIADÁSOK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</si>
  <si>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</si>
  <si>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</si>
  <si>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</si>
  <si>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</si>
  <si>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</si>
  <si>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</si>
  <si>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</si>
  <si>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</si>
  <si>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</si>
  <si>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</si>
  <si>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</si>
  <si>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</si>
  <si>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Működési célú pénzeszköz átadások</t>
  </si>
  <si>
    <t>Felhalmozási célú pénzeszköz átadások</t>
  </si>
  <si>
    <t>Társadalom- és szociálpolitikai juttatások</t>
  </si>
  <si>
    <t>Beruházások</t>
  </si>
  <si>
    <t>Felújítások</t>
  </si>
  <si>
    <t>Tartalék</t>
  </si>
  <si>
    <t>Támogatásértékű működési kiadások</t>
  </si>
  <si>
    <t>FELHALMOZÁSI CÉLÚ PÉNZESZKÖZÁTADÁS</t>
  </si>
  <si>
    <t xml:space="preserve">FELHALMOZÁSI  BEVÉTELEK </t>
  </si>
  <si>
    <t>TÁMOGATÁSOK</t>
  </si>
  <si>
    <t>FELHALMOZÁSI ÉS TŐKE JELLEGŰ BEVÉTELEK</t>
  </si>
  <si>
    <t>TÁMOGATÁSÉRTÉKŰ  FELHALMOZÁSI  BEVÉTELEK</t>
  </si>
  <si>
    <t>FELHALMOZÁSI CÉLÚ PÉNZMARADVÁNY</t>
  </si>
  <si>
    <t>Pénzmaradvány igénybevétele</t>
  </si>
  <si>
    <t>B E V É T E L E K                               Havi forgalmi adatok</t>
  </si>
  <si>
    <t>K I A D Á S O K                               Havi forgalmi adatok</t>
  </si>
  <si>
    <t>FELHALMOZÁSI BEVÉTELEK ÖSSZESEN</t>
  </si>
  <si>
    <t>Egyéb kommunikációs szolgáltatások</t>
  </si>
  <si>
    <t>Egyéb dologi kiadások</t>
  </si>
  <si>
    <t>Családi támogatások</t>
  </si>
  <si>
    <t>Megnevezés</t>
  </si>
  <si>
    <t>Tartalékok</t>
  </si>
  <si>
    <t>TÁMOGATÁSÉRTÉKŰ FELHALMOZÁSI KIADÁS</t>
  </si>
  <si>
    <t>Felhalmozási tartalék</t>
  </si>
  <si>
    <t>KÖLTSÉGVETÉSI KIADÁSOK</t>
  </si>
  <si>
    <t>MEGNEVEZÉS</t>
  </si>
  <si>
    <t>Eredeti előirányzat</t>
  </si>
  <si>
    <t>Módosított előirányzat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</si>
  <si>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</si>
  <si>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</si>
  <si>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</si>
  <si>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</si>
  <si>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</si>
  <si>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</si>
  <si>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</si>
  <si>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</si>
  <si>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</si>
  <si>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</si>
  <si>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</si>
  <si>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</si>
  <si>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</si>
  <si>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Választott tisztségviselők juttatásai</t>
  </si>
  <si>
    <t>Egyéb külső személyi juttatások</t>
  </si>
  <si>
    <t xml:space="preserve">Munkaadókat terhelő járulékok és szoc.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</si>
  <si>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</si>
  <si>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</si>
  <si>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</si>
  <si>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Informatikai szolgáltatások igénybevétele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</si>
  <si>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</si>
  <si>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</si>
  <si>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</si>
  <si>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</si>
  <si>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</si>
  <si>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</si>
  <si>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</si>
  <si>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</si>
  <si>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</si>
  <si>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</si>
  <si>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</si>
  <si>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</si>
  <si>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</si>
  <si>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Társadalombiztosítási ellátások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</si>
  <si>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</si>
  <si>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</si>
  <si>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</si>
  <si>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</si>
  <si>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</si>
  <si>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</si>
  <si>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</si>
  <si>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Elvonások és befizetések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</si>
  <si>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</si>
  <si>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</si>
  <si>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</si>
  <si>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</si>
  <si>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</si>
  <si>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</si>
  <si>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</si>
  <si>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</si>
  <si>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</si>
  <si>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</si>
  <si>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</si>
  <si>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</si>
  <si>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</si>
  <si>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</si>
  <si>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</si>
  <si>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</si>
  <si>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</si>
  <si>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</si>
  <si>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KÖLTSÉGVETÉSI BEVÉTELEK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</si>
  <si>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</si>
  <si>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</si>
  <si>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</si>
  <si>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</si>
  <si>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</si>
  <si>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</si>
  <si>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</si>
  <si>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</si>
  <si>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</si>
  <si>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</si>
  <si>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</si>
  <si>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</si>
  <si>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</si>
  <si>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</si>
  <si>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</si>
  <si>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</si>
  <si>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</si>
  <si>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</si>
  <si>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</si>
  <si>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</si>
  <si>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</si>
  <si>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</si>
  <si>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</si>
  <si>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</si>
  <si>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</si>
  <si>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</si>
  <si>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</si>
  <si>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</si>
  <si>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</si>
  <si>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</si>
  <si>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</si>
  <si>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</si>
  <si>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</si>
  <si>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</si>
  <si>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</si>
  <si>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</si>
  <si>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</si>
  <si>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</si>
  <si>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</si>
  <si>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</si>
  <si>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</si>
  <si>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</si>
  <si>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</si>
  <si>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</si>
  <si>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</si>
  <si>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</si>
  <si>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</si>
  <si>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</si>
  <si>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</si>
  <si>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 xml:space="preserve">Személyi juttatások </t>
  </si>
  <si>
    <t>Ellátottak pénzbeli juttatásai</t>
  </si>
  <si>
    <t>Egyéb működési célú kiadások</t>
  </si>
  <si>
    <t xml:space="preserve">Beruházások  </t>
  </si>
  <si>
    <t>Egyéb felhalmozási célú kiadások</t>
  </si>
  <si>
    <t>Költségvetési kiadások összesen</t>
  </si>
  <si>
    <t>Önkormányzatok működési támogatásai</t>
  </si>
  <si>
    <t xml:space="preserve">Működési célú támogatások államháztartáson belülről </t>
  </si>
  <si>
    <t>Felhalmozási célú támogatások államháztartáson belülről</t>
  </si>
  <si>
    <t>Termékek és szolgáltatások adói</t>
  </si>
  <si>
    <t xml:space="preserve">Működési bevételek </t>
  </si>
  <si>
    <t>Felhalmozási bevételek</t>
  </si>
  <si>
    <t xml:space="preserve">Működési célú átvett pénzeszközök </t>
  </si>
  <si>
    <t>Finanszírozási kiadások</t>
  </si>
  <si>
    <t>Finanszírozási bevételek</t>
  </si>
  <si>
    <t xml:space="preserve">Felhalmozási célú átvett pénzeszközök </t>
  </si>
  <si>
    <t>Költségvetési bevételek  összesen</t>
  </si>
  <si>
    <t xml:space="preserve">Jövedelemadók </t>
  </si>
  <si>
    <t>FINANSZÍROZÁSI BEVÉTELEK</t>
  </si>
  <si>
    <t xml:space="preserve"> PÁLYÁZATOK</t>
  </si>
  <si>
    <t>Összköltség</t>
  </si>
  <si>
    <t>Saját forrás</t>
  </si>
  <si>
    <t>Támogatás</t>
  </si>
  <si>
    <t>EU forrásból megvalósuló programok</t>
  </si>
  <si>
    <t xml:space="preserve">Foglalkoztatottak személyi juttatásai </t>
  </si>
  <si>
    <t xml:space="preserve">Külső személyi juttatások </t>
  </si>
  <si>
    <t>Személyi juttatások összesen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</si>
  <si>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</si>
  <si>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</si>
  <si>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</si>
  <si>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</si>
  <si>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</si>
  <si>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>Dologi kiadások összesen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</si>
  <si>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</si>
  <si>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</si>
  <si>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</si>
  <si>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</si>
  <si>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</si>
  <si>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>Kiadások</t>
  </si>
  <si>
    <t xml:space="preserve">Műk.tám. államháztartáson belülről </t>
  </si>
  <si>
    <t xml:space="preserve">Önkormányzatok működési támogatásai </t>
  </si>
  <si>
    <t xml:space="preserve">Felhalmozási célú támogatások államháztartáson belülről </t>
  </si>
  <si>
    <t xml:space="preserve">Termékek és szolgáltatások adói  </t>
  </si>
  <si>
    <t xml:space="preserve">Közhatalmi bevételek </t>
  </si>
  <si>
    <t xml:space="preserve">Felhalmozási bevételek </t>
  </si>
  <si>
    <t>Költségvetési bevételek összesen</t>
  </si>
  <si>
    <t>Maradvány igénybevétele összesen</t>
  </si>
  <si>
    <t>Költségvetési hiány/többlet részletezése, finanszírozása</t>
  </si>
  <si>
    <t>A</t>
  </si>
  <si>
    <t>B</t>
  </si>
  <si>
    <t>C</t>
  </si>
  <si>
    <t>D</t>
  </si>
  <si>
    <t>E</t>
  </si>
  <si>
    <t>Kiadás/bevétel megnevezése</t>
  </si>
  <si>
    <t>Bevétel</t>
  </si>
  <si>
    <t>Kiadás</t>
  </si>
  <si>
    <t>Többlet</t>
  </si>
  <si>
    <t>Hiány</t>
  </si>
  <si>
    <t>1</t>
  </si>
  <si>
    <t>Működési költségvetési bevétel</t>
  </si>
  <si>
    <t>2</t>
  </si>
  <si>
    <t>Működési költségvetési  kiadás</t>
  </si>
  <si>
    <t>3</t>
  </si>
  <si>
    <t>Müködési többlet/hiány</t>
  </si>
  <si>
    <t>4</t>
  </si>
  <si>
    <t>Felhalmozási költségvetési bevétel</t>
  </si>
  <si>
    <t>5</t>
  </si>
  <si>
    <t>Felhalmozási költségvetési kiadás</t>
  </si>
  <si>
    <t>6</t>
  </si>
  <si>
    <t>Felhalmozási többlet/hiány</t>
  </si>
  <si>
    <t>7</t>
  </si>
  <si>
    <t>Általános tartalék</t>
  </si>
  <si>
    <t>8</t>
  </si>
  <si>
    <t>9</t>
  </si>
  <si>
    <t>10</t>
  </si>
  <si>
    <t>Finanszírozás belső forrásból</t>
  </si>
  <si>
    <t>11</t>
  </si>
  <si>
    <t xml:space="preserve"> Tervezett költségvetési maradvány</t>
  </si>
  <si>
    <t>12</t>
  </si>
  <si>
    <t>Belső forrás összesen:</t>
  </si>
  <si>
    <t>A hiány teljes összege belső forrásból finanszírozható, külső forrás tervezése nem szükséges</t>
  </si>
  <si>
    <t xml:space="preserve">ÖSSZEVONT PÉNZÜGYI MÉRLEGE </t>
  </si>
  <si>
    <t>Ssz.</t>
  </si>
  <si>
    <t>Cím</t>
  </si>
  <si>
    <t>Tevékenység jellege</t>
  </si>
  <si>
    <t>1.</t>
  </si>
  <si>
    <t>Közhatalmi</t>
  </si>
  <si>
    <t>2.</t>
  </si>
  <si>
    <t>3.</t>
  </si>
  <si>
    <t>4.</t>
  </si>
  <si>
    <t>5.</t>
  </si>
  <si>
    <t>F</t>
  </si>
  <si>
    <t>G</t>
  </si>
  <si>
    <t>H</t>
  </si>
  <si>
    <t>I</t>
  </si>
  <si>
    <t>J</t>
  </si>
  <si>
    <t>Tárgyév</t>
  </si>
  <si>
    <t>Helyi adók</t>
  </si>
  <si>
    <t>Osztalékok, koncessziós díjak</t>
  </si>
  <si>
    <t>Díjak, pótlékok, bírságok</t>
  </si>
  <si>
    <t>Tárgyi eszk.,ingatlanok, vagyoni é.jogok ért.</t>
  </si>
  <si>
    <t>Részvények, részesedések értékesítése</t>
  </si>
  <si>
    <t>Kezességvállalással kapcs. Megtérülés</t>
  </si>
  <si>
    <t>Saját bevételek összesen:</t>
  </si>
  <si>
    <t>Saját bevételek 50 %-a</t>
  </si>
  <si>
    <t>Előző években keletkezett, tárgyévet terh.köt.</t>
  </si>
  <si>
    <t>Felvett, átvállalt hitel és annak tőketartozása</t>
  </si>
  <si>
    <t>Felvett, átvállalt kölcsön és annak tőketartozása</t>
  </si>
  <si>
    <t>Hitelviszonyt megtestesítő értékpapir</t>
  </si>
  <si>
    <t>Adott váltó</t>
  </si>
  <si>
    <t>Pénzügyi lizing</t>
  </si>
  <si>
    <t>Halasztott fizetés</t>
  </si>
  <si>
    <t>Kezességvállalási fizetési kötelezettség</t>
  </si>
  <si>
    <t>Tárgyévben keletkezett ill. keletkező tárgyévet terh.fiz.köt.</t>
  </si>
  <si>
    <t>Fizetési kötelezettség összesen:</t>
  </si>
  <si>
    <t>Fizetési kötelezettséggel csökkentett saját bevétel</t>
  </si>
  <si>
    <t>Önkormányzati vagyon hasznosítása - bérleti díjak</t>
  </si>
  <si>
    <t>Falugondnoki szolgálat</t>
  </si>
  <si>
    <t>Támogatott cél</t>
  </si>
  <si>
    <t>Civil szervezetek támogatása</t>
  </si>
  <si>
    <t>Működési célú támogatás összesen:</t>
  </si>
  <si>
    <t>Közvetett támogatások</t>
  </si>
  <si>
    <t>Kedvezményezett</t>
  </si>
  <si>
    <t>Jogcím</t>
  </si>
  <si>
    <t>Adóeleng.%-a</t>
  </si>
  <si>
    <t>Adóeleng. összege</t>
  </si>
  <si>
    <t>Összesen:</t>
  </si>
  <si>
    <t>Társulások támogatása</t>
  </si>
  <si>
    <t xml:space="preserve">                                                  Közvetlen támogatások</t>
  </si>
  <si>
    <t>2/1</t>
  </si>
  <si>
    <t>K</t>
  </si>
  <si>
    <t>L</t>
  </si>
  <si>
    <t>M</t>
  </si>
  <si>
    <t>N</t>
  </si>
  <si>
    <t>Feladatok</t>
  </si>
  <si>
    <t>Feladatra fordított bevételek</t>
  </si>
  <si>
    <t>megnevezés</t>
  </si>
  <si>
    <t>Támogatások</t>
  </si>
  <si>
    <t>Felhalmozási kiadások</t>
  </si>
  <si>
    <t>Egyéb kiadások</t>
  </si>
  <si>
    <t>Összes kiadás</t>
  </si>
  <si>
    <t>Állami támogatás -beszámítás</t>
  </si>
  <si>
    <t>Saját bevételek</t>
  </si>
  <si>
    <t>Adóbevételek</t>
  </si>
  <si>
    <t>Feladatra fordított  bevétel összesen</t>
  </si>
  <si>
    <t>Kötelező feladatok összesen:</t>
  </si>
  <si>
    <t xml:space="preserve">Önként vállalt feladatok </t>
  </si>
  <si>
    <t>Önként vállalt feladatok összesen:</t>
  </si>
  <si>
    <t>Mindösszesen:</t>
  </si>
  <si>
    <t>Intézményen kívüli étkeztetés</t>
  </si>
  <si>
    <t>Munkaadót terhelő járulékok</t>
  </si>
  <si>
    <t>Jövedelemadók</t>
  </si>
  <si>
    <t xml:space="preserve">Nagytótfalu Községi Önkormányzat </t>
  </si>
  <si>
    <t>Nagytótfalu, Kossuth u. 45.</t>
  </si>
  <si>
    <t>Nagytótfalu Községi Önkormányzat címrendje</t>
  </si>
  <si>
    <t>NAGYTÓTFALU  KÖZSÉG ÖNKORMÁNYZATA</t>
  </si>
  <si>
    <t>NAGYTÓTFALU KÖZSÉG ÖNKORMÁNYZATA</t>
  </si>
  <si>
    <t>Nagytótfalu Községi Önkormányzat többéves kihatással járó feladatai</t>
  </si>
  <si>
    <t>NAGYTÓTFALU  KÖZSÉG  ÖNKORMÁNYZATA</t>
  </si>
  <si>
    <t>Nagytótfalu Községi Önkormányzat adósságot keletkeztető ügyleteiből eredő fizetési kötelezettség bemutatása</t>
  </si>
  <si>
    <t xml:space="preserve">Összeg </t>
  </si>
  <si>
    <t>Államháztartáson belüli megelőlegezések visszafizetése</t>
  </si>
  <si>
    <t>Finanszírozási kiadások összesen</t>
  </si>
  <si>
    <t>Közfoglalkoztatás</t>
  </si>
  <si>
    <t>Támogatási célú finanszírozási műveletek</t>
  </si>
  <si>
    <t xml:space="preserve">            Mecsek-Dráva önkorm.társ.</t>
  </si>
  <si>
    <t>Finanszírozási kiadás</t>
  </si>
  <si>
    <t>2019. ÉVI KÖLTSÉGVETÉS</t>
  </si>
  <si>
    <t>Előző év költségvetési maradványának igénybevétele</t>
  </si>
  <si>
    <t xml:space="preserve">2019.  ÉVI  KÖLTSÉGVETÉS  </t>
  </si>
  <si>
    <t xml:space="preserve"> 2019. ÉV</t>
  </si>
  <si>
    <t>Kazán beszerzés orvosi rendelő</t>
  </si>
  <si>
    <t>Átadás közvilágítás korszerűsítésre</t>
  </si>
  <si>
    <t>Önkormányzatok elszámolása a központi ktgvetéssel</t>
  </si>
  <si>
    <t xml:space="preserve">Közművelődés </t>
  </si>
  <si>
    <t>Egyéb szociális támogatás</t>
  </si>
  <si>
    <t>Önkormányzati feladatellátás</t>
  </si>
  <si>
    <t>Az önkormányzat 2019. évi bevételei és kiadásai kötelező, önként vállalt és állami feladatok szerinti megosztásban</t>
  </si>
  <si>
    <t xml:space="preserve">ebből: </t>
  </si>
  <si>
    <t xml:space="preserve">  ebből: Siklósi Mikrotérség-orvosi ügyelet</t>
  </si>
  <si>
    <t>1. melléklet az 1/2019. (III.11.) önkormányzati rendelethez</t>
  </si>
  <si>
    <t>4. melléklet az 1/2019. (III.11.) önkormányzati rendelethez</t>
  </si>
  <si>
    <t>5.melléklet az 1/2019.(III.11.) önkormányzati rendelethez</t>
  </si>
  <si>
    <t>6.melléklet az 1/2019.(III.11.) önkormányzati rendelethez</t>
  </si>
  <si>
    <t>8. melléklet az 1/2019. (III.11.) önkormányzati rendelethez</t>
  </si>
  <si>
    <t>10. melléklet az 1/2019. (III.11.) önkormányzati rendelethez</t>
  </si>
  <si>
    <t>11. melléklet az 1/2019. (III.11.)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</si>
</sst>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0.00_ ;\-#,##0.00\ "/>
    <numFmt numFmtId="166" formatCode="0.00_ ;\-0.00\ "/>
    <numFmt numFmtId="167" formatCode="0_ ;\-0\ "/>
    <numFmt numFmtId="168" formatCode="#,###,###"/>
    <numFmt numFmtId="169" formatCode="#,##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__"/>
    <numFmt numFmtId="174" formatCode="_-* #,##0\ _F_t_-;\-* #,##0\ _F_t_-;_-* &quot;-&quot;??\ _F_t_-;_-@_-"/>
  </numFmts>
  <fonts count="8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10"/>
      <name val="Times New Roman CE"/>
      <family val="0"/>
    </font>
    <font>
      <sz val="9"/>
      <name val="Arial CE"/>
      <family val="0"/>
    </font>
    <font>
      <sz val="6"/>
      <name val="Arial CE"/>
      <family val="0"/>
    </font>
    <font>
      <sz val="7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0"/>
    </font>
    <font>
      <b/>
      <sz val="7"/>
      <name val="Arial CE"/>
      <family val="0"/>
    </font>
    <font>
      <b/>
      <sz val="7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>
        <color indexed="63"/>
      </bottom>
    </border>
    <border>
      <left style="hair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3" fontId="11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4" fillId="0" borderId="14" xfId="57" applyFont="1" applyBorder="1" applyAlignment="1">
      <alignment wrapText="1"/>
      <protection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173" fontId="18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168" fontId="5" fillId="0" borderId="13" xfId="0" applyNumberFormat="1" applyFont="1" applyFill="1" applyBorder="1" applyAlignment="1" applyProtection="1">
      <alignment/>
      <protection/>
    </xf>
    <xf numFmtId="0" fontId="2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0" fontId="18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27" fillId="0" borderId="13" xfId="0" applyNumberFormat="1" applyFont="1" applyFill="1" applyBorder="1" applyAlignment="1">
      <alignment vertical="center" wrapText="1"/>
    </xf>
    <xf numFmtId="3" fontId="25" fillId="0" borderId="13" xfId="0" applyNumberFormat="1" applyFont="1" applyFill="1" applyBorder="1" applyAlignment="1">
      <alignment vertical="center" wrapText="1"/>
    </xf>
    <xf numFmtId="0" fontId="28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3" fontId="28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6" fillId="0" borderId="13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68" fontId="12" fillId="0" borderId="13" xfId="0" applyNumberFormat="1" applyFont="1" applyFill="1" applyBorder="1" applyAlignment="1" applyProtection="1">
      <alignment/>
      <protection/>
    </xf>
    <xf numFmtId="0" fontId="12" fillId="0" borderId="13" xfId="0" applyFont="1" applyBorder="1" applyAlignment="1">
      <alignment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0" borderId="13" xfId="0" applyNumberFormat="1" applyBorder="1" applyAlignment="1">
      <alignment/>
    </xf>
    <xf numFmtId="0" fontId="1" fillId="0" borderId="16" xfId="0" applyFont="1" applyBorder="1" applyAlignment="1">
      <alignment/>
    </xf>
    <xf numFmtId="174" fontId="1" fillId="0" borderId="16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1" xfId="0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1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24" xfId="0" applyBorder="1" applyAlignment="1">
      <alignment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justify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Border="1" applyAlignment="1">
      <alignment horizontal="center"/>
    </xf>
    <xf numFmtId="0" fontId="35" fillId="0" borderId="32" xfId="0" applyFont="1" applyBorder="1" applyAlignment="1">
      <alignment horizontal="left" vertical="top" wrapText="1"/>
    </xf>
    <xf numFmtId="0" fontId="35" fillId="0" borderId="33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34" xfId="0" applyFont="1" applyBorder="1" applyAlignment="1">
      <alignment vertical="top" wrapText="1"/>
    </xf>
    <xf numFmtId="174" fontId="20" fillId="0" borderId="22" xfId="46" applyNumberFormat="1" applyFont="1" applyBorder="1" applyAlignment="1">
      <alignment horizontal="right" vertical="top" wrapText="1"/>
    </xf>
    <xf numFmtId="174" fontId="20" fillId="0" borderId="0" xfId="46" applyNumberFormat="1" applyFont="1" applyBorder="1" applyAlignment="1">
      <alignment horizontal="right" vertical="top" wrapText="1"/>
    </xf>
    <xf numFmtId="0" fontId="30" fillId="0" borderId="0" xfId="0" applyFont="1" applyBorder="1" applyAlignment="1">
      <alignment/>
    </xf>
    <xf numFmtId="0" fontId="21" fillId="0" borderId="34" xfId="0" applyFont="1" applyBorder="1" applyAlignment="1">
      <alignment horizontal="left" vertical="top" wrapText="1"/>
    </xf>
    <xf numFmtId="174" fontId="21" fillId="0" borderId="22" xfId="46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36" fillId="0" borderId="34" xfId="0" applyFont="1" applyBorder="1" applyAlignment="1">
      <alignment horizontal="left" vertical="top" wrapText="1"/>
    </xf>
    <xf numFmtId="174" fontId="36" fillId="0" borderId="22" xfId="46" applyNumberFormat="1" applyFont="1" applyBorder="1" applyAlignment="1">
      <alignment horizontal="right" vertical="top" wrapText="1"/>
    </xf>
    <xf numFmtId="0" fontId="36" fillId="0" borderId="34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174" fontId="21" fillId="0" borderId="13" xfId="46" applyNumberFormat="1" applyFont="1" applyBorder="1" applyAlignment="1">
      <alignment horizontal="right" vertical="top" wrapText="1"/>
    </xf>
    <xf numFmtId="174" fontId="21" fillId="0" borderId="0" xfId="46" applyNumberFormat="1" applyFont="1" applyBorder="1" applyAlignment="1">
      <alignment horizontal="right" vertical="top" wrapText="1"/>
    </xf>
    <xf numFmtId="0" fontId="37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21" fillId="0" borderId="34" xfId="0" applyFont="1" applyBorder="1" applyAlignment="1">
      <alignment vertical="top" wrapText="1"/>
    </xf>
    <xf numFmtId="0" fontId="32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38" fillId="0" borderId="15" xfId="0" applyNumberFormat="1" applyFont="1" applyBorder="1" applyAlignment="1">
      <alignment horizontal="center" wrapText="1"/>
    </xf>
    <xf numFmtId="0" fontId="38" fillId="0" borderId="38" xfId="0" applyFont="1" applyBorder="1" applyAlignment="1">
      <alignment horizontal="center" textRotation="180" wrapText="1"/>
    </xf>
    <xf numFmtId="3" fontId="38" fillId="0" borderId="39" xfId="0" applyNumberFormat="1" applyFont="1" applyBorder="1" applyAlignment="1">
      <alignment horizontal="center" textRotation="180" wrapText="1"/>
    </xf>
    <xf numFmtId="0" fontId="38" fillId="0" borderId="39" xfId="0" applyFont="1" applyBorder="1" applyAlignment="1">
      <alignment horizontal="center" textRotation="180" wrapText="1"/>
    </xf>
    <xf numFmtId="0" fontId="38" fillId="0" borderId="40" xfId="0" applyFont="1" applyBorder="1" applyAlignment="1">
      <alignment horizontal="center" textRotation="180" wrapText="1"/>
    </xf>
    <xf numFmtId="0" fontId="21" fillId="34" borderId="13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wrapText="1"/>
    </xf>
    <xf numFmtId="3" fontId="38" fillId="0" borderId="0" xfId="0" applyNumberFormat="1" applyFont="1" applyFill="1" applyBorder="1" applyAlignment="1">
      <alignment/>
    </xf>
    <xf numFmtId="0" fontId="21" fillId="35" borderId="12" xfId="0" applyFont="1" applyFill="1" applyBorder="1" applyAlignment="1">
      <alignment wrapText="1"/>
    </xf>
    <xf numFmtId="0" fontId="21" fillId="0" borderId="12" xfId="0" applyFont="1" applyBorder="1" applyAlignment="1">
      <alignment wrapText="1"/>
    </xf>
    <xf numFmtId="3" fontId="29" fillId="0" borderId="13" xfId="0" applyNumberFormat="1" applyFont="1" applyFill="1" applyBorder="1" applyAlignment="1">
      <alignment horizontal="right" vertical="center"/>
    </xf>
    <xf numFmtId="3" fontId="39" fillId="0" borderId="13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3" fontId="42" fillId="34" borderId="13" xfId="0" applyNumberFormat="1" applyFont="1" applyFill="1" applyBorder="1" applyAlignment="1">
      <alignment/>
    </xf>
    <xf numFmtId="3" fontId="42" fillId="35" borderId="13" xfId="0" applyNumberFormat="1" applyFont="1" applyFill="1" applyBorder="1" applyAlignment="1">
      <alignment/>
    </xf>
    <xf numFmtId="3" fontId="42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right"/>
    </xf>
    <xf numFmtId="9" fontId="43" fillId="0" borderId="13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9" fontId="45" fillId="0" borderId="13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43" fillId="0" borderId="35" xfId="0" applyNumberFormat="1" applyFont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49" fontId="47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 wrapText="1"/>
    </xf>
    <xf numFmtId="3" fontId="14" fillId="0" borderId="13" xfId="0" applyNumberFormat="1" applyFont="1" applyBorder="1" applyAlignment="1">
      <alignment horizontal="right" wrapText="1"/>
    </xf>
    <xf numFmtId="3" fontId="46" fillId="0" borderId="13" xfId="0" applyNumberFormat="1" applyFont="1" applyBorder="1" applyAlignment="1">
      <alignment horizontal="right" wrapText="1"/>
    </xf>
    <xf numFmtId="3" fontId="48" fillId="0" borderId="13" xfId="0" applyNumberFormat="1" applyFont="1" applyBorder="1" applyAlignment="1">
      <alignment horizontal="right"/>
    </xf>
    <xf numFmtId="3" fontId="29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right"/>
    </xf>
    <xf numFmtId="0" fontId="38" fillId="0" borderId="41" xfId="0" applyFont="1" applyBorder="1" applyAlignment="1">
      <alignment horizontal="center" textRotation="180" wrapText="1"/>
    </xf>
    <xf numFmtId="0" fontId="38" fillId="0" borderId="42" xfId="0" applyFont="1" applyBorder="1" applyAlignment="1">
      <alignment horizontal="center" textRotation="180" wrapText="1"/>
    </xf>
    <xf numFmtId="0" fontId="20" fillId="0" borderId="13" xfId="0" applyFont="1" applyFill="1" applyBorder="1" applyAlignment="1">
      <alignment wrapText="1"/>
    </xf>
    <xf numFmtId="3" fontId="40" fillId="0" borderId="13" xfId="0" applyNumberFormat="1" applyFont="1" applyFill="1" applyBorder="1" applyAlignment="1">
      <alignment/>
    </xf>
    <xf numFmtId="3" fontId="40" fillId="0" borderId="13" xfId="0" applyNumberFormat="1" applyFont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0" fillId="0" borderId="13" xfId="56" applyFont="1" applyBorder="1">
      <alignment/>
      <protection/>
    </xf>
    <xf numFmtId="0" fontId="20" fillId="36" borderId="13" xfId="0" applyFont="1" applyFill="1" applyBorder="1" applyAlignment="1">
      <alignment wrapText="1"/>
    </xf>
    <xf numFmtId="3" fontId="40" fillId="37" borderId="13" xfId="0" applyNumberFormat="1" applyFont="1" applyFill="1" applyBorder="1" applyAlignment="1">
      <alignment/>
    </xf>
    <xf numFmtId="3" fontId="42" fillId="37" borderId="13" xfId="0" applyNumberFormat="1" applyFont="1" applyFill="1" applyBorder="1" applyAlignment="1">
      <alignment/>
    </xf>
    <xf numFmtId="0" fontId="20" fillId="0" borderId="13" xfId="0" applyFont="1" applyBorder="1" applyAlignment="1">
      <alignment wrapText="1"/>
    </xf>
    <xf numFmtId="3" fontId="42" fillId="0" borderId="13" xfId="0" applyNumberFormat="1" applyFont="1" applyFill="1" applyBorder="1" applyAlignment="1">
      <alignment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14" xfId="0" applyFont="1" applyBorder="1" applyAlignment="1">
      <alignment horizontal="right"/>
    </xf>
    <xf numFmtId="0" fontId="3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7" fillId="0" borderId="4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4" fillId="0" borderId="0" xfId="57" applyFont="1" applyAlignment="1">
      <alignment horizontal="center" wrapText="1"/>
      <protection/>
    </xf>
    <xf numFmtId="3" fontId="4" fillId="0" borderId="0" xfId="57" applyFont="1" applyBorder="1" applyAlignment="1">
      <alignment horizont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7.féléviképv.t._2011.III.néiközig" xfId="56"/>
    <cellStyle name="Normál_Norm_tám_CXXV_tákisz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35.75390625" style="0" customWidth="1"/>
  </cols>
  <sheetData>
    <row r="2" spans="1:4" ht="15.75">
      <c r="A2" s="221" t="s">
        <v>349</v>
      </c>
      <c r="B2" s="221"/>
      <c r="C2" s="221"/>
      <c r="D2" s="221"/>
    </row>
    <row r="3" spans="1:3" ht="15.75">
      <c r="A3" s="116"/>
      <c r="B3" s="116"/>
      <c r="C3" s="117"/>
    </row>
    <row r="4" spans="1:3" ht="15.75">
      <c r="A4" s="116"/>
      <c r="B4" s="116"/>
      <c r="C4" s="117"/>
    </row>
    <row r="5" spans="1:3" ht="15.75">
      <c r="A5" s="116"/>
      <c r="B5" s="116"/>
      <c r="C5" s="117"/>
    </row>
    <row r="6" spans="1:3" ht="15.75">
      <c r="A6" s="81"/>
      <c r="C6" s="117"/>
    </row>
    <row r="7" spans="1:4" ht="15.75">
      <c r="A7" s="219" t="s">
        <v>323</v>
      </c>
      <c r="B7" s="219"/>
      <c r="C7" s="219"/>
      <c r="D7" s="219"/>
    </row>
    <row r="8" spans="1:4" ht="15.75">
      <c r="A8" s="220"/>
      <c r="B8" s="220"/>
      <c r="C8" s="220"/>
      <c r="D8" s="220"/>
    </row>
    <row r="9" spans="1:4" ht="15.75">
      <c r="A9" s="220"/>
      <c r="B9" s="220"/>
      <c r="C9" s="220"/>
      <c r="D9" s="220"/>
    </row>
    <row r="10" spans="1:4" ht="12.75">
      <c r="A10" s="38"/>
      <c r="B10" s="38" t="s">
        <v>217</v>
      </c>
      <c r="C10" s="38" t="s">
        <v>218</v>
      </c>
      <c r="D10" s="38" t="s">
        <v>220</v>
      </c>
    </row>
    <row r="11" spans="1:4" ht="12.75">
      <c r="A11" s="118" t="s">
        <v>251</v>
      </c>
      <c r="B11" s="119" t="s">
        <v>16</v>
      </c>
      <c r="C11" s="119" t="s">
        <v>252</v>
      </c>
      <c r="D11" s="120" t="s">
        <v>253</v>
      </c>
    </row>
    <row r="12" spans="1:4" ht="12.75">
      <c r="A12" s="121" t="s">
        <v>254</v>
      </c>
      <c r="B12" s="122" t="s">
        <v>321</v>
      </c>
      <c r="C12" s="123" t="s">
        <v>322</v>
      </c>
      <c r="D12" s="124" t="s">
        <v>255</v>
      </c>
    </row>
    <row r="13" spans="1:4" ht="12.75">
      <c r="A13" s="121" t="s">
        <v>256</v>
      </c>
      <c r="B13" s="123"/>
      <c r="C13" s="123"/>
      <c r="D13" s="125"/>
    </row>
    <row r="14" spans="1:4" ht="12.75">
      <c r="A14" s="121" t="s">
        <v>257</v>
      </c>
      <c r="B14" s="123"/>
      <c r="C14" s="123"/>
      <c r="D14" s="125"/>
    </row>
    <row r="15" spans="1:4" ht="12.75">
      <c r="A15" s="121" t="s">
        <v>258</v>
      </c>
      <c r="B15" s="91"/>
      <c r="C15" s="91"/>
      <c r="D15" s="126"/>
    </row>
    <row r="16" spans="1:4" ht="12.75">
      <c r="A16" s="127" t="s">
        <v>259</v>
      </c>
      <c r="B16" s="128"/>
      <c r="C16" s="128"/>
      <c r="D16" s="129"/>
    </row>
  </sheetData>
  <sheetProtection/>
  <mergeCells count="4">
    <mergeCell ref="A7:D7"/>
    <mergeCell ref="A8:D8"/>
    <mergeCell ref="A9:D9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C1"/>
    </sheetView>
  </sheetViews>
  <sheetFormatPr defaultColWidth="9.00390625" defaultRowHeight="12.75"/>
  <cols>
    <col min="2" max="2" width="60.75390625" style="0" customWidth="1"/>
  </cols>
  <sheetData>
    <row r="1" spans="1:3" ht="15.75">
      <c r="A1" s="225" t="s">
        <v>354</v>
      </c>
      <c r="B1" s="225"/>
      <c r="C1" s="225"/>
    </row>
    <row r="3" spans="1:12" ht="12.75">
      <c r="A3" s="60"/>
      <c r="B3" s="228" t="s">
        <v>328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2.75">
      <c r="A4" s="60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2.75">
      <c r="B5" s="112"/>
      <c r="C5" s="112"/>
      <c r="D5" s="112"/>
      <c r="E5" s="112"/>
      <c r="F5" s="112"/>
      <c r="G5" s="112"/>
      <c r="H5" s="112"/>
      <c r="I5" s="112"/>
      <c r="J5" s="273"/>
      <c r="K5" s="273"/>
      <c r="L5" s="112"/>
    </row>
    <row r="6" spans="1:12" ht="12.75">
      <c r="A6" s="38"/>
      <c r="B6" s="38" t="s">
        <v>217</v>
      </c>
      <c r="C6" s="38" t="s">
        <v>218</v>
      </c>
      <c r="D6" s="38" t="s">
        <v>219</v>
      </c>
      <c r="E6" s="38" t="s">
        <v>220</v>
      </c>
      <c r="F6" s="38" t="s">
        <v>221</v>
      </c>
      <c r="G6" s="38" t="s">
        <v>260</v>
      </c>
      <c r="H6" s="38" t="s">
        <v>261</v>
      </c>
      <c r="I6" s="38" t="s">
        <v>262</v>
      </c>
      <c r="J6" s="38" t="s">
        <v>263</v>
      </c>
      <c r="K6" s="38" t="s">
        <v>264</v>
      </c>
      <c r="L6" s="112"/>
    </row>
    <row r="7" spans="1:12" ht="12.75">
      <c r="A7" s="9" t="s">
        <v>251</v>
      </c>
      <c r="B7" s="9" t="s">
        <v>51</v>
      </c>
      <c r="C7" s="9" t="s">
        <v>265</v>
      </c>
      <c r="D7" s="9">
        <v>2020</v>
      </c>
      <c r="E7" s="9">
        <v>2021</v>
      </c>
      <c r="F7" s="9">
        <v>2022</v>
      </c>
      <c r="G7" s="9">
        <v>2023</v>
      </c>
      <c r="H7" s="9">
        <v>2024</v>
      </c>
      <c r="I7" s="9">
        <v>2025</v>
      </c>
      <c r="J7" s="60">
        <v>2026</v>
      </c>
      <c r="K7" s="9" t="s">
        <v>4</v>
      </c>
      <c r="L7" s="60"/>
    </row>
    <row r="8" spans="1:11" ht="12.75">
      <c r="A8" s="14">
        <v>1</v>
      </c>
      <c r="B8" s="14" t="s">
        <v>266</v>
      </c>
      <c r="C8" s="186">
        <v>5600000</v>
      </c>
      <c r="D8" s="186">
        <v>5600000</v>
      </c>
      <c r="E8" s="186">
        <v>5600000</v>
      </c>
      <c r="F8" s="186">
        <v>5600000</v>
      </c>
      <c r="G8" s="186">
        <v>5600000</v>
      </c>
      <c r="H8" s="186">
        <v>5600000</v>
      </c>
      <c r="I8" s="186">
        <v>5600000</v>
      </c>
      <c r="J8" s="186">
        <v>5600000</v>
      </c>
      <c r="K8" s="187">
        <f>SUM(C8:J8)</f>
        <v>44800000</v>
      </c>
    </row>
    <row r="9" spans="1:11" ht="12.75">
      <c r="A9" s="14">
        <v>2</v>
      </c>
      <c r="B9" s="14" t="s">
        <v>267</v>
      </c>
      <c r="C9" s="186"/>
      <c r="D9" s="186"/>
      <c r="E9" s="186"/>
      <c r="F9" s="186"/>
      <c r="G9" s="186"/>
      <c r="H9" s="186"/>
      <c r="I9" s="186"/>
      <c r="J9" s="186"/>
      <c r="K9" s="187">
        <f aca="true" t="shared" si="0" ref="K9:K34">SUM(C9:J9)</f>
        <v>0</v>
      </c>
    </row>
    <row r="10" spans="1:11" ht="12.75">
      <c r="A10" s="14">
        <v>3</v>
      </c>
      <c r="B10" s="14" t="s">
        <v>268</v>
      </c>
      <c r="C10" s="186"/>
      <c r="D10" s="186"/>
      <c r="E10" s="186"/>
      <c r="F10" s="186"/>
      <c r="G10" s="186"/>
      <c r="H10" s="186"/>
      <c r="I10" s="186"/>
      <c r="J10" s="186"/>
      <c r="K10" s="187">
        <f t="shared" si="0"/>
        <v>0</v>
      </c>
    </row>
    <row r="11" spans="1:11" ht="12.75">
      <c r="A11" s="14">
        <v>4</v>
      </c>
      <c r="B11" s="14" t="s">
        <v>269</v>
      </c>
      <c r="C11" s="186"/>
      <c r="D11" s="186"/>
      <c r="E11" s="186"/>
      <c r="F11" s="186"/>
      <c r="G11" s="186"/>
      <c r="H11" s="186"/>
      <c r="I11" s="186"/>
      <c r="J11" s="186"/>
      <c r="K11" s="187">
        <f t="shared" si="0"/>
        <v>0</v>
      </c>
    </row>
    <row r="12" spans="1:11" ht="12.75">
      <c r="A12" s="14">
        <v>5</v>
      </c>
      <c r="B12" s="14" t="s">
        <v>270</v>
      </c>
      <c r="C12" s="186"/>
      <c r="D12" s="186"/>
      <c r="E12" s="186"/>
      <c r="F12" s="186"/>
      <c r="G12" s="186"/>
      <c r="H12" s="186"/>
      <c r="I12" s="186"/>
      <c r="J12" s="186"/>
      <c r="K12" s="187">
        <f t="shared" si="0"/>
        <v>0</v>
      </c>
    </row>
    <row r="13" spans="1:11" ht="12.75">
      <c r="A13" s="14">
        <v>6</v>
      </c>
      <c r="B13" s="14" t="s">
        <v>285</v>
      </c>
      <c r="C13" s="186"/>
      <c r="D13" s="186"/>
      <c r="E13" s="186"/>
      <c r="F13" s="186"/>
      <c r="G13" s="186"/>
      <c r="H13" s="186"/>
      <c r="I13" s="186"/>
      <c r="J13" s="186"/>
      <c r="K13" s="187">
        <f t="shared" si="0"/>
        <v>0</v>
      </c>
    </row>
    <row r="14" spans="1:11" ht="12.75">
      <c r="A14" s="14">
        <v>7</v>
      </c>
      <c r="B14" s="14" t="s">
        <v>271</v>
      </c>
      <c r="C14" s="186"/>
      <c r="D14" s="186"/>
      <c r="E14" s="186"/>
      <c r="F14" s="186"/>
      <c r="G14" s="186"/>
      <c r="H14" s="186"/>
      <c r="I14" s="186"/>
      <c r="J14" s="186"/>
      <c r="K14" s="187">
        <f t="shared" si="0"/>
        <v>0</v>
      </c>
    </row>
    <row r="15" spans="1:12" ht="12.75">
      <c r="A15" s="9">
        <v>8</v>
      </c>
      <c r="B15" s="9" t="s">
        <v>272</v>
      </c>
      <c r="C15" s="187">
        <f>SUM(C8:C14)</f>
        <v>5600000</v>
      </c>
      <c r="D15" s="187">
        <f aca="true" t="shared" si="1" ref="D15:J15">SUM(D8:D14)</f>
        <v>5600000</v>
      </c>
      <c r="E15" s="187">
        <f t="shared" si="1"/>
        <v>5600000</v>
      </c>
      <c r="F15" s="187">
        <f t="shared" si="1"/>
        <v>5600000</v>
      </c>
      <c r="G15" s="187">
        <f t="shared" si="1"/>
        <v>5600000</v>
      </c>
      <c r="H15" s="187">
        <f t="shared" si="1"/>
        <v>5600000</v>
      </c>
      <c r="I15" s="187">
        <f t="shared" si="1"/>
        <v>5600000</v>
      </c>
      <c r="J15" s="187">
        <f t="shared" si="1"/>
        <v>5600000</v>
      </c>
      <c r="K15" s="187">
        <f t="shared" si="0"/>
        <v>44800000</v>
      </c>
      <c r="L15" s="60"/>
    </row>
    <row r="16" spans="1:12" ht="12.75">
      <c r="A16" s="9">
        <v>9</v>
      </c>
      <c r="B16" s="9" t="s">
        <v>273</v>
      </c>
      <c r="C16" s="187">
        <f>C15/2</f>
        <v>2800000</v>
      </c>
      <c r="D16" s="187">
        <f aca="true" t="shared" si="2" ref="D16:J16">D15/2</f>
        <v>2800000</v>
      </c>
      <c r="E16" s="187">
        <f t="shared" si="2"/>
        <v>2800000</v>
      </c>
      <c r="F16" s="187">
        <f t="shared" si="2"/>
        <v>2800000</v>
      </c>
      <c r="G16" s="187">
        <f t="shared" si="2"/>
        <v>2800000</v>
      </c>
      <c r="H16" s="187">
        <f t="shared" si="2"/>
        <v>2800000</v>
      </c>
      <c r="I16" s="187">
        <f t="shared" si="2"/>
        <v>2800000</v>
      </c>
      <c r="J16" s="187">
        <f t="shared" si="2"/>
        <v>2800000</v>
      </c>
      <c r="K16" s="187">
        <f t="shared" si="0"/>
        <v>22400000</v>
      </c>
      <c r="L16" s="60"/>
    </row>
    <row r="17" spans="1:11" ht="12.75">
      <c r="A17" s="14">
        <v>10</v>
      </c>
      <c r="B17" s="14" t="s">
        <v>274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7">
        <f t="shared" si="0"/>
        <v>0</v>
      </c>
    </row>
    <row r="18" spans="1:11" ht="12.75">
      <c r="A18" s="14">
        <v>11</v>
      </c>
      <c r="B18" s="14" t="s">
        <v>275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7">
        <f t="shared" si="0"/>
        <v>0</v>
      </c>
    </row>
    <row r="19" spans="1:11" ht="12.75">
      <c r="A19" s="14">
        <v>12</v>
      </c>
      <c r="B19" s="14" t="s">
        <v>276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7">
        <f t="shared" si="0"/>
        <v>0</v>
      </c>
    </row>
    <row r="20" spans="1:11" ht="12.75">
      <c r="A20" s="14">
        <v>13</v>
      </c>
      <c r="B20" s="14" t="s">
        <v>277</v>
      </c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7">
        <f t="shared" si="0"/>
        <v>0</v>
      </c>
    </row>
    <row r="21" spans="1:11" ht="12.75">
      <c r="A21" s="14">
        <v>14</v>
      </c>
      <c r="B21" s="14" t="s">
        <v>278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7">
        <f t="shared" si="0"/>
        <v>0</v>
      </c>
    </row>
    <row r="22" spans="1:11" ht="12.75">
      <c r="A22" s="14">
        <v>15</v>
      </c>
      <c r="B22" s="14" t="s">
        <v>279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7">
        <f t="shared" si="0"/>
        <v>0</v>
      </c>
    </row>
    <row r="23" spans="1:11" ht="12.75">
      <c r="A23" s="14">
        <v>16</v>
      </c>
      <c r="B23" s="14" t="s">
        <v>280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7">
        <f t="shared" si="0"/>
        <v>0</v>
      </c>
    </row>
    <row r="24" spans="1:11" ht="12.75">
      <c r="A24" s="14">
        <v>17</v>
      </c>
      <c r="B24" s="14" t="s">
        <v>281</v>
      </c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7">
        <f t="shared" si="0"/>
        <v>0</v>
      </c>
    </row>
    <row r="25" spans="1:12" ht="12.75">
      <c r="A25" s="9">
        <v>18</v>
      </c>
      <c r="B25" s="9" t="s">
        <v>282</v>
      </c>
      <c r="C25" s="187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7">
        <f t="shared" si="0"/>
        <v>0</v>
      </c>
      <c r="L25" s="60"/>
    </row>
    <row r="26" spans="1:11" ht="12.75">
      <c r="A26" s="14">
        <v>19</v>
      </c>
      <c r="B26" s="14" t="s">
        <v>275</v>
      </c>
      <c r="C26" s="186">
        <v>0</v>
      </c>
      <c r="D26" s="186"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7">
        <f t="shared" si="0"/>
        <v>0</v>
      </c>
    </row>
    <row r="27" spans="1:11" ht="12.75">
      <c r="A27" s="14">
        <v>20</v>
      </c>
      <c r="B27" s="14" t="s">
        <v>276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7">
        <f t="shared" si="0"/>
        <v>0</v>
      </c>
    </row>
    <row r="28" spans="1:11" ht="12.75">
      <c r="A28" s="14">
        <v>21</v>
      </c>
      <c r="B28" s="14" t="s">
        <v>277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7">
        <f t="shared" si="0"/>
        <v>0</v>
      </c>
    </row>
    <row r="29" spans="1:11" ht="12.75">
      <c r="A29" s="14">
        <v>22</v>
      </c>
      <c r="B29" s="14" t="s">
        <v>278</v>
      </c>
      <c r="C29" s="186">
        <v>0</v>
      </c>
      <c r="D29" s="186">
        <v>0</v>
      </c>
      <c r="E29" s="186">
        <v>0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7">
        <f t="shared" si="0"/>
        <v>0</v>
      </c>
    </row>
    <row r="30" spans="1:11" ht="12.75">
      <c r="A30" s="14">
        <v>23</v>
      </c>
      <c r="B30" s="14" t="s">
        <v>279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7">
        <f t="shared" si="0"/>
        <v>0</v>
      </c>
    </row>
    <row r="31" spans="1:11" ht="12.75">
      <c r="A31" s="14">
        <v>24</v>
      </c>
      <c r="B31" s="14" t="s">
        <v>280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7">
        <f t="shared" si="0"/>
        <v>0</v>
      </c>
    </row>
    <row r="32" spans="1:11" ht="12.75">
      <c r="A32" s="14">
        <v>25</v>
      </c>
      <c r="B32" s="14" t="s">
        <v>281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7">
        <f t="shared" si="0"/>
        <v>0</v>
      </c>
    </row>
    <row r="33" spans="1:12" ht="12.75">
      <c r="A33" s="9">
        <v>26</v>
      </c>
      <c r="B33" s="9" t="s">
        <v>283</v>
      </c>
      <c r="C33" s="187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7">
        <f t="shared" si="0"/>
        <v>0</v>
      </c>
      <c r="L33" s="60"/>
    </row>
    <row r="34" spans="1:12" ht="12.75">
      <c r="A34" s="9">
        <v>27</v>
      </c>
      <c r="B34" s="9" t="s">
        <v>284</v>
      </c>
      <c r="C34" s="187">
        <f>C16</f>
        <v>2800000</v>
      </c>
      <c r="D34" s="187">
        <f aca="true" t="shared" si="3" ref="D34:J34">D16</f>
        <v>2800000</v>
      </c>
      <c r="E34" s="187">
        <f t="shared" si="3"/>
        <v>2800000</v>
      </c>
      <c r="F34" s="187">
        <f t="shared" si="3"/>
        <v>2800000</v>
      </c>
      <c r="G34" s="187">
        <f t="shared" si="3"/>
        <v>2800000</v>
      </c>
      <c r="H34" s="187">
        <f t="shared" si="3"/>
        <v>2800000</v>
      </c>
      <c r="I34" s="187">
        <f t="shared" si="3"/>
        <v>2800000</v>
      </c>
      <c r="J34" s="187">
        <f t="shared" si="3"/>
        <v>2800000</v>
      </c>
      <c r="K34" s="187">
        <f t="shared" si="0"/>
        <v>22400000</v>
      </c>
      <c r="L34" s="60"/>
    </row>
  </sheetData>
  <sheetProtection/>
  <mergeCells count="3">
    <mergeCell ref="B3:L3"/>
    <mergeCell ref="J5:K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00390625" style="0" customWidth="1"/>
    <col min="2" max="2" width="39.375" style="0" customWidth="1"/>
    <col min="3" max="3" width="27.25390625" style="0" customWidth="1"/>
    <col min="4" max="4" width="13.625" style="0" customWidth="1"/>
    <col min="5" max="5" width="18.625" style="0" customWidth="1"/>
  </cols>
  <sheetData>
    <row r="1" spans="2:3" ht="15.75">
      <c r="B1" s="116" t="s">
        <v>355</v>
      </c>
      <c r="C1" s="2"/>
    </row>
    <row r="2" spans="2:3" ht="15.75">
      <c r="B2" s="116"/>
      <c r="C2" s="2"/>
    </row>
    <row r="3" spans="1:5" ht="12.75">
      <c r="A3" s="274" t="s">
        <v>297</v>
      </c>
      <c r="B3" s="275"/>
      <c r="C3" s="275"/>
      <c r="D3" s="275"/>
      <c r="E3" s="275"/>
    </row>
    <row r="4" spans="2:5" ht="12.75">
      <c r="B4" s="106"/>
      <c r="D4" s="276"/>
      <c r="E4" s="276"/>
    </row>
    <row r="5" spans="1:5" ht="12.75">
      <c r="A5" s="38"/>
      <c r="B5" s="38" t="s">
        <v>217</v>
      </c>
      <c r="C5" s="38" t="s">
        <v>218</v>
      </c>
      <c r="D5" s="130"/>
      <c r="E5" s="130"/>
    </row>
    <row r="6" spans="1:5" ht="13.5" thickBot="1">
      <c r="A6" s="20">
        <v>1</v>
      </c>
      <c r="B6" s="131" t="s">
        <v>287</v>
      </c>
      <c r="C6" s="132" t="s">
        <v>329</v>
      </c>
      <c r="D6" s="133"/>
      <c r="E6" s="134"/>
    </row>
    <row r="7" spans="1:5" ht="24.75" customHeight="1">
      <c r="A7" s="14">
        <v>2</v>
      </c>
      <c r="B7" s="154" t="s">
        <v>288</v>
      </c>
      <c r="C7" s="140">
        <f>SUM(C8:C11)</f>
        <v>0</v>
      </c>
      <c r="D7" s="137"/>
      <c r="E7" s="138"/>
    </row>
    <row r="8" spans="1:5" ht="24.75" customHeight="1">
      <c r="A8" s="20">
        <v>3</v>
      </c>
      <c r="B8" s="135" t="s">
        <v>347</v>
      </c>
      <c r="C8" s="136"/>
      <c r="D8" s="137"/>
      <c r="E8" s="138"/>
    </row>
    <row r="9" spans="1:5" ht="24.75" customHeight="1">
      <c r="A9" s="20">
        <v>4</v>
      </c>
      <c r="B9" s="135"/>
      <c r="C9" s="136"/>
      <c r="D9" s="137"/>
      <c r="E9" s="138"/>
    </row>
    <row r="10" spans="1:5" ht="24.75" customHeight="1">
      <c r="A10" s="20">
        <v>5</v>
      </c>
      <c r="B10" s="135"/>
      <c r="C10" s="136"/>
      <c r="D10" s="137"/>
      <c r="E10" s="138"/>
    </row>
    <row r="11" spans="1:5" ht="24.75" customHeight="1">
      <c r="A11" s="20">
        <v>6</v>
      </c>
      <c r="B11" s="135"/>
      <c r="C11" s="136"/>
      <c r="D11" s="137"/>
      <c r="E11" s="138"/>
    </row>
    <row r="12" spans="1:5" ht="24.75" customHeight="1">
      <c r="A12" s="20">
        <v>7</v>
      </c>
      <c r="B12" s="135"/>
      <c r="C12" s="136"/>
      <c r="D12" s="137"/>
      <c r="E12" s="138"/>
    </row>
    <row r="13" spans="1:5" ht="24.75" customHeight="1">
      <c r="A13" s="20">
        <v>8</v>
      </c>
      <c r="B13" s="139" t="s">
        <v>296</v>
      </c>
      <c r="C13" s="140">
        <f>SUM(C14:C17)</f>
        <v>322728</v>
      </c>
      <c r="D13" s="137"/>
      <c r="E13" s="141"/>
    </row>
    <row r="14" spans="1:5" ht="24.75" customHeight="1">
      <c r="A14" s="20">
        <v>9</v>
      </c>
      <c r="B14" s="142" t="s">
        <v>348</v>
      </c>
      <c r="C14" s="143">
        <v>260610</v>
      </c>
      <c r="D14" s="137"/>
      <c r="E14" s="141"/>
    </row>
    <row r="15" spans="1:5" ht="24.75" customHeight="1">
      <c r="A15" s="20">
        <v>10</v>
      </c>
      <c r="B15" s="144" t="s">
        <v>334</v>
      </c>
      <c r="C15" s="143">
        <v>62118</v>
      </c>
      <c r="D15" s="137"/>
      <c r="E15" s="141"/>
    </row>
    <row r="16" spans="1:5" ht="24.75" customHeight="1">
      <c r="A16" s="20">
        <v>11</v>
      </c>
      <c r="B16" s="144"/>
      <c r="C16" s="143"/>
      <c r="D16" s="137"/>
      <c r="E16" s="141"/>
    </row>
    <row r="17" spans="1:5" ht="24.75" customHeight="1">
      <c r="A17" s="20">
        <v>12</v>
      </c>
      <c r="B17" s="135"/>
      <c r="C17" s="136"/>
      <c r="D17" s="137"/>
      <c r="E17" s="141"/>
    </row>
    <row r="18" spans="1:5" ht="30" customHeight="1">
      <c r="A18" s="20">
        <v>13</v>
      </c>
      <c r="B18" s="145" t="s">
        <v>289</v>
      </c>
      <c r="C18" s="146">
        <f>+C7+C13</f>
        <v>322728</v>
      </c>
      <c r="D18" s="147"/>
      <c r="E18" s="148"/>
    </row>
    <row r="19" ht="12.75">
      <c r="A19" s="149"/>
    </row>
    <row r="20" spans="1:5" ht="12.75">
      <c r="A20" s="134"/>
      <c r="B20" s="134"/>
      <c r="C20" s="150" t="s">
        <v>290</v>
      </c>
      <c r="D20" s="150"/>
      <c r="E20" s="134"/>
    </row>
    <row r="21" spans="1:5" ht="12.75">
      <c r="A21" s="134"/>
      <c r="B21" s="134"/>
      <c r="C21" s="134"/>
      <c r="D21" s="134"/>
      <c r="E21" s="151"/>
    </row>
    <row r="22" spans="1:5" ht="12.75">
      <c r="A22" s="14"/>
      <c r="B22" s="9" t="s">
        <v>291</v>
      </c>
      <c r="C22" s="9" t="s">
        <v>292</v>
      </c>
      <c r="D22" s="9" t="s">
        <v>293</v>
      </c>
      <c r="E22" s="9" t="s">
        <v>294</v>
      </c>
    </row>
    <row r="23" spans="1:5" ht="12.75">
      <c r="A23" s="14">
        <v>1</v>
      </c>
      <c r="B23" s="114"/>
      <c r="C23" s="14"/>
      <c r="D23" s="14"/>
      <c r="E23" s="73"/>
    </row>
    <row r="24" spans="1:5" ht="12.75">
      <c r="A24" s="14">
        <v>2</v>
      </c>
      <c r="B24" s="114"/>
      <c r="C24" s="14"/>
      <c r="D24" s="14"/>
      <c r="E24" s="73"/>
    </row>
    <row r="25" spans="1:5" ht="12.75">
      <c r="A25" s="14">
        <v>3</v>
      </c>
      <c r="B25" s="114"/>
      <c r="C25" s="14"/>
      <c r="D25" s="14"/>
      <c r="E25" s="73"/>
    </row>
    <row r="26" spans="1:5" ht="12.75">
      <c r="A26" s="14">
        <v>4</v>
      </c>
      <c r="B26" s="114"/>
      <c r="C26" s="14"/>
      <c r="D26" s="14"/>
      <c r="E26" s="73"/>
    </row>
    <row r="27" spans="1:5" ht="12.75">
      <c r="A27" s="14">
        <v>5</v>
      </c>
      <c r="B27" s="114"/>
      <c r="C27" s="14"/>
      <c r="D27" s="14"/>
      <c r="E27" s="73"/>
    </row>
    <row r="28" spans="1:5" ht="12.75">
      <c r="A28" s="14">
        <v>6</v>
      </c>
      <c r="B28" s="114"/>
      <c r="C28" s="14"/>
      <c r="D28" s="14"/>
      <c r="E28" s="73"/>
    </row>
    <row r="29" spans="1:5" ht="12.75">
      <c r="A29" s="14">
        <v>7</v>
      </c>
      <c r="B29" s="114"/>
      <c r="C29" s="14"/>
      <c r="D29" s="14"/>
      <c r="E29" s="73"/>
    </row>
    <row r="30" spans="1:5" ht="12.75">
      <c r="A30" s="14">
        <v>8</v>
      </c>
      <c r="B30" s="114"/>
      <c r="C30" s="14"/>
      <c r="D30" s="14"/>
      <c r="E30" s="73"/>
    </row>
    <row r="31" spans="1:5" ht="13.5" thickBot="1">
      <c r="A31" s="14">
        <v>9</v>
      </c>
      <c r="B31" s="114"/>
      <c r="C31" s="14"/>
      <c r="D31" s="14"/>
      <c r="E31" s="73"/>
    </row>
    <row r="32" spans="1:5" ht="13.5" thickBot="1">
      <c r="A32" s="14">
        <v>10</v>
      </c>
      <c r="B32" s="152" t="s">
        <v>295</v>
      </c>
      <c r="C32" s="152"/>
      <c r="D32" s="152"/>
      <c r="E32" s="153"/>
    </row>
  </sheetData>
  <sheetProtection/>
  <mergeCells count="2">
    <mergeCell ref="A3:E3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8"/>
  <sheetViews>
    <sheetView tabSelected="1" view="pageLayout" workbookViewId="0" topLeftCell="A4">
      <selection activeCell="D25" sqref="D25"/>
    </sheetView>
  </sheetViews>
  <sheetFormatPr defaultColWidth="9.00390625" defaultRowHeight="12.75"/>
  <cols>
    <col min="1" max="3" width="9.00390625" style="0" customWidth="1"/>
    <col min="4" max="4" width="15.25390625" style="0" customWidth="1"/>
    <col min="5" max="7" width="12.75390625" style="0" customWidth="1"/>
  </cols>
  <sheetData>
    <row r="2" spans="1:7" ht="12.75">
      <c r="A2" s="228" t="s">
        <v>192</v>
      </c>
      <c r="B2" s="228"/>
      <c r="C2" s="228"/>
      <c r="D2" s="228"/>
      <c r="E2" s="228"/>
      <c r="F2" s="228"/>
      <c r="G2" s="228"/>
    </row>
    <row r="3" spans="1:7" ht="12.75">
      <c r="A3" s="115"/>
      <c r="B3" s="115"/>
      <c r="C3" s="115"/>
      <c r="D3" s="115"/>
      <c r="E3" s="115"/>
      <c r="F3" s="115"/>
      <c r="G3" s="115"/>
    </row>
    <row r="4" spans="1:7" ht="12.75">
      <c r="A4" s="115"/>
      <c r="B4" s="115"/>
      <c r="C4" s="115"/>
      <c r="D4" s="115"/>
      <c r="E4" s="115"/>
      <c r="F4" s="115"/>
      <c r="G4" s="115"/>
    </row>
    <row r="5" spans="1:7" ht="12.75">
      <c r="A5" s="115"/>
      <c r="B5" s="115"/>
      <c r="C5" s="115"/>
      <c r="D5" s="115"/>
      <c r="E5" s="115"/>
      <c r="F5" s="115"/>
      <c r="G5" s="115"/>
    </row>
    <row r="6" ht="23.25" customHeight="1"/>
    <row r="9" spans="1:7" ht="14.25">
      <c r="A9" s="288" t="s">
        <v>188</v>
      </c>
      <c r="B9" s="288"/>
      <c r="C9" s="288"/>
      <c r="D9" s="288"/>
      <c r="E9" s="288"/>
      <c r="F9" s="288"/>
      <c r="G9" s="288"/>
    </row>
    <row r="10" spans="1:7" ht="14.25">
      <c r="A10" s="277" t="s">
        <v>51</v>
      </c>
      <c r="B10" s="278"/>
      <c r="C10" s="279"/>
      <c r="D10" s="286" t="s">
        <v>189</v>
      </c>
      <c r="E10" s="287"/>
      <c r="F10" s="71" t="s">
        <v>190</v>
      </c>
      <c r="G10" s="71" t="s">
        <v>191</v>
      </c>
    </row>
    <row r="11" spans="1:7" ht="14.25">
      <c r="A11" s="277"/>
      <c r="B11" s="278"/>
      <c r="C11" s="279"/>
      <c r="D11" s="70"/>
      <c r="E11" s="70"/>
      <c r="F11" s="70"/>
      <c r="G11" s="70"/>
    </row>
    <row r="12" spans="1:7" ht="15">
      <c r="A12" s="280"/>
      <c r="B12" s="281"/>
      <c r="C12" s="282"/>
      <c r="D12" s="70"/>
      <c r="E12" s="72"/>
      <c r="F12" s="72"/>
      <c r="G12" s="72"/>
    </row>
    <row r="13" spans="1:7" ht="14.25">
      <c r="A13" s="277"/>
      <c r="B13" s="278"/>
      <c r="C13" s="279"/>
      <c r="D13" s="70"/>
      <c r="E13" s="72"/>
      <c r="F13" s="72"/>
      <c r="G13" s="72"/>
    </row>
    <row r="14" spans="1:7" ht="14.25">
      <c r="A14" s="277"/>
      <c r="B14" s="278"/>
      <c r="C14" s="279"/>
      <c r="D14" s="70"/>
      <c r="E14" s="72"/>
      <c r="F14" s="72"/>
      <c r="G14" s="72"/>
    </row>
    <row r="15" spans="1:7" ht="14.25">
      <c r="A15" s="277"/>
      <c r="B15" s="278"/>
      <c r="C15" s="279"/>
      <c r="D15" s="70"/>
      <c r="E15" s="72"/>
      <c r="F15" s="72"/>
      <c r="G15" s="72"/>
    </row>
    <row r="16" spans="1:7" ht="14.25">
      <c r="A16" s="277"/>
      <c r="B16" s="278"/>
      <c r="C16" s="279"/>
      <c r="D16" s="70"/>
      <c r="E16" s="72"/>
      <c r="F16" s="72"/>
      <c r="G16" s="72"/>
    </row>
    <row r="17" spans="1:7" ht="15">
      <c r="A17" s="283" t="s">
        <v>4</v>
      </c>
      <c r="B17" s="284"/>
      <c r="C17" s="285"/>
      <c r="D17" s="70"/>
      <c r="E17" s="74">
        <f>SUM(E12:E16)</f>
        <v>0</v>
      </c>
      <c r="F17" s="74">
        <f>SUM(F12:F16)</f>
        <v>0</v>
      </c>
      <c r="G17" s="74">
        <f>SUM(G12:G16)</f>
        <v>0</v>
      </c>
    </row>
    <row r="18" spans="1:7" ht="14.25">
      <c r="A18" s="75"/>
      <c r="B18" s="75"/>
      <c r="C18" s="75"/>
      <c r="D18" s="75"/>
      <c r="E18" s="75"/>
      <c r="F18" s="75"/>
      <c r="G18" s="75"/>
    </row>
  </sheetData>
  <sheetProtection/>
  <mergeCells count="11">
    <mergeCell ref="A16:C16"/>
    <mergeCell ref="A17:C17"/>
    <mergeCell ref="A10:C10"/>
    <mergeCell ref="D10:E10"/>
    <mergeCell ref="A9:G9"/>
    <mergeCell ref="A2:G2"/>
    <mergeCell ref="A11:C11"/>
    <mergeCell ref="A12:C12"/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&amp;C12.melléklet az 1/2019.(III.11.)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view="pageLayout" workbookViewId="0" topLeftCell="A1">
      <selection activeCell="B40" sqref="B40"/>
    </sheetView>
  </sheetViews>
  <sheetFormatPr defaultColWidth="9.00390625" defaultRowHeight="12.75"/>
  <cols>
    <col min="1" max="1" width="55.75390625" style="0" customWidth="1"/>
    <col min="2" max="4" width="11.75390625" style="0" customWidth="1"/>
    <col min="5" max="5" width="6.75390625" style="0" customWidth="1"/>
  </cols>
  <sheetData>
    <row r="1" spans="1:5" ht="19.5" customHeight="1">
      <c r="A1" s="223" t="s">
        <v>324</v>
      </c>
      <c r="B1" s="223"/>
      <c r="C1" s="223"/>
      <c r="D1" s="223"/>
      <c r="E1" s="223"/>
    </row>
    <row r="2" spans="1:5" ht="19.5" customHeight="1">
      <c r="A2" s="223" t="s">
        <v>336</v>
      </c>
      <c r="B2" s="223"/>
      <c r="C2" s="223"/>
      <c r="D2" s="223"/>
      <c r="E2" s="223"/>
    </row>
    <row r="3" spans="1:5" ht="19.5" customHeight="1">
      <c r="A3" s="223" t="s">
        <v>119</v>
      </c>
      <c r="B3" s="223"/>
      <c r="C3" s="223"/>
      <c r="D3" s="223"/>
      <c r="E3" s="223"/>
    </row>
    <row r="4" spans="1:5" ht="15.75">
      <c r="A4" s="53"/>
      <c r="B4" s="53"/>
      <c r="C4" s="53"/>
      <c r="D4" s="224"/>
      <c r="E4" s="224"/>
    </row>
    <row r="5" spans="1:5" ht="30" customHeight="1">
      <c r="A5" s="35" t="s">
        <v>56</v>
      </c>
      <c r="B5" s="36" t="s">
        <v>57</v>
      </c>
      <c r="C5" s="36" t="s">
        <v>58</v>
      </c>
      <c r="D5" s="37" t="s">
        <v>15</v>
      </c>
      <c r="E5" s="38" t="s">
        <v>17</v>
      </c>
    </row>
    <row r="6" spans="1:5" ht="21.75" customHeight="1">
      <c r="A6" s="40" t="s">
        <v>120</v>
      </c>
      <c r="B6" s="169">
        <v>9940653</v>
      </c>
      <c r="C6" s="169"/>
      <c r="D6" s="169"/>
      <c r="E6" s="169"/>
    </row>
    <row r="7" spans="1:5" ht="24.75" customHeight="1">
      <c r="A7" s="41" t="s">
        <v>121</v>
      </c>
      <c r="B7" s="169"/>
      <c r="C7" s="169"/>
      <c r="D7" s="169"/>
      <c r="E7" s="169"/>
    </row>
    <row r="8" spans="1:5" ht="24.75" customHeight="1">
      <c r="A8" s="41" t="s">
        <v>122</v>
      </c>
      <c r="B8" s="169">
        <v>10249875</v>
      </c>
      <c r="C8" s="169"/>
      <c r="D8" s="169"/>
      <c r="E8" s="169"/>
    </row>
    <row r="9" spans="1:5" ht="21.75" customHeight="1">
      <c r="A9" s="41" t="s">
        <v>123</v>
      </c>
      <c r="B9" s="169">
        <v>1800000</v>
      </c>
      <c r="C9" s="169"/>
      <c r="D9" s="169"/>
      <c r="E9" s="169"/>
    </row>
    <row r="10" spans="1:5" ht="21.75" customHeight="1">
      <c r="A10" s="41" t="s">
        <v>124</v>
      </c>
      <c r="B10" s="169"/>
      <c r="C10" s="169"/>
      <c r="D10" s="169"/>
      <c r="E10" s="169"/>
    </row>
    <row r="11" spans="1:5" ht="21.75" customHeight="1">
      <c r="A11" s="41" t="s">
        <v>125</v>
      </c>
      <c r="B11" s="169"/>
      <c r="C11" s="169"/>
      <c r="D11" s="169"/>
      <c r="E11" s="169"/>
    </row>
    <row r="12" spans="1:5" ht="21.75" customHeight="1">
      <c r="A12" s="44" t="s">
        <v>209</v>
      </c>
      <c r="B12" s="170">
        <f>SUM(B6:B11)</f>
        <v>21990528</v>
      </c>
      <c r="C12" s="169"/>
      <c r="D12" s="169"/>
      <c r="E12" s="169"/>
    </row>
    <row r="13" spans="1:5" ht="21.75" customHeight="1">
      <c r="A13" s="41" t="s">
        <v>126</v>
      </c>
      <c r="B13" s="169"/>
      <c r="C13" s="169"/>
      <c r="D13" s="169"/>
      <c r="E13" s="169"/>
    </row>
    <row r="14" spans="1:5" ht="24.75" customHeight="1">
      <c r="A14" s="41" t="s">
        <v>127</v>
      </c>
      <c r="B14" s="169"/>
      <c r="C14" s="169"/>
      <c r="D14" s="169"/>
      <c r="E14" s="169"/>
    </row>
    <row r="15" spans="1:5" ht="24.75" customHeight="1">
      <c r="A15" s="41" t="s">
        <v>128</v>
      </c>
      <c r="B15" s="169"/>
      <c r="C15" s="169"/>
      <c r="D15" s="169"/>
      <c r="E15" s="169"/>
    </row>
    <row r="16" spans="1:5" ht="24.75" customHeight="1">
      <c r="A16" s="41" t="s">
        <v>129</v>
      </c>
      <c r="B16" s="169"/>
      <c r="C16" s="169"/>
      <c r="D16" s="169"/>
      <c r="E16" s="169"/>
    </row>
    <row r="17" spans="1:5" ht="24.75" customHeight="1">
      <c r="A17" s="41" t="s">
        <v>130</v>
      </c>
      <c r="B17" s="169">
        <v>2668278</v>
      </c>
      <c r="C17" s="169"/>
      <c r="D17" s="169"/>
      <c r="E17" s="169"/>
    </row>
    <row r="18" spans="1:5" ht="24.75" customHeight="1">
      <c r="A18" s="44" t="s">
        <v>176</v>
      </c>
      <c r="B18" s="170">
        <f>SUM(B13:B17)</f>
        <v>2668278</v>
      </c>
      <c r="C18" s="169"/>
      <c r="D18" s="169"/>
      <c r="E18" s="169"/>
    </row>
    <row r="19" spans="1:5" ht="24.75" customHeight="1">
      <c r="A19" s="41" t="s">
        <v>131</v>
      </c>
      <c r="B19" s="170"/>
      <c r="C19" s="170"/>
      <c r="D19" s="170"/>
      <c r="E19" s="170"/>
    </row>
    <row r="20" spans="1:5" ht="24.75" customHeight="1">
      <c r="A20" s="41" t="s">
        <v>132</v>
      </c>
      <c r="B20" s="169"/>
      <c r="C20" s="169"/>
      <c r="D20" s="169"/>
      <c r="E20" s="169"/>
    </row>
    <row r="21" spans="1:5" ht="24.75" customHeight="1">
      <c r="A21" s="41" t="s">
        <v>133</v>
      </c>
      <c r="B21" s="169"/>
      <c r="C21" s="169"/>
      <c r="D21" s="169"/>
      <c r="E21" s="169"/>
    </row>
    <row r="22" spans="1:5" ht="24.75" customHeight="1">
      <c r="A22" s="41" t="s">
        <v>134</v>
      </c>
      <c r="B22" s="170"/>
      <c r="C22" s="170"/>
      <c r="D22" s="170"/>
      <c r="E22" s="170"/>
    </row>
    <row r="23" spans="1:5" ht="24.75" customHeight="1">
      <c r="A23" s="41" t="s">
        <v>135</v>
      </c>
      <c r="B23" s="170"/>
      <c r="C23" s="170"/>
      <c r="D23" s="170"/>
      <c r="E23" s="170"/>
    </row>
    <row r="24" spans="1:5" ht="24.75" customHeight="1">
      <c r="A24" s="44" t="s">
        <v>210</v>
      </c>
      <c r="B24" s="170"/>
      <c r="C24" s="170"/>
      <c r="D24" s="170"/>
      <c r="E24" s="170"/>
    </row>
    <row r="25" spans="1:5" ht="19.5" customHeight="1">
      <c r="A25" s="41" t="s">
        <v>136</v>
      </c>
      <c r="B25" s="169"/>
      <c r="C25" s="169"/>
      <c r="D25" s="169"/>
      <c r="E25" s="169"/>
    </row>
    <row r="26" spans="1:5" ht="19.5" customHeight="1">
      <c r="A26" s="41" t="s">
        <v>137</v>
      </c>
      <c r="B26" s="169"/>
      <c r="C26" s="169"/>
      <c r="D26" s="169"/>
      <c r="E26" s="169"/>
    </row>
    <row r="27" spans="1:5" ht="21.75" customHeight="1">
      <c r="A27" s="44" t="s">
        <v>186</v>
      </c>
      <c r="B27" s="169"/>
      <c r="C27" s="169"/>
      <c r="D27" s="169"/>
      <c r="E27" s="169"/>
    </row>
    <row r="28" spans="1:5" ht="19.5" customHeight="1">
      <c r="A28" s="41" t="s">
        <v>138</v>
      </c>
      <c r="B28" s="170"/>
      <c r="C28" s="170"/>
      <c r="D28" s="170"/>
      <c r="E28" s="170"/>
    </row>
    <row r="29" spans="1:5" ht="19.5" customHeight="1">
      <c r="A29" s="41" t="s">
        <v>139</v>
      </c>
      <c r="B29" s="169"/>
      <c r="C29" s="169"/>
      <c r="D29" s="169"/>
      <c r="E29" s="169"/>
    </row>
    <row r="30" spans="1:5" ht="19.5" customHeight="1">
      <c r="A30" s="41" t="s">
        <v>140</v>
      </c>
      <c r="B30" s="169">
        <v>1100000</v>
      </c>
      <c r="C30" s="169"/>
      <c r="D30" s="169"/>
      <c r="E30" s="169"/>
    </row>
    <row r="31" spans="1:5" ht="19.5" customHeight="1">
      <c r="A31" s="41" t="s">
        <v>141</v>
      </c>
      <c r="B31" s="169">
        <v>4000000</v>
      </c>
      <c r="C31" s="170"/>
      <c r="D31" s="170"/>
      <c r="E31" s="170"/>
    </row>
    <row r="32" spans="1:5" ht="19.5" customHeight="1">
      <c r="A32" s="41" t="s">
        <v>142</v>
      </c>
      <c r="B32" s="169"/>
      <c r="C32" s="169"/>
      <c r="D32" s="169"/>
      <c r="E32" s="169"/>
    </row>
    <row r="33" spans="1:5" ht="19.5" customHeight="1">
      <c r="A33" s="41" t="s">
        <v>143</v>
      </c>
      <c r="B33" s="169"/>
      <c r="C33" s="169"/>
      <c r="D33" s="169"/>
      <c r="E33" s="169"/>
    </row>
    <row r="34" spans="1:5" ht="19.5" customHeight="1">
      <c r="A34" s="41" t="s">
        <v>144</v>
      </c>
      <c r="B34" s="169">
        <v>500000</v>
      </c>
      <c r="C34" s="169"/>
      <c r="D34" s="169"/>
      <c r="E34" s="169"/>
    </row>
    <row r="35" spans="1:5" ht="19.5" customHeight="1">
      <c r="A35" s="41" t="s">
        <v>145</v>
      </c>
      <c r="B35" s="169"/>
      <c r="C35" s="169"/>
      <c r="D35" s="169"/>
      <c r="E35" s="169"/>
    </row>
    <row r="36" spans="1:5" ht="21.75" customHeight="1">
      <c r="A36" s="44" t="s">
        <v>211</v>
      </c>
      <c r="B36" s="170">
        <f>SUM(B28:B35)</f>
        <v>5600000</v>
      </c>
      <c r="C36" s="169"/>
      <c r="D36" s="169"/>
      <c r="E36" s="169"/>
    </row>
    <row r="37" spans="1:5" ht="21.75" customHeight="1">
      <c r="A37" s="41" t="s">
        <v>146</v>
      </c>
      <c r="B37" s="169"/>
      <c r="C37" s="169"/>
      <c r="D37" s="169"/>
      <c r="E37" s="169"/>
    </row>
    <row r="38" spans="1:5" ht="21.75" customHeight="1">
      <c r="A38" s="44" t="s">
        <v>212</v>
      </c>
      <c r="B38" s="170">
        <f>SUM(B36:B37)</f>
        <v>5600000</v>
      </c>
      <c r="C38" s="169"/>
      <c r="D38" s="169"/>
      <c r="E38" s="169"/>
    </row>
    <row r="39" spans="1:5" ht="19.5" customHeight="1">
      <c r="A39" s="46" t="s">
        <v>147</v>
      </c>
      <c r="B39" s="170"/>
      <c r="C39" s="170"/>
      <c r="D39" s="170"/>
      <c r="E39" s="170"/>
    </row>
    <row r="40" spans="1:5" ht="19.5" customHeight="1">
      <c r="A40" s="46" t="s">
        <v>148</v>
      </c>
      <c r="B40" s="169"/>
      <c r="C40" s="169"/>
      <c r="D40" s="169"/>
      <c r="E40" s="169"/>
    </row>
    <row r="41" spans="1:5" ht="19.5" customHeight="1">
      <c r="A41" s="46" t="s">
        <v>149</v>
      </c>
      <c r="B41" s="169"/>
      <c r="C41" s="169"/>
      <c r="D41" s="169"/>
      <c r="E41" s="169"/>
    </row>
    <row r="42" spans="1:5" ht="19.5" customHeight="1">
      <c r="A42" s="46" t="s">
        <v>150</v>
      </c>
      <c r="B42" s="169"/>
      <c r="C42" s="170"/>
      <c r="D42" s="170"/>
      <c r="E42" s="170"/>
    </row>
    <row r="43" spans="1:5" ht="19.5" customHeight="1">
      <c r="A43" s="46" t="s">
        <v>151</v>
      </c>
      <c r="B43" s="169"/>
      <c r="C43" s="169"/>
      <c r="D43" s="169"/>
      <c r="E43" s="169"/>
    </row>
    <row r="44" spans="1:5" ht="19.5" customHeight="1">
      <c r="A44" s="46" t="s">
        <v>152</v>
      </c>
      <c r="B44" s="169"/>
      <c r="C44" s="169"/>
      <c r="D44" s="169"/>
      <c r="E44" s="169"/>
    </row>
    <row r="45" spans="1:5" ht="19.5" customHeight="1">
      <c r="A45" s="46" t="s">
        <v>153</v>
      </c>
      <c r="B45" s="169"/>
      <c r="C45" s="169"/>
      <c r="D45" s="169"/>
      <c r="E45" s="169"/>
    </row>
    <row r="46" spans="1:5" ht="19.5" customHeight="1">
      <c r="A46" s="46" t="s">
        <v>154</v>
      </c>
      <c r="B46" s="169"/>
      <c r="C46" s="169"/>
      <c r="D46" s="169"/>
      <c r="E46" s="169"/>
    </row>
    <row r="47" spans="1:5" ht="19.5" customHeight="1">
      <c r="A47" s="46" t="s">
        <v>155</v>
      </c>
      <c r="B47" s="169"/>
      <c r="C47" s="169"/>
      <c r="D47" s="169"/>
      <c r="E47" s="169"/>
    </row>
    <row r="48" spans="1:5" ht="19.5" customHeight="1">
      <c r="A48" s="46" t="s">
        <v>156</v>
      </c>
      <c r="B48" s="169"/>
      <c r="C48" s="170"/>
      <c r="D48" s="170"/>
      <c r="E48" s="170"/>
    </row>
    <row r="49" spans="1:5" ht="21.75" customHeight="1">
      <c r="A49" s="48" t="s">
        <v>179</v>
      </c>
      <c r="B49" s="170">
        <f>SUM(B39:B48)</f>
        <v>0</v>
      </c>
      <c r="C49" s="170"/>
      <c r="D49" s="170"/>
      <c r="E49" s="170"/>
    </row>
    <row r="50" spans="1:5" ht="19.5" customHeight="1">
      <c r="A50" s="46" t="s">
        <v>157</v>
      </c>
      <c r="B50" s="169"/>
      <c r="C50" s="169"/>
      <c r="D50" s="169"/>
      <c r="E50" s="169"/>
    </row>
    <row r="51" spans="1:5" ht="19.5" customHeight="1">
      <c r="A51" s="46" t="s">
        <v>158</v>
      </c>
      <c r="B51" s="169"/>
      <c r="C51" s="169"/>
      <c r="D51" s="169"/>
      <c r="E51" s="169"/>
    </row>
    <row r="52" spans="1:5" ht="19.5" customHeight="1">
      <c r="A52" s="46" t="s">
        <v>159</v>
      </c>
      <c r="B52" s="169"/>
      <c r="C52" s="169"/>
      <c r="D52" s="169"/>
      <c r="E52" s="169"/>
    </row>
    <row r="53" spans="1:5" ht="19.5" customHeight="1">
      <c r="A53" s="46" t="s">
        <v>160</v>
      </c>
      <c r="B53" s="169"/>
      <c r="C53" s="169"/>
      <c r="D53" s="169"/>
      <c r="E53" s="169"/>
    </row>
    <row r="54" spans="1:5" ht="19.5" customHeight="1">
      <c r="A54" s="46" t="s">
        <v>161</v>
      </c>
      <c r="B54" s="169"/>
      <c r="C54" s="169"/>
      <c r="D54" s="169"/>
      <c r="E54" s="169"/>
    </row>
    <row r="55" spans="1:5" ht="21.75" customHeight="1">
      <c r="A55" s="44" t="s">
        <v>213</v>
      </c>
      <c r="B55" s="169"/>
      <c r="C55" s="169"/>
      <c r="D55" s="169"/>
      <c r="E55" s="169"/>
    </row>
    <row r="56" spans="1:5" ht="24.75" customHeight="1">
      <c r="A56" s="46" t="s">
        <v>162</v>
      </c>
      <c r="B56" s="169"/>
      <c r="C56" s="169"/>
      <c r="D56" s="169"/>
      <c r="E56" s="169"/>
    </row>
    <row r="57" spans="1:5" ht="24.75" customHeight="1">
      <c r="A57" s="41" t="s">
        <v>163</v>
      </c>
      <c r="B57" s="169"/>
      <c r="C57" s="169"/>
      <c r="D57" s="169"/>
      <c r="E57" s="169"/>
    </row>
    <row r="58" spans="1:5" ht="24.75" customHeight="1">
      <c r="A58" s="46" t="s">
        <v>164</v>
      </c>
      <c r="B58" s="169"/>
      <c r="C58" s="170"/>
      <c r="D58" s="170"/>
      <c r="E58" s="170"/>
    </row>
    <row r="59" spans="1:5" ht="24.75" customHeight="1">
      <c r="A59" s="44" t="s">
        <v>165</v>
      </c>
      <c r="B59" s="170">
        <f>SUM(B56:B58)</f>
        <v>0</v>
      </c>
      <c r="C59" s="169"/>
      <c r="D59" s="169"/>
      <c r="E59" s="169"/>
    </row>
    <row r="60" spans="1:5" ht="24.75" customHeight="1">
      <c r="A60" s="46" t="s">
        <v>166</v>
      </c>
      <c r="B60" s="169"/>
      <c r="C60" s="169"/>
      <c r="D60" s="169"/>
      <c r="E60" s="169"/>
    </row>
    <row r="61" spans="1:5" ht="24.75" customHeight="1">
      <c r="A61" s="41" t="s">
        <v>167</v>
      </c>
      <c r="B61" s="169"/>
      <c r="C61" s="169"/>
      <c r="D61" s="169"/>
      <c r="E61" s="169"/>
    </row>
    <row r="62" spans="1:5" ht="21.75" customHeight="1">
      <c r="A62" s="46" t="s">
        <v>168</v>
      </c>
      <c r="B62" s="169"/>
      <c r="C62" s="169"/>
      <c r="D62" s="169"/>
      <c r="E62" s="169"/>
    </row>
    <row r="63" spans="1:5" ht="21.75" customHeight="1">
      <c r="A63" s="44" t="s">
        <v>184</v>
      </c>
      <c r="B63" s="170">
        <f>SUM(B60:B62)</f>
        <v>0</v>
      </c>
      <c r="C63" s="169"/>
      <c r="D63" s="169"/>
      <c r="E63" s="169"/>
    </row>
    <row r="64" spans="1:5" ht="21.75" customHeight="1">
      <c r="A64" s="48" t="s">
        <v>214</v>
      </c>
      <c r="B64" s="170">
        <f>SUM(B63+B59+B55+B49+B38+B18+B12)</f>
        <v>30258806</v>
      </c>
      <c r="C64" s="169"/>
      <c r="D64" s="169"/>
      <c r="E64" s="169"/>
    </row>
    <row r="65" spans="1:5" ht="21.75" customHeight="1">
      <c r="A65" s="64"/>
      <c r="B65" s="65"/>
      <c r="C65" s="66"/>
      <c r="D65" s="66"/>
      <c r="E65" s="67"/>
    </row>
    <row r="66" spans="1:5" ht="21.75" customHeight="1">
      <c r="A66" s="222" t="s">
        <v>187</v>
      </c>
      <c r="B66" s="222"/>
      <c r="C66" s="222"/>
      <c r="D66" s="222"/>
      <c r="E66" s="222"/>
    </row>
    <row r="67" spans="2:4" ht="14.25">
      <c r="B67" s="63"/>
      <c r="C67" s="63"/>
      <c r="D67" s="63"/>
    </row>
    <row r="68" spans="1:5" ht="24.75" customHeight="1">
      <c r="A68" s="40" t="s">
        <v>337</v>
      </c>
      <c r="B68" s="204">
        <v>5416053</v>
      </c>
      <c r="C68" s="68"/>
      <c r="D68" s="68"/>
      <c r="E68" s="61"/>
    </row>
    <row r="69" spans="1:5" ht="24.75" customHeight="1">
      <c r="A69" s="42" t="s">
        <v>215</v>
      </c>
      <c r="B69" s="205">
        <f>SUM(B68:B68)</f>
        <v>5416053</v>
      </c>
      <c r="C69" s="69"/>
      <c r="D69" s="69"/>
      <c r="E69" s="62"/>
    </row>
  </sheetData>
  <sheetProtection/>
  <mergeCells count="5">
    <mergeCell ref="A66:E66"/>
    <mergeCell ref="A1:E1"/>
    <mergeCell ref="A2:E2"/>
    <mergeCell ref="A3:E3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&amp;R2.melléklet az 1/2019.(III.11.)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90"/>
  <sheetViews>
    <sheetView view="pageLayout" workbookViewId="0" topLeftCell="A1">
      <selection activeCell="H81" sqref="H81"/>
    </sheetView>
  </sheetViews>
  <sheetFormatPr defaultColWidth="9.00390625" defaultRowHeight="12.75"/>
  <cols>
    <col min="1" max="1" width="55.75390625" style="0" customWidth="1"/>
    <col min="2" max="4" width="11.75390625" style="0" customWidth="1"/>
    <col min="5" max="5" width="6.75390625" style="0" customWidth="1"/>
  </cols>
  <sheetData>
    <row r="2" spans="1:5" ht="19.5" customHeight="1">
      <c r="A2" s="223" t="s">
        <v>325</v>
      </c>
      <c r="B2" s="223"/>
      <c r="C2" s="223"/>
      <c r="D2" s="223"/>
      <c r="E2" s="223"/>
    </row>
    <row r="3" spans="1:5" ht="19.5" customHeight="1">
      <c r="A3" s="223" t="s">
        <v>336</v>
      </c>
      <c r="B3" s="223"/>
      <c r="C3" s="223"/>
      <c r="D3" s="223"/>
      <c r="E3" s="223"/>
    </row>
    <row r="4" spans="1:5" ht="19.5" customHeight="1">
      <c r="A4" s="223" t="s">
        <v>55</v>
      </c>
      <c r="B4" s="223"/>
      <c r="C4" s="223"/>
      <c r="D4" s="223"/>
      <c r="E4" s="223"/>
    </row>
    <row r="5" spans="1:5" ht="19.5" customHeight="1">
      <c r="A5" s="53"/>
      <c r="B5" s="53"/>
      <c r="C5" s="53"/>
      <c r="D5" s="53"/>
      <c r="E5" s="53"/>
    </row>
    <row r="6" spans="1:5" ht="19.5" customHeight="1" hidden="1">
      <c r="A6" s="53"/>
      <c r="B6" s="53"/>
      <c r="C6" s="53"/>
      <c r="D6" s="53"/>
      <c r="E6" s="53"/>
    </row>
    <row r="7" spans="1:5" ht="15.75">
      <c r="A7" s="53"/>
      <c r="B7" s="53"/>
      <c r="C7" s="53"/>
      <c r="D7" s="224"/>
      <c r="E7" s="224"/>
    </row>
    <row r="8" spans="1:5" ht="30" customHeight="1">
      <c r="A8" s="35" t="s">
        <v>56</v>
      </c>
      <c r="B8" s="36" t="s">
        <v>57</v>
      </c>
      <c r="C8" s="36" t="s">
        <v>58</v>
      </c>
      <c r="D8" s="37" t="s">
        <v>15</v>
      </c>
      <c r="E8" s="38" t="s">
        <v>17</v>
      </c>
    </row>
    <row r="9" spans="1:5" ht="17.25" customHeight="1">
      <c r="A9" s="39" t="s">
        <v>59</v>
      </c>
      <c r="B9" s="169">
        <v>6018875</v>
      </c>
      <c r="C9" s="169"/>
      <c r="D9" s="169"/>
      <c r="E9" s="169"/>
    </row>
    <row r="10" spans="1:5" ht="17.25" customHeight="1">
      <c r="A10" s="39" t="s">
        <v>60</v>
      </c>
      <c r="B10" s="169"/>
      <c r="C10" s="169"/>
      <c r="D10" s="169"/>
      <c r="E10" s="169"/>
    </row>
    <row r="11" spans="1:5" ht="17.25" customHeight="1">
      <c r="A11" s="39" t="s">
        <v>61</v>
      </c>
      <c r="B11" s="169"/>
      <c r="C11" s="169"/>
      <c r="D11" s="169"/>
      <c r="E11" s="169"/>
    </row>
    <row r="12" spans="1:5" ht="17.25" customHeight="1">
      <c r="A12" s="40" t="s">
        <v>62</v>
      </c>
      <c r="B12" s="169"/>
      <c r="C12" s="169"/>
      <c r="D12" s="169"/>
      <c r="E12" s="169"/>
    </row>
    <row r="13" spans="1:5" ht="17.25" customHeight="1">
      <c r="A13" s="40" t="s">
        <v>63</v>
      </c>
      <c r="B13" s="169"/>
      <c r="C13" s="169"/>
      <c r="D13" s="169"/>
      <c r="E13" s="169"/>
    </row>
    <row r="14" spans="1:5" ht="17.25" customHeight="1">
      <c r="A14" s="40" t="s">
        <v>64</v>
      </c>
      <c r="B14" s="169"/>
      <c r="C14" s="169"/>
      <c r="D14" s="169"/>
      <c r="E14" s="169"/>
    </row>
    <row r="15" spans="1:5" ht="17.25" customHeight="1">
      <c r="A15" s="40" t="s">
        <v>65</v>
      </c>
      <c r="B15" s="169"/>
      <c r="C15" s="169"/>
      <c r="D15" s="169"/>
      <c r="E15" s="169"/>
    </row>
    <row r="16" spans="1:5" ht="17.25" customHeight="1">
      <c r="A16" s="40" t="s">
        <v>66</v>
      </c>
      <c r="B16" s="169"/>
      <c r="C16" s="169"/>
      <c r="D16" s="169"/>
      <c r="E16" s="169"/>
    </row>
    <row r="17" spans="1:5" ht="17.25" customHeight="1">
      <c r="A17" s="41" t="s">
        <v>67</v>
      </c>
      <c r="B17" s="169"/>
      <c r="C17" s="169"/>
      <c r="D17" s="169"/>
      <c r="E17" s="169"/>
    </row>
    <row r="18" spans="1:5" ht="17.25" customHeight="1">
      <c r="A18" s="41" t="s">
        <v>68</v>
      </c>
      <c r="B18" s="169"/>
      <c r="C18" s="169"/>
      <c r="D18" s="169"/>
      <c r="E18" s="169"/>
    </row>
    <row r="19" spans="1:5" ht="17.25" customHeight="1">
      <c r="A19" s="41" t="s">
        <v>69</v>
      </c>
      <c r="B19" s="169"/>
      <c r="C19" s="169"/>
      <c r="D19" s="169"/>
      <c r="E19" s="169"/>
    </row>
    <row r="20" spans="1:5" ht="17.25" customHeight="1">
      <c r="A20" s="41" t="s">
        <v>70</v>
      </c>
      <c r="B20" s="169"/>
      <c r="C20" s="169"/>
      <c r="D20" s="169"/>
      <c r="E20" s="169"/>
    </row>
    <row r="21" spans="1:5" ht="17.25" customHeight="1">
      <c r="A21" s="41" t="s">
        <v>71</v>
      </c>
      <c r="B21" s="169"/>
      <c r="C21" s="169"/>
      <c r="D21" s="169"/>
      <c r="E21" s="169"/>
    </row>
    <row r="22" spans="1:5" ht="17.25" customHeight="1">
      <c r="A22" s="42" t="s">
        <v>193</v>
      </c>
      <c r="B22" s="170">
        <f>SUM(B9:B21)</f>
        <v>6018875</v>
      </c>
      <c r="C22" s="170"/>
      <c r="D22" s="170"/>
      <c r="E22" s="170"/>
    </row>
    <row r="23" spans="1:5" ht="17.25" customHeight="1">
      <c r="A23" s="41" t="s">
        <v>72</v>
      </c>
      <c r="B23" s="169">
        <v>5148960</v>
      </c>
      <c r="C23" s="169"/>
      <c r="D23" s="169"/>
      <c r="E23" s="169"/>
    </row>
    <row r="24" spans="1:5" ht="17.25" customHeight="1">
      <c r="A24" s="43" t="s">
        <v>73</v>
      </c>
      <c r="B24" s="169"/>
      <c r="C24" s="169"/>
      <c r="D24" s="169"/>
      <c r="E24" s="169"/>
    </row>
    <row r="25" spans="1:5" ht="17.25" customHeight="1">
      <c r="A25" s="44" t="s">
        <v>194</v>
      </c>
      <c r="B25" s="170">
        <f>SUM(B23:B24)</f>
        <v>5148960</v>
      </c>
      <c r="C25" s="170"/>
      <c r="D25" s="170"/>
      <c r="E25" s="170"/>
    </row>
    <row r="26" spans="1:5" ht="17.25" customHeight="1">
      <c r="A26" s="42" t="s">
        <v>195</v>
      </c>
      <c r="B26" s="170">
        <f>SUM(B22+B25)</f>
        <v>11167835</v>
      </c>
      <c r="C26" s="170"/>
      <c r="D26" s="170"/>
      <c r="E26" s="170"/>
    </row>
    <row r="27" spans="1:5" ht="17.25" customHeight="1">
      <c r="A27" s="44" t="s">
        <v>74</v>
      </c>
      <c r="B27" s="170">
        <v>1774716</v>
      </c>
      <c r="C27" s="170"/>
      <c r="D27" s="170"/>
      <c r="E27" s="170"/>
    </row>
    <row r="28" spans="1:5" ht="17.25" customHeight="1">
      <c r="A28" s="41" t="s">
        <v>75</v>
      </c>
      <c r="B28" s="169"/>
      <c r="C28" s="169"/>
      <c r="D28" s="169"/>
      <c r="E28" s="169"/>
    </row>
    <row r="29" spans="1:5" ht="17.25" customHeight="1">
      <c r="A29" s="41" t="s">
        <v>76</v>
      </c>
      <c r="B29" s="169">
        <v>5050000</v>
      </c>
      <c r="C29" s="169"/>
      <c r="D29" s="169"/>
      <c r="E29" s="169"/>
    </row>
    <row r="30" spans="1:5" ht="17.25" customHeight="1">
      <c r="A30" s="41" t="s">
        <v>77</v>
      </c>
      <c r="B30" s="169"/>
      <c r="C30" s="169"/>
      <c r="D30" s="169"/>
      <c r="E30" s="169"/>
    </row>
    <row r="31" spans="1:5" ht="17.25" customHeight="1">
      <c r="A31" s="44" t="s">
        <v>196</v>
      </c>
      <c r="B31" s="170">
        <f>SUM(B28:B30)</f>
        <v>5050000</v>
      </c>
      <c r="C31" s="170"/>
      <c r="D31" s="170"/>
      <c r="E31" s="170"/>
    </row>
    <row r="32" spans="1:5" ht="17.25" customHeight="1">
      <c r="A32" s="41" t="s">
        <v>78</v>
      </c>
      <c r="B32" s="169">
        <v>300000</v>
      </c>
      <c r="C32" s="169"/>
      <c r="D32" s="169"/>
      <c r="E32" s="169"/>
    </row>
    <row r="33" spans="1:5" ht="17.25" customHeight="1">
      <c r="A33" s="41" t="s">
        <v>48</v>
      </c>
      <c r="B33" s="169">
        <v>292000</v>
      </c>
      <c r="C33" s="169"/>
      <c r="D33" s="169"/>
      <c r="E33" s="169"/>
    </row>
    <row r="34" spans="1:5" ht="17.25" customHeight="1">
      <c r="A34" s="44" t="s">
        <v>197</v>
      </c>
      <c r="B34" s="170">
        <f>SUM(B32:B33)</f>
        <v>592000</v>
      </c>
      <c r="C34" s="170"/>
      <c r="D34" s="170"/>
      <c r="E34" s="170"/>
    </row>
    <row r="35" spans="1:5" ht="17.25" customHeight="1">
      <c r="A35" s="41" t="s">
        <v>79</v>
      </c>
      <c r="B35" s="169">
        <v>1010000</v>
      </c>
      <c r="C35" s="169"/>
      <c r="D35" s="169"/>
      <c r="E35" s="169"/>
    </row>
    <row r="36" spans="1:5" ht="17.25" customHeight="1">
      <c r="A36" s="41" t="s">
        <v>80</v>
      </c>
      <c r="B36" s="169">
        <v>511600</v>
      </c>
      <c r="C36" s="169"/>
      <c r="D36" s="169"/>
      <c r="E36" s="169"/>
    </row>
    <row r="37" spans="1:5" ht="17.25" customHeight="1">
      <c r="A37" s="41" t="s">
        <v>81</v>
      </c>
      <c r="B37" s="169">
        <v>840000</v>
      </c>
      <c r="C37" s="169"/>
      <c r="D37" s="169"/>
      <c r="E37" s="169"/>
    </row>
    <row r="38" spans="1:5" ht="17.25" customHeight="1">
      <c r="A38" s="41" t="s">
        <v>82</v>
      </c>
      <c r="B38" s="169">
        <v>270000</v>
      </c>
      <c r="C38" s="169"/>
      <c r="D38" s="169"/>
      <c r="E38" s="169"/>
    </row>
    <row r="39" spans="1:5" ht="17.25" customHeight="1">
      <c r="A39" s="45" t="s">
        <v>83</v>
      </c>
      <c r="B39" s="169"/>
      <c r="C39" s="169"/>
      <c r="D39" s="169"/>
      <c r="E39" s="169"/>
    </row>
    <row r="40" spans="1:5" ht="17.25" customHeight="1">
      <c r="A40" s="43" t="s">
        <v>84</v>
      </c>
      <c r="B40" s="169"/>
      <c r="C40" s="169"/>
      <c r="D40" s="169"/>
      <c r="E40" s="169"/>
    </row>
    <row r="41" spans="1:5" ht="17.25" customHeight="1">
      <c r="A41" s="41" t="s">
        <v>85</v>
      </c>
      <c r="B41" s="169">
        <v>3096187</v>
      </c>
      <c r="C41" s="169"/>
      <c r="D41" s="169"/>
      <c r="E41" s="169"/>
    </row>
    <row r="42" spans="1:5" ht="17.25" customHeight="1">
      <c r="A42" s="44" t="s">
        <v>198</v>
      </c>
      <c r="B42" s="170">
        <f>SUM(B35:B41)</f>
        <v>5727787</v>
      </c>
      <c r="C42" s="170"/>
      <c r="D42" s="170"/>
      <c r="E42" s="170"/>
    </row>
    <row r="43" spans="1:5" ht="17.25" customHeight="1">
      <c r="A43" s="41" t="s">
        <v>86</v>
      </c>
      <c r="B43" s="169"/>
      <c r="C43" s="169"/>
      <c r="D43" s="169"/>
      <c r="E43" s="169"/>
    </row>
    <row r="44" spans="1:5" ht="17.25" customHeight="1">
      <c r="A44" s="41" t="s">
        <v>87</v>
      </c>
      <c r="B44" s="169"/>
      <c r="C44" s="169"/>
      <c r="D44" s="169"/>
      <c r="E44" s="169"/>
    </row>
    <row r="45" spans="1:5" ht="17.25" customHeight="1">
      <c r="A45" s="44" t="s">
        <v>199</v>
      </c>
      <c r="B45" s="170">
        <f>SUM(B43:B44)</f>
        <v>0</v>
      </c>
      <c r="C45" s="170"/>
      <c r="D45" s="170"/>
      <c r="E45" s="170"/>
    </row>
    <row r="46" spans="1:5" ht="17.25" customHeight="1">
      <c r="A46" s="41" t="s">
        <v>88</v>
      </c>
      <c r="B46" s="169">
        <v>3075200</v>
      </c>
      <c r="C46" s="169"/>
      <c r="D46" s="169"/>
      <c r="E46" s="169"/>
    </row>
    <row r="47" spans="1:5" ht="17.25" customHeight="1">
      <c r="A47" s="41" t="s">
        <v>89</v>
      </c>
      <c r="B47" s="169"/>
      <c r="C47" s="169"/>
      <c r="D47" s="169"/>
      <c r="E47" s="169"/>
    </row>
    <row r="48" spans="1:5" ht="17.25" customHeight="1">
      <c r="A48" s="41" t="s">
        <v>90</v>
      </c>
      <c r="B48" s="169"/>
      <c r="C48" s="169"/>
      <c r="D48" s="169"/>
      <c r="E48" s="169"/>
    </row>
    <row r="49" spans="1:5" ht="17.25" customHeight="1">
      <c r="A49" s="41" t="s">
        <v>91</v>
      </c>
      <c r="B49" s="169"/>
      <c r="C49" s="169"/>
      <c r="D49" s="169"/>
      <c r="E49" s="169"/>
    </row>
    <row r="50" spans="1:5" ht="17.25" customHeight="1">
      <c r="A50" s="41" t="s">
        <v>49</v>
      </c>
      <c r="B50" s="169">
        <v>300000</v>
      </c>
      <c r="C50" s="169"/>
      <c r="D50" s="169"/>
      <c r="E50" s="169"/>
    </row>
    <row r="51" spans="1:5" ht="17.25" customHeight="1">
      <c r="A51" s="44" t="s">
        <v>200</v>
      </c>
      <c r="B51" s="170">
        <f>SUM(B46:B50)</f>
        <v>3375200</v>
      </c>
      <c r="C51" s="170"/>
      <c r="D51" s="170"/>
      <c r="E51" s="170"/>
    </row>
    <row r="52" spans="1:5" ht="17.25" customHeight="1">
      <c r="A52" s="44" t="s">
        <v>201</v>
      </c>
      <c r="B52" s="170">
        <f>SUM(B31+B34+B42+B45+B51)</f>
        <v>14744987</v>
      </c>
      <c r="C52" s="170"/>
      <c r="D52" s="170"/>
      <c r="E52" s="170"/>
    </row>
    <row r="53" spans="1:5" ht="17.25" customHeight="1">
      <c r="A53" s="46" t="s">
        <v>92</v>
      </c>
      <c r="B53" s="169"/>
      <c r="C53" s="169"/>
      <c r="D53" s="169"/>
      <c r="E53" s="169"/>
    </row>
    <row r="54" spans="1:5" ht="17.25" customHeight="1">
      <c r="A54" s="46" t="s">
        <v>50</v>
      </c>
      <c r="B54" s="169"/>
      <c r="C54" s="169"/>
      <c r="D54" s="169"/>
      <c r="E54" s="169"/>
    </row>
    <row r="55" spans="1:5" ht="17.25" customHeight="1">
      <c r="A55" s="47" t="s">
        <v>93</v>
      </c>
      <c r="B55" s="169"/>
      <c r="C55" s="169"/>
      <c r="D55" s="169"/>
      <c r="E55" s="169"/>
    </row>
    <row r="56" spans="1:5" ht="17.25" customHeight="1">
      <c r="A56" s="47" t="s">
        <v>94</v>
      </c>
      <c r="B56" s="169"/>
      <c r="C56" s="169"/>
      <c r="D56" s="169"/>
      <c r="E56" s="169"/>
    </row>
    <row r="57" spans="1:5" ht="17.25" customHeight="1">
      <c r="A57" s="47" t="s">
        <v>95</v>
      </c>
      <c r="B57" s="169"/>
      <c r="C57" s="169"/>
      <c r="D57" s="169"/>
      <c r="E57" s="169"/>
    </row>
    <row r="58" spans="1:5" ht="17.25" customHeight="1">
      <c r="A58" s="46" t="s">
        <v>96</v>
      </c>
      <c r="B58" s="169"/>
      <c r="C58" s="169"/>
      <c r="D58" s="169"/>
      <c r="E58" s="169"/>
    </row>
    <row r="59" spans="1:5" ht="17.25" customHeight="1">
      <c r="A59" s="46" t="s">
        <v>97</v>
      </c>
      <c r="B59" s="169"/>
      <c r="C59" s="169"/>
      <c r="D59" s="169"/>
      <c r="E59" s="169"/>
    </row>
    <row r="60" spans="1:5" ht="17.25" customHeight="1">
      <c r="A60" s="46" t="s">
        <v>98</v>
      </c>
      <c r="B60" s="169">
        <v>5000075</v>
      </c>
      <c r="C60" s="169"/>
      <c r="D60" s="169"/>
      <c r="E60" s="169"/>
    </row>
    <row r="61" spans="1:5" ht="17.25" customHeight="1">
      <c r="A61" s="48" t="s">
        <v>202</v>
      </c>
      <c r="B61" s="170">
        <f>SUM(B53:B60)</f>
        <v>5000075</v>
      </c>
      <c r="C61" s="170"/>
      <c r="D61" s="170"/>
      <c r="E61" s="170"/>
    </row>
    <row r="62" spans="1:5" ht="17.25" customHeight="1">
      <c r="A62" s="49" t="s">
        <v>99</v>
      </c>
      <c r="B62" s="169"/>
      <c r="C62" s="169"/>
      <c r="D62" s="169"/>
      <c r="E62" s="169"/>
    </row>
    <row r="63" spans="1:5" ht="17.25" customHeight="1">
      <c r="A63" s="49" t="s">
        <v>100</v>
      </c>
      <c r="B63" s="169"/>
      <c r="C63" s="169"/>
      <c r="D63" s="169"/>
      <c r="E63" s="169"/>
    </row>
    <row r="64" spans="1:5" ht="17.25" customHeight="1">
      <c r="A64" s="49" t="s">
        <v>101</v>
      </c>
      <c r="B64" s="169">
        <v>322728</v>
      </c>
      <c r="C64" s="169"/>
      <c r="D64" s="169"/>
      <c r="E64" s="169"/>
    </row>
    <row r="65" spans="1:5" ht="17.25" customHeight="1">
      <c r="A65" s="49" t="s">
        <v>102</v>
      </c>
      <c r="B65" s="169"/>
      <c r="C65" s="169"/>
      <c r="D65" s="169"/>
      <c r="E65" s="169"/>
    </row>
    <row r="66" spans="1:5" ht="17.25" customHeight="1">
      <c r="A66" s="50" t="s">
        <v>103</v>
      </c>
      <c r="B66" s="169"/>
      <c r="C66" s="169"/>
      <c r="D66" s="169"/>
      <c r="E66" s="169"/>
    </row>
    <row r="67" spans="1:5" ht="17.25" customHeight="1">
      <c r="A67" s="49" t="s">
        <v>104</v>
      </c>
      <c r="B67" s="169"/>
      <c r="C67" s="169"/>
      <c r="D67" s="169"/>
      <c r="E67" s="169"/>
    </row>
    <row r="68" spans="1:5" ht="17.25" customHeight="1">
      <c r="A68" s="50" t="s">
        <v>52</v>
      </c>
      <c r="B68" s="169">
        <v>749897</v>
      </c>
      <c r="C68" s="169"/>
      <c r="D68" s="169"/>
      <c r="E68" s="169"/>
    </row>
    <row r="69" spans="1:5" ht="17.25" customHeight="1">
      <c r="A69" s="48" t="s">
        <v>203</v>
      </c>
      <c r="B69" s="170">
        <f>SUM(B62:B68)</f>
        <v>1072625</v>
      </c>
      <c r="C69" s="170"/>
      <c r="D69" s="170"/>
      <c r="E69" s="170"/>
    </row>
    <row r="70" spans="1:5" ht="17.25" customHeight="1">
      <c r="A70" s="51" t="s">
        <v>105</v>
      </c>
      <c r="B70" s="169"/>
      <c r="C70" s="169"/>
      <c r="D70" s="169"/>
      <c r="E70" s="169"/>
    </row>
    <row r="71" spans="1:5" ht="17.25" customHeight="1">
      <c r="A71" s="51" t="s">
        <v>106</v>
      </c>
      <c r="B71" s="169"/>
      <c r="C71" s="169"/>
      <c r="D71" s="169"/>
      <c r="E71" s="169"/>
    </row>
    <row r="72" spans="1:5" ht="17.25" customHeight="1">
      <c r="A72" s="51" t="s">
        <v>107</v>
      </c>
      <c r="B72" s="169"/>
      <c r="C72" s="169"/>
      <c r="D72" s="169"/>
      <c r="E72" s="169"/>
    </row>
    <row r="73" spans="1:5" ht="17.25" customHeight="1">
      <c r="A73" s="51" t="s">
        <v>108</v>
      </c>
      <c r="B73" s="169">
        <v>500000</v>
      </c>
      <c r="C73" s="169"/>
      <c r="D73" s="169"/>
      <c r="E73" s="169"/>
    </row>
    <row r="74" spans="1:5" ht="17.25" customHeight="1">
      <c r="A74" s="43" t="s">
        <v>109</v>
      </c>
      <c r="B74" s="169"/>
      <c r="C74" s="169"/>
      <c r="D74" s="169"/>
      <c r="E74" s="169"/>
    </row>
    <row r="75" spans="1:5" ht="17.25" customHeight="1">
      <c r="A75" s="43" t="s">
        <v>110</v>
      </c>
      <c r="B75" s="169"/>
      <c r="C75" s="169"/>
      <c r="D75" s="169"/>
      <c r="E75" s="169"/>
    </row>
    <row r="76" spans="1:5" ht="17.25" customHeight="1">
      <c r="A76" s="43" t="s">
        <v>111</v>
      </c>
      <c r="B76" s="169">
        <v>135000</v>
      </c>
      <c r="C76" s="169"/>
      <c r="D76" s="169"/>
      <c r="E76" s="169"/>
    </row>
    <row r="77" spans="1:5" ht="17.25" customHeight="1">
      <c r="A77" s="52" t="s">
        <v>204</v>
      </c>
      <c r="B77" s="170">
        <f>SUM(B70:B76)</f>
        <v>635000</v>
      </c>
      <c r="C77" s="170"/>
      <c r="D77" s="170"/>
      <c r="E77" s="170"/>
    </row>
    <row r="78" spans="1:5" ht="17.25" customHeight="1">
      <c r="A78" s="46" t="s">
        <v>112</v>
      </c>
      <c r="B78" s="169"/>
      <c r="C78" s="169"/>
      <c r="D78" s="169"/>
      <c r="E78" s="169"/>
    </row>
    <row r="79" spans="1:5" ht="17.25" customHeight="1">
      <c r="A79" s="46" t="s">
        <v>113</v>
      </c>
      <c r="B79" s="169"/>
      <c r="C79" s="169"/>
      <c r="D79" s="169"/>
      <c r="E79" s="169"/>
    </row>
    <row r="80" spans="1:5" ht="17.25" customHeight="1">
      <c r="A80" s="46" t="s">
        <v>114</v>
      </c>
      <c r="B80" s="169"/>
      <c r="C80" s="169"/>
      <c r="D80" s="169"/>
      <c r="E80" s="169"/>
    </row>
    <row r="81" spans="1:5" ht="17.25" customHeight="1">
      <c r="A81" s="46" t="s">
        <v>115</v>
      </c>
      <c r="B81" s="169"/>
      <c r="C81" s="169"/>
      <c r="D81" s="169"/>
      <c r="E81" s="169"/>
    </row>
    <row r="82" spans="1:5" ht="17.25" customHeight="1">
      <c r="A82" s="48" t="s">
        <v>205</v>
      </c>
      <c r="B82" s="170">
        <f>SUM(B78:B81)</f>
        <v>0</v>
      </c>
      <c r="C82" s="170"/>
      <c r="D82" s="170"/>
      <c r="E82" s="170"/>
    </row>
    <row r="83" spans="1:5" ht="17.25" customHeight="1">
      <c r="A83" s="46" t="s">
        <v>116</v>
      </c>
      <c r="B83" s="169"/>
      <c r="C83" s="169"/>
      <c r="D83" s="169"/>
      <c r="E83" s="169"/>
    </row>
    <row r="84" spans="1:5" ht="17.25" customHeight="1">
      <c r="A84" s="46" t="s">
        <v>117</v>
      </c>
      <c r="B84" s="169"/>
      <c r="C84" s="169"/>
      <c r="D84" s="169"/>
      <c r="E84" s="169"/>
    </row>
    <row r="85" spans="1:5" ht="17.25" customHeight="1">
      <c r="A85" s="46" t="s">
        <v>118</v>
      </c>
      <c r="B85" s="169">
        <v>400000</v>
      </c>
      <c r="C85" s="169"/>
      <c r="D85" s="169"/>
      <c r="E85" s="169"/>
    </row>
    <row r="86" spans="1:5" ht="17.25" customHeight="1">
      <c r="A86" s="48" t="s">
        <v>206</v>
      </c>
      <c r="B86" s="170">
        <f>SUM(B83:B85)</f>
        <v>400000</v>
      </c>
      <c r="C86" s="170"/>
      <c r="D86" s="170"/>
      <c r="E86" s="170"/>
    </row>
    <row r="87" spans="1:5" ht="19.5" customHeight="1">
      <c r="A87" s="52" t="s">
        <v>174</v>
      </c>
      <c r="B87" s="170">
        <f>SUM(B26+B27+B52+B61+B69+B77+B82+B86)</f>
        <v>34795238</v>
      </c>
      <c r="C87" s="170"/>
      <c r="D87" s="170"/>
      <c r="E87" s="170"/>
    </row>
    <row r="88" spans="1:5" ht="17.25" customHeight="1">
      <c r="A88" s="14"/>
      <c r="B88" s="14"/>
      <c r="C88" s="14"/>
      <c r="D88" s="14"/>
      <c r="E88" s="14"/>
    </row>
    <row r="89" spans="1:5" ht="17.25" customHeight="1">
      <c r="A89" s="14" t="s">
        <v>330</v>
      </c>
      <c r="B89" s="174">
        <v>879621</v>
      </c>
      <c r="C89" s="175"/>
      <c r="D89" s="174"/>
      <c r="E89" s="175"/>
    </row>
    <row r="90" spans="1:5" ht="17.25" customHeight="1">
      <c r="A90" s="9" t="s">
        <v>331</v>
      </c>
      <c r="B90" s="176">
        <f>SUM(B89)</f>
        <v>879621</v>
      </c>
      <c r="C90" s="177">
        <v>0</v>
      </c>
      <c r="D90" s="176"/>
      <c r="E90" s="177"/>
    </row>
  </sheetData>
  <sheetProtection/>
  <mergeCells count="4">
    <mergeCell ref="A2:E2"/>
    <mergeCell ref="A3:E3"/>
    <mergeCell ref="A4:E4"/>
    <mergeCell ref="D7:E7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&amp;R3.melléklet az 1/2019.(III.11.)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40.75390625" style="0" customWidth="1"/>
    <col min="3" max="6" width="14.75390625" style="0" customWidth="1"/>
  </cols>
  <sheetData>
    <row r="1" spans="1:6" ht="15.75">
      <c r="A1" s="225" t="s">
        <v>350</v>
      </c>
      <c r="B1" s="225"/>
      <c r="C1" s="225"/>
      <c r="D1" s="225"/>
      <c r="E1" s="225"/>
      <c r="F1" s="225"/>
    </row>
    <row r="2" ht="15.75">
      <c r="A2" s="80"/>
    </row>
    <row r="3" ht="15.75">
      <c r="A3" s="80"/>
    </row>
    <row r="4" ht="15.75">
      <c r="A4" s="81"/>
    </row>
    <row r="5" spans="1:8" ht="15.75">
      <c r="A5" s="219" t="s">
        <v>216</v>
      </c>
      <c r="B5" s="219"/>
      <c r="C5" s="219"/>
      <c r="D5" s="219"/>
      <c r="E5" s="219"/>
      <c r="F5" s="219"/>
      <c r="G5" s="219"/>
      <c r="H5" s="219"/>
    </row>
    <row r="6" spans="1:8" ht="15.75">
      <c r="A6" s="108"/>
      <c r="B6" s="108"/>
      <c r="C6" s="108"/>
      <c r="D6" s="108"/>
      <c r="E6" s="108"/>
      <c r="F6" s="108"/>
      <c r="G6" s="108"/>
      <c r="H6" s="108"/>
    </row>
    <row r="7" spans="1:8" ht="15.75">
      <c r="A7" s="108"/>
      <c r="B7" s="108"/>
      <c r="C7" s="108"/>
      <c r="D7" s="108"/>
      <c r="E7" s="108"/>
      <c r="F7" s="108"/>
      <c r="G7" s="108"/>
      <c r="H7" s="108"/>
    </row>
    <row r="8" spans="1:5" ht="15.75">
      <c r="A8" s="81"/>
      <c r="B8" s="60"/>
      <c r="C8" s="60"/>
      <c r="D8" s="60"/>
      <c r="E8" s="60"/>
    </row>
    <row r="9" spans="1:5" ht="15.75">
      <c r="A9" s="81"/>
      <c r="B9" s="60"/>
      <c r="C9" s="60"/>
      <c r="D9" s="60"/>
      <c r="E9" s="60"/>
    </row>
    <row r="10" spans="1:6" ht="12.75">
      <c r="A10" s="82"/>
      <c r="B10" s="38" t="s">
        <v>217</v>
      </c>
      <c r="C10" s="38" t="s">
        <v>218</v>
      </c>
      <c r="D10" s="38" t="s">
        <v>219</v>
      </c>
      <c r="E10" s="38" t="s">
        <v>220</v>
      </c>
      <c r="F10" s="38" t="s">
        <v>221</v>
      </c>
    </row>
    <row r="11" spans="1:6" ht="12.75">
      <c r="A11" s="82"/>
      <c r="B11" s="83" t="s">
        <v>222</v>
      </c>
      <c r="C11" s="83" t="s">
        <v>223</v>
      </c>
      <c r="D11" s="84" t="s">
        <v>224</v>
      </c>
      <c r="E11" s="83" t="s">
        <v>225</v>
      </c>
      <c r="F11" s="83" t="s">
        <v>226</v>
      </c>
    </row>
    <row r="12" spans="1:6" ht="12.75">
      <c r="A12" s="85" t="s">
        <v>227</v>
      </c>
      <c r="B12" s="86" t="s">
        <v>228</v>
      </c>
      <c r="C12" s="87">
        <v>30258806</v>
      </c>
      <c r="D12" s="88"/>
      <c r="E12" s="87"/>
      <c r="F12" s="89"/>
    </row>
    <row r="13" spans="1:6" ht="12.75">
      <c r="A13" s="90" t="s">
        <v>229</v>
      </c>
      <c r="B13" s="91" t="s">
        <v>230</v>
      </c>
      <c r="C13" s="92"/>
      <c r="D13" s="93">
        <v>33760238</v>
      </c>
      <c r="E13" s="92"/>
      <c r="F13" s="94"/>
    </row>
    <row r="14" spans="1:6" ht="12.75">
      <c r="A14" s="85" t="s">
        <v>231</v>
      </c>
      <c r="B14" s="95" t="s">
        <v>232</v>
      </c>
      <c r="C14" s="92"/>
      <c r="D14" s="93"/>
      <c r="E14" s="92"/>
      <c r="F14" s="94">
        <f>D13-C12</f>
        <v>3501432</v>
      </c>
    </row>
    <row r="15" spans="1:6" ht="12.75">
      <c r="A15" s="85" t="s">
        <v>233</v>
      </c>
      <c r="B15" s="95" t="s">
        <v>234</v>
      </c>
      <c r="C15" s="92">
        <v>0</v>
      </c>
      <c r="D15" s="93"/>
      <c r="E15" s="92"/>
      <c r="F15" s="94"/>
    </row>
    <row r="16" spans="1:6" ht="12.75">
      <c r="A16" s="90" t="s">
        <v>235</v>
      </c>
      <c r="B16" s="95" t="s">
        <v>236</v>
      </c>
      <c r="C16" s="92"/>
      <c r="D16" s="93">
        <v>1035000</v>
      </c>
      <c r="E16" s="92"/>
      <c r="F16" s="94"/>
    </row>
    <row r="17" spans="1:6" ht="12.75">
      <c r="A17" s="85" t="s">
        <v>237</v>
      </c>
      <c r="B17" s="95" t="s">
        <v>238</v>
      </c>
      <c r="C17" s="92"/>
      <c r="D17" s="96"/>
      <c r="E17" s="92"/>
      <c r="F17" s="94">
        <f>D16-C15</f>
        <v>1035000</v>
      </c>
    </row>
    <row r="18" spans="1:6" ht="12.75">
      <c r="A18" s="85" t="s">
        <v>239</v>
      </c>
      <c r="B18" s="97" t="s">
        <v>240</v>
      </c>
      <c r="C18" s="92"/>
      <c r="D18" s="93"/>
      <c r="E18" s="92"/>
      <c r="F18" s="94">
        <f>D18-C18</f>
        <v>0</v>
      </c>
    </row>
    <row r="19" spans="1:6" ht="12.75">
      <c r="A19" s="90" t="s">
        <v>241</v>
      </c>
      <c r="B19" s="98" t="s">
        <v>335</v>
      </c>
      <c r="C19" s="99"/>
      <c r="D19" s="100">
        <v>879621</v>
      </c>
      <c r="E19" s="99"/>
      <c r="F19" s="94">
        <f>D19-C19</f>
        <v>879621</v>
      </c>
    </row>
    <row r="20" spans="1:8" ht="12.75">
      <c r="A20" s="85" t="s">
        <v>242</v>
      </c>
      <c r="B20" s="101" t="s">
        <v>4</v>
      </c>
      <c r="C20" s="7">
        <f>SUM(C12:C17)</f>
        <v>30258806</v>
      </c>
      <c r="D20" s="7">
        <f>SUM(D13:D19)</f>
        <v>35674859</v>
      </c>
      <c r="E20" s="7">
        <f>SUM(E12:E17)</f>
        <v>0</v>
      </c>
      <c r="F20" s="7">
        <f>SUM(F14:F19)</f>
        <v>5416053</v>
      </c>
      <c r="G20" s="60"/>
      <c r="H20" s="60"/>
    </row>
    <row r="21" spans="1:6" ht="12.75">
      <c r="A21" s="85" t="s">
        <v>243</v>
      </c>
      <c r="B21" s="101" t="s">
        <v>244</v>
      </c>
      <c r="C21" s="73">
        <v>5416053</v>
      </c>
      <c r="D21" s="7"/>
      <c r="E21" s="73"/>
      <c r="F21" s="73"/>
    </row>
    <row r="22" spans="1:6" ht="12.75">
      <c r="A22" s="90" t="s">
        <v>245</v>
      </c>
      <c r="B22" s="102" t="s">
        <v>246</v>
      </c>
      <c r="C22" s="103"/>
      <c r="D22" s="104"/>
      <c r="E22" s="103">
        <f>C22-D22</f>
        <v>0</v>
      </c>
      <c r="F22" s="105"/>
    </row>
    <row r="23" spans="1:8" ht="12.75">
      <c r="A23" s="85" t="s">
        <v>247</v>
      </c>
      <c r="B23" s="101" t="s">
        <v>248</v>
      </c>
      <c r="C23" s="7">
        <v>5416053</v>
      </c>
      <c r="D23" s="7"/>
      <c r="E23" s="7"/>
      <c r="F23" s="7"/>
      <c r="G23" s="60"/>
      <c r="H23" s="60"/>
    </row>
    <row r="24" spans="1:6" ht="12.75">
      <c r="A24" s="106"/>
      <c r="B24" s="107" t="s">
        <v>249</v>
      </c>
      <c r="C24" s="107"/>
      <c r="D24" s="107"/>
      <c r="E24" s="107"/>
      <c r="F24" s="107"/>
    </row>
    <row r="25" ht="12.75">
      <c r="A25" s="106"/>
    </row>
    <row r="26" ht="12.75">
      <c r="A26" s="106"/>
    </row>
  </sheetData>
  <sheetProtection/>
  <mergeCells count="2">
    <mergeCell ref="A5:H5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351</v>
      </c>
    </row>
    <row r="6" spans="1:9" ht="12.75">
      <c r="A6" s="228" t="s">
        <v>326</v>
      </c>
      <c r="B6" s="228"/>
      <c r="C6" s="228"/>
      <c r="D6" s="228"/>
      <c r="E6" s="228"/>
      <c r="F6" s="228"/>
      <c r="G6" s="228"/>
      <c r="H6" s="228"/>
      <c r="I6" s="228"/>
    </row>
    <row r="7" spans="1:9" ht="12.75">
      <c r="A7" s="112"/>
      <c r="B7" s="112"/>
      <c r="C7" s="112"/>
      <c r="D7" s="112"/>
      <c r="E7" s="112"/>
      <c r="F7" s="112"/>
      <c r="G7" s="112"/>
      <c r="H7" s="112"/>
      <c r="I7" s="112"/>
    </row>
    <row r="8" spans="1:9" ht="12.75">
      <c r="A8" s="112"/>
      <c r="B8" s="112"/>
      <c r="C8" s="112"/>
      <c r="D8" s="112"/>
      <c r="E8" s="112"/>
      <c r="F8" s="112"/>
      <c r="G8" s="112"/>
      <c r="H8" s="112"/>
      <c r="I8" s="112"/>
    </row>
    <row r="11" spans="1:10" ht="12.75">
      <c r="A11" s="109" t="s">
        <v>51</v>
      </c>
      <c r="B11" s="110"/>
      <c r="C11" s="110"/>
      <c r="D11" s="226">
        <v>2019</v>
      </c>
      <c r="E11" s="227"/>
      <c r="F11" s="226">
        <v>2020</v>
      </c>
      <c r="G11" s="227"/>
      <c r="H11" s="226">
        <v>2021</v>
      </c>
      <c r="I11" s="227"/>
      <c r="J11" s="111"/>
    </row>
    <row r="12" spans="1:10" ht="12.75">
      <c r="A12" s="111"/>
      <c r="D12" s="111"/>
      <c r="E12" s="113"/>
      <c r="F12" s="111"/>
      <c r="G12" s="113"/>
      <c r="H12" s="111"/>
      <c r="I12" s="113"/>
      <c r="J12" s="111"/>
    </row>
    <row r="13" spans="1:10" ht="12.75">
      <c r="A13" s="111"/>
      <c r="D13" s="111"/>
      <c r="E13" s="113"/>
      <c r="F13" s="111"/>
      <c r="G13" s="113"/>
      <c r="H13" s="111"/>
      <c r="I13" s="113"/>
      <c r="J13" s="111"/>
    </row>
    <row r="14" spans="1:10" ht="12.75">
      <c r="A14" s="111"/>
      <c r="D14" s="111"/>
      <c r="E14" s="113"/>
      <c r="F14" s="111"/>
      <c r="G14" s="113"/>
      <c r="H14" s="111"/>
      <c r="I14" s="113"/>
      <c r="J14" s="111"/>
    </row>
    <row r="15" spans="1:10" ht="12.75">
      <c r="A15" s="111"/>
      <c r="D15" s="111"/>
      <c r="E15" s="113"/>
      <c r="F15" s="111"/>
      <c r="G15" s="113"/>
      <c r="H15" s="111"/>
      <c r="I15" s="113"/>
      <c r="J15" s="111"/>
    </row>
    <row r="16" spans="1:10" ht="12.75">
      <c r="A16" s="111"/>
      <c r="D16" s="111"/>
      <c r="E16" s="113"/>
      <c r="F16" s="111"/>
      <c r="G16" s="113"/>
      <c r="H16" s="111"/>
      <c r="I16" s="113"/>
      <c r="J16" s="111"/>
    </row>
    <row r="17" spans="1:10" ht="12.75">
      <c r="A17" s="111"/>
      <c r="D17" s="111"/>
      <c r="E17" s="113"/>
      <c r="F17" s="111"/>
      <c r="G17" s="113"/>
      <c r="H17" s="111"/>
      <c r="I17" s="113"/>
      <c r="J17" s="111"/>
    </row>
    <row r="18" spans="1:10" ht="12.75">
      <c r="A18" s="111"/>
      <c r="D18" s="111"/>
      <c r="E18" s="113"/>
      <c r="F18" s="111"/>
      <c r="G18" s="113"/>
      <c r="H18" s="111"/>
      <c r="I18" s="113"/>
      <c r="J18" s="111"/>
    </row>
    <row r="19" spans="1:10" ht="12.75">
      <c r="A19" s="111"/>
      <c r="D19" s="111"/>
      <c r="E19" s="113"/>
      <c r="F19" s="111"/>
      <c r="G19" s="113"/>
      <c r="H19" s="111"/>
      <c r="I19" s="113"/>
      <c r="J19" s="111"/>
    </row>
    <row r="20" spans="1:10" ht="12.75">
      <c r="A20" s="111"/>
      <c r="D20" s="111"/>
      <c r="E20" s="113"/>
      <c r="F20" s="111"/>
      <c r="G20" s="113"/>
      <c r="H20" s="111"/>
      <c r="I20" s="113"/>
      <c r="J20" s="111"/>
    </row>
    <row r="21" spans="1:10" ht="12.75">
      <c r="A21" s="111"/>
      <c r="D21" s="111"/>
      <c r="E21" s="113"/>
      <c r="F21" s="111"/>
      <c r="G21" s="113"/>
      <c r="H21" s="111"/>
      <c r="I21" s="113"/>
      <c r="J21" s="111"/>
    </row>
    <row r="22" spans="1:10" ht="12.75">
      <c r="A22" s="111"/>
      <c r="D22" s="111"/>
      <c r="E22" s="113"/>
      <c r="F22" s="111"/>
      <c r="G22" s="113"/>
      <c r="H22" s="111"/>
      <c r="I22" s="113"/>
      <c r="J22" s="111"/>
    </row>
    <row r="23" spans="1:10" ht="12.75">
      <c r="A23" s="111"/>
      <c r="D23" s="111"/>
      <c r="E23" s="113"/>
      <c r="F23" s="111"/>
      <c r="G23" s="113"/>
      <c r="H23" s="111"/>
      <c r="I23" s="113"/>
      <c r="J23" s="111"/>
    </row>
    <row r="24" spans="1:10" ht="12.75">
      <c r="A24" s="109" t="s">
        <v>4</v>
      </c>
      <c r="B24" s="110"/>
      <c r="C24" s="110"/>
      <c r="D24" s="109"/>
      <c r="E24" s="114"/>
      <c r="F24" s="109"/>
      <c r="G24" s="114"/>
      <c r="H24" s="109"/>
      <c r="I24" s="114"/>
      <c r="J24" s="111"/>
    </row>
  </sheetData>
  <sheetProtection/>
  <mergeCells count="4">
    <mergeCell ref="D11:E11"/>
    <mergeCell ref="F11:G11"/>
    <mergeCell ref="H11:I11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1.75390625" style="0" customWidth="1"/>
    <col min="6" max="6" width="21.75390625" style="0" customWidth="1"/>
    <col min="7" max="9" width="9.75390625" style="0" customWidth="1"/>
    <col min="10" max="10" width="6.75390625" style="0" customWidth="1"/>
  </cols>
  <sheetData>
    <row r="1" spans="1:10" ht="12.75">
      <c r="A1" s="254" t="s">
        <v>352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5.75">
      <c r="A2" s="244" t="s">
        <v>327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5" customHeight="1">
      <c r="A3" s="244" t="s">
        <v>338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5.75">
      <c r="A4" s="244" t="s">
        <v>18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0" ht="12" customHeight="1">
      <c r="A5" s="2"/>
      <c r="B5" s="2"/>
      <c r="C5" s="2"/>
      <c r="D5" s="2"/>
      <c r="E5" s="2"/>
      <c r="F5" s="2"/>
      <c r="J5" s="1"/>
    </row>
    <row r="6" spans="1:10" ht="12.75" customHeight="1">
      <c r="A6" s="247" t="s">
        <v>7</v>
      </c>
      <c r="B6" s="248"/>
      <c r="C6" s="248"/>
      <c r="D6" s="248"/>
      <c r="E6" s="248"/>
      <c r="F6" s="249"/>
      <c r="G6" s="11" t="s">
        <v>13</v>
      </c>
      <c r="H6" s="11" t="s">
        <v>14</v>
      </c>
      <c r="I6" s="245" t="s">
        <v>15</v>
      </c>
      <c r="J6" s="232" t="s">
        <v>17</v>
      </c>
    </row>
    <row r="7" spans="1:10" ht="12.75" customHeight="1">
      <c r="A7" s="250"/>
      <c r="B7" s="251"/>
      <c r="C7" s="251"/>
      <c r="D7" s="251"/>
      <c r="E7" s="251"/>
      <c r="F7" s="252"/>
      <c r="G7" s="233" t="s">
        <v>8</v>
      </c>
      <c r="H7" s="234"/>
      <c r="I7" s="246"/>
      <c r="J7" s="232"/>
    </row>
    <row r="8" spans="1:10" ht="12.75">
      <c r="A8" s="255"/>
      <c r="B8" s="256"/>
      <c r="C8" s="256"/>
      <c r="D8" s="256"/>
      <c r="E8" s="256"/>
      <c r="F8" s="257"/>
      <c r="G8" s="181"/>
      <c r="H8" s="182"/>
      <c r="I8" s="183"/>
      <c r="J8" s="184"/>
    </row>
    <row r="9" spans="1:10" ht="12.75">
      <c r="A9" s="12"/>
      <c r="B9" s="4"/>
      <c r="C9" s="16"/>
      <c r="D9" s="16"/>
      <c r="E9" s="16"/>
      <c r="F9" s="17"/>
      <c r="G9" s="181"/>
      <c r="H9" s="183"/>
      <c r="I9" s="183"/>
      <c r="J9" s="184" t="e">
        <f>SUM(I9/H9)</f>
        <v>#DIV/0!</v>
      </c>
    </row>
    <row r="10" spans="1:10" ht="12.75">
      <c r="A10" s="3"/>
      <c r="B10" s="4"/>
      <c r="C10" s="4"/>
      <c r="D10" s="4"/>
      <c r="E10" s="4"/>
      <c r="F10" s="5"/>
      <c r="G10" s="181"/>
      <c r="H10" s="185"/>
      <c r="I10" s="183"/>
      <c r="J10" s="184" t="e">
        <f>SUM(I10/H10)</f>
        <v>#DIV/0!</v>
      </c>
    </row>
    <row r="11" spans="1:10" ht="12.75">
      <c r="A11" s="3"/>
      <c r="B11" s="4"/>
      <c r="C11" s="4"/>
      <c r="D11" s="4"/>
      <c r="E11" s="4"/>
      <c r="F11" s="5"/>
      <c r="G11" s="186"/>
      <c r="H11" s="185"/>
      <c r="I11" s="183"/>
      <c r="J11" s="184" t="e">
        <f>SUM(I11/H11)</f>
        <v>#DIV/0!</v>
      </c>
    </row>
    <row r="12" spans="1:10" ht="12.75">
      <c r="A12" s="33" t="s">
        <v>4</v>
      </c>
      <c r="B12" s="4"/>
      <c r="C12" s="4"/>
      <c r="D12" s="4"/>
      <c r="E12" s="4"/>
      <c r="F12" s="5"/>
      <c r="G12" s="187">
        <f>SUM(G8:G11)</f>
        <v>0</v>
      </c>
      <c r="H12" s="188">
        <f>SUM(H8:H11)</f>
        <v>0</v>
      </c>
      <c r="I12" s="188">
        <f>SUM(I8:I11)</f>
        <v>0</v>
      </c>
      <c r="J12" s="189" t="e">
        <f>SUM(I12/H12)</f>
        <v>#DIV/0!</v>
      </c>
    </row>
    <row r="13" spans="1:10" ht="18" customHeight="1">
      <c r="A13" s="235" t="s">
        <v>6</v>
      </c>
      <c r="B13" s="236"/>
      <c r="C13" s="236"/>
      <c r="D13" s="236"/>
      <c r="E13" s="236"/>
      <c r="F13" s="237"/>
      <c r="G13" s="186"/>
      <c r="H13" s="185"/>
      <c r="I13" s="185"/>
      <c r="J13" s="184"/>
    </row>
    <row r="14" spans="1:10" ht="12.75">
      <c r="A14" s="258" t="s">
        <v>340</v>
      </c>
      <c r="B14" s="242"/>
      <c r="C14" s="242"/>
      <c r="D14" s="242"/>
      <c r="E14" s="242"/>
      <c r="F14" s="243"/>
      <c r="G14" s="186">
        <v>635000</v>
      </c>
      <c r="H14" s="185"/>
      <c r="I14" s="185"/>
      <c r="J14" s="184" t="e">
        <f>SUM(I14/H14)</f>
        <v>#DIV/0!</v>
      </c>
    </row>
    <row r="15" spans="1:10" ht="12.75">
      <c r="A15" s="3"/>
      <c r="B15" s="4"/>
      <c r="C15" s="4"/>
      <c r="D15" s="4"/>
      <c r="E15" s="4"/>
      <c r="F15" s="5"/>
      <c r="G15" s="186"/>
      <c r="H15" s="185"/>
      <c r="I15" s="185"/>
      <c r="J15" s="184" t="e">
        <f>SUM(I15/H15)</f>
        <v>#DIV/0!</v>
      </c>
    </row>
    <row r="16" spans="1:10" ht="12.75">
      <c r="A16" s="3"/>
      <c r="B16" s="4"/>
      <c r="C16" s="4"/>
      <c r="D16" s="4"/>
      <c r="E16" s="4"/>
      <c r="F16" s="5"/>
      <c r="G16" s="186"/>
      <c r="H16" s="185"/>
      <c r="I16" s="185"/>
      <c r="J16" s="184" t="e">
        <f>SUM(I16/H16)</f>
        <v>#DIV/0!</v>
      </c>
    </row>
    <row r="17" spans="1:10" ht="12.75">
      <c r="A17" s="3"/>
      <c r="B17" s="4"/>
      <c r="C17" s="4"/>
      <c r="D17" s="4"/>
      <c r="E17" s="4"/>
      <c r="F17" s="5"/>
      <c r="G17" s="186"/>
      <c r="H17" s="185"/>
      <c r="I17" s="185"/>
      <c r="J17" s="184"/>
    </row>
    <row r="18" spans="1:10" ht="12.75">
      <c r="A18" s="33" t="s">
        <v>4</v>
      </c>
      <c r="B18" s="4"/>
      <c r="C18" s="4"/>
      <c r="D18" s="4"/>
      <c r="E18" s="4"/>
      <c r="F18" s="5"/>
      <c r="G18" s="187">
        <f>SUM(G14:G17)</f>
        <v>635000</v>
      </c>
      <c r="H18" s="188">
        <f>SUM(H14:H16)</f>
        <v>0</v>
      </c>
      <c r="I18" s="188">
        <f>SUM(I14:I16)</f>
        <v>0</v>
      </c>
      <c r="J18" s="189" t="e">
        <f>SUM(I18/H18)</f>
        <v>#DIV/0!</v>
      </c>
    </row>
    <row r="19" spans="1:10" ht="18" customHeight="1">
      <c r="A19" s="235" t="s">
        <v>10</v>
      </c>
      <c r="B19" s="236"/>
      <c r="C19" s="236"/>
      <c r="D19" s="236"/>
      <c r="E19" s="236"/>
      <c r="F19" s="237"/>
      <c r="G19" s="186"/>
      <c r="H19" s="185"/>
      <c r="I19" s="185"/>
      <c r="J19" s="184"/>
    </row>
    <row r="20" spans="1:10" ht="12.75" customHeight="1">
      <c r="A20" s="171"/>
      <c r="B20" s="172"/>
      <c r="C20" s="172"/>
      <c r="D20" s="172"/>
      <c r="E20" s="172"/>
      <c r="F20" s="173"/>
      <c r="G20" s="186"/>
      <c r="H20" s="185"/>
      <c r="I20" s="185"/>
      <c r="J20" s="184"/>
    </row>
    <row r="21" spans="1:10" ht="12.75">
      <c r="A21" s="3"/>
      <c r="B21" s="4"/>
      <c r="C21" s="4"/>
      <c r="D21" s="4"/>
      <c r="E21" s="4"/>
      <c r="F21" s="5"/>
      <c r="G21" s="187">
        <v>0</v>
      </c>
      <c r="H21" s="188">
        <v>0</v>
      </c>
      <c r="I21" s="188">
        <v>0</v>
      </c>
      <c r="J21" s="188">
        <f>SUM(J19:J19)</f>
        <v>0</v>
      </c>
    </row>
    <row r="22" spans="1:10" ht="12.75">
      <c r="A22" s="33" t="s">
        <v>4</v>
      </c>
      <c r="B22" s="18"/>
      <c r="C22" s="18"/>
      <c r="D22" s="18"/>
      <c r="E22" s="18"/>
      <c r="F22" s="8"/>
      <c r="G22" s="186"/>
      <c r="H22" s="185"/>
      <c r="I22" s="185"/>
      <c r="J22" s="184"/>
    </row>
    <row r="23" spans="1:10" ht="18" customHeight="1">
      <c r="A23" s="235" t="s">
        <v>53</v>
      </c>
      <c r="B23" s="236"/>
      <c r="C23" s="236"/>
      <c r="D23" s="236"/>
      <c r="E23" s="236"/>
      <c r="F23" s="237"/>
      <c r="G23" s="186"/>
      <c r="H23" s="185"/>
      <c r="I23" s="185"/>
      <c r="J23" s="184"/>
    </row>
    <row r="24" spans="1:10" ht="12.75" customHeight="1">
      <c r="A24" s="171"/>
      <c r="B24" s="172"/>
      <c r="C24" s="172"/>
      <c r="D24" s="172"/>
      <c r="E24" s="172"/>
      <c r="F24" s="172"/>
      <c r="G24" s="186"/>
      <c r="H24" s="185"/>
      <c r="I24" s="185"/>
      <c r="J24" s="184"/>
    </row>
    <row r="25" spans="1:10" ht="12.75" customHeight="1">
      <c r="A25" s="3"/>
      <c r="B25" s="4"/>
      <c r="C25" s="4"/>
      <c r="D25" s="4"/>
      <c r="E25" s="4"/>
      <c r="F25" s="4"/>
      <c r="G25" s="181">
        <v>0</v>
      </c>
      <c r="H25" s="185"/>
      <c r="I25" s="185"/>
      <c r="J25" s="184"/>
    </row>
    <row r="26" spans="1:10" ht="12.75">
      <c r="A26" s="33" t="s">
        <v>4</v>
      </c>
      <c r="B26" s="19"/>
      <c r="C26" s="19"/>
      <c r="D26" s="19"/>
      <c r="E26" s="19"/>
      <c r="F26" s="19"/>
      <c r="G26" s="187"/>
      <c r="H26" s="185"/>
      <c r="I26" s="185"/>
      <c r="J26" s="184"/>
    </row>
    <row r="27" spans="1:10" ht="18" customHeight="1">
      <c r="A27" s="235" t="s">
        <v>38</v>
      </c>
      <c r="B27" s="236"/>
      <c r="C27" s="236"/>
      <c r="D27" s="236"/>
      <c r="E27" s="236"/>
      <c r="F27" s="237"/>
      <c r="G27" s="186"/>
      <c r="H27" s="185"/>
      <c r="I27" s="185"/>
      <c r="J27" s="184"/>
    </row>
    <row r="28" spans="1:10" ht="12.75">
      <c r="A28" s="253" t="s">
        <v>341</v>
      </c>
      <c r="B28" s="242"/>
      <c r="C28" s="242"/>
      <c r="D28" s="242"/>
      <c r="E28" s="242"/>
      <c r="F28" s="243"/>
      <c r="G28" s="181">
        <v>400000</v>
      </c>
      <c r="H28" s="183"/>
      <c r="I28" s="185"/>
      <c r="J28" s="184"/>
    </row>
    <row r="29" spans="1:10" ht="12.75">
      <c r="A29" s="3"/>
      <c r="B29" s="4"/>
      <c r="C29" s="4"/>
      <c r="D29" s="4"/>
      <c r="E29" s="4"/>
      <c r="F29" s="4"/>
      <c r="G29" s="181"/>
      <c r="H29" s="183"/>
      <c r="I29" s="185"/>
      <c r="J29" s="184"/>
    </row>
    <row r="30" spans="1:10" ht="12.75" customHeight="1">
      <c r="A30" s="33" t="s">
        <v>4</v>
      </c>
      <c r="B30" s="19"/>
      <c r="C30" s="19"/>
      <c r="D30" s="19"/>
      <c r="E30" s="19"/>
      <c r="F30" s="19"/>
      <c r="G30" s="187">
        <f>SUM(G28:G29)</f>
        <v>400000</v>
      </c>
      <c r="H30" s="188" t="e">
        <f>SUM(#REF!)</f>
        <v>#REF!</v>
      </c>
      <c r="I30" s="188" t="e">
        <f>SUM(#REF!)</f>
        <v>#REF!</v>
      </c>
      <c r="J30" s="189" t="e">
        <f>SUM(I30/H30)</f>
        <v>#REF!</v>
      </c>
    </row>
    <row r="31" spans="1:10" ht="16.5" customHeight="1">
      <c r="A31" s="33" t="s">
        <v>54</v>
      </c>
      <c r="B31" s="19"/>
      <c r="C31" s="19"/>
      <c r="D31" s="19"/>
      <c r="E31" s="19"/>
      <c r="F31" s="19"/>
      <c r="G31" s="187"/>
      <c r="H31" s="188"/>
      <c r="I31" s="188"/>
      <c r="J31" s="189"/>
    </row>
    <row r="32" spans="1:10" ht="18" customHeight="1">
      <c r="A32" s="33" t="s">
        <v>11</v>
      </c>
      <c r="B32" s="4"/>
      <c r="C32" s="4"/>
      <c r="D32" s="4"/>
      <c r="E32" s="4"/>
      <c r="F32" s="5"/>
      <c r="G32" s="187">
        <f>+G12+G18+G22+G26+G30</f>
        <v>1035000</v>
      </c>
      <c r="H32" s="188" t="e">
        <f>SUM(H30+H21+H18+H12)</f>
        <v>#REF!</v>
      </c>
      <c r="I32" s="188" t="e">
        <f>SUM(I30+I21+I18+I12)</f>
        <v>#REF!</v>
      </c>
      <c r="J32" s="189" t="e">
        <f>SUM(I32/H32)</f>
        <v>#REF!</v>
      </c>
    </row>
    <row r="33" ht="9.75" customHeight="1"/>
    <row r="34" spans="1:10" ht="15.75">
      <c r="A34" s="244" t="s">
        <v>39</v>
      </c>
      <c r="B34" s="244"/>
      <c r="C34" s="244"/>
      <c r="D34" s="244"/>
      <c r="E34" s="244"/>
      <c r="F34" s="244"/>
      <c r="G34" s="244"/>
      <c r="H34" s="244"/>
      <c r="I34" s="244"/>
      <c r="J34" s="244"/>
    </row>
    <row r="35" spans="1:10" ht="15.75">
      <c r="A35" s="244" t="s">
        <v>339</v>
      </c>
      <c r="B35" s="244"/>
      <c r="C35" s="244"/>
      <c r="D35" s="244"/>
      <c r="E35" s="244"/>
      <c r="F35" s="244"/>
      <c r="G35" s="244"/>
      <c r="H35" s="244"/>
      <c r="I35" s="244"/>
      <c r="J35" s="244"/>
    </row>
    <row r="36" ht="9.75" customHeight="1"/>
    <row r="37" spans="1:10" ht="12" customHeight="1">
      <c r="A37" s="247" t="s">
        <v>40</v>
      </c>
      <c r="B37" s="248"/>
      <c r="C37" s="248"/>
      <c r="D37" s="248"/>
      <c r="E37" s="248"/>
      <c r="F37" s="249"/>
      <c r="G37" s="11" t="s">
        <v>13</v>
      </c>
      <c r="H37" s="11" t="s">
        <v>14</v>
      </c>
      <c r="I37" s="245" t="s">
        <v>15</v>
      </c>
      <c r="J37" s="232" t="s">
        <v>17</v>
      </c>
    </row>
    <row r="38" spans="1:10" ht="12" customHeight="1">
      <c r="A38" s="250"/>
      <c r="B38" s="251"/>
      <c r="C38" s="251"/>
      <c r="D38" s="251"/>
      <c r="E38" s="251"/>
      <c r="F38" s="252"/>
      <c r="G38" s="233" t="s">
        <v>8</v>
      </c>
      <c r="H38" s="234"/>
      <c r="I38" s="246"/>
      <c r="J38" s="232"/>
    </row>
    <row r="39" spans="1:10" ht="12.75" customHeight="1">
      <c r="A39" s="238"/>
      <c r="B39" s="239"/>
      <c r="C39" s="239"/>
      <c r="D39" s="239"/>
      <c r="E39" s="239"/>
      <c r="F39" s="240"/>
      <c r="G39" s="190"/>
      <c r="H39" s="191"/>
      <c r="I39" s="191"/>
      <c r="J39" s="184" t="e">
        <f>SUM(I39/H39)</f>
        <v>#DIV/0!</v>
      </c>
    </row>
    <row r="40" spans="1:10" ht="12.75">
      <c r="A40" s="33" t="s">
        <v>4</v>
      </c>
      <c r="B40" s="4"/>
      <c r="C40" s="4"/>
      <c r="D40" s="4"/>
      <c r="E40" s="4"/>
      <c r="F40" s="5"/>
      <c r="G40" s="187">
        <f>SUM(G39:G39)</f>
        <v>0</v>
      </c>
      <c r="H40" s="188">
        <f>SUM(H39:H39)</f>
        <v>0</v>
      </c>
      <c r="I40" s="188">
        <f>SUM(I39:I39)</f>
        <v>0</v>
      </c>
      <c r="J40" s="189" t="e">
        <f>SUM(I40/H40)</f>
        <v>#DIV/0!</v>
      </c>
    </row>
    <row r="41" spans="1:10" ht="18" customHeight="1">
      <c r="A41" s="235" t="s">
        <v>41</v>
      </c>
      <c r="B41" s="236"/>
      <c r="C41" s="236"/>
      <c r="D41" s="236"/>
      <c r="E41" s="236"/>
      <c r="F41" s="237"/>
      <c r="G41" s="187"/>
      <c r="H41" s="188"/>
      <c r="I41" s="188"/>
      <c r="J41" s="184"/>
    </row>
    <row r="42" spans="1:10" ht="12.75" customHeight="1">
      <c r="A42" s="241"/>
      <c r="B42" s="242"/>
      <c r="C42" s="242"/>
      <c r="D42" s="242"/>
      <c r="E42" s="242"/>
      <c r="F42" s="243"/>
      <c r="G42" s="187"/>
      <c r="H42" s="185"/>
      <c r="I42" s="185"/>
      <c r="J42" s="184" t="e">
        <f>SUM(I42/H42)</f>
        <v>#DIV/0!</v>
      </c>
    </row>
    <row r="43" spans="1:10" ht="12.75" customHeight="1">
      <c r="A43" s="229"/>
      <c r="B43" s="230"/>
      <c r="C43" s="230"/>
      <c r="D43" s="230"/>
      <c r="E43" s="230"/>
      <c r="F43" s="231"/>
      <c r="G43" s="186"/>
      <c r="H43" s="185"/>
      <c r="I43" s="185"/>
      <c r="J43" s="184" t="e">
        <f>SUM(I43/H43)</f>
        <v>#DIV/0!</v>
      </c>
    </row>
    <row r="44" spans="1:10" ht="12.75" customHeight="1">
      <c r="A44" s="33" t="s">
        <v>4</v>
      </c>
      <c r="B44" s="4"/>
      <c r="C44" s="4"/>
      <c r="D44" s="4"/>
      <c r="E44" s="4"/>
      <c r="F44" s="5"/>
      <c r="G44" s="187">
        <f>SUM(G43:G43)</f>
        <v>0</v>
      </c>
      <c r="H44" s="188">
        <f>SUM(H42:H43)</f>
        <v>0</v>
      </c>
      <c r="I44" s="188">
        <f>SUM(I42:I43)</f>
        <v>0</v>
      </c>
      <c r="J44" s="189" t="e">
        <f>SUM(I44/H44)</f>
        <v>#DIV/0!</v>
      </c>
    </row>
    <row r="45" spans="1:10" ht="18" customHeight="1">
      <c r="A45" s="235" t="s">
        <v>42</v>
      </c>
      <c r="B45" s="236"/>
      <c r="C45" s="236"/>
      <c r="D45" s="236"/>
      <c r="E45" s="236"/>
      <c r="F45" s="237"/>
      <c r="G45" s="186"/>
      <c r="H45" s="185"/>
      <c r="I45" s="185"/>
      <c r="J45" s="184"/>
    </row>
    <row r="46" spans="1:10" ht="12.75">
      <c r="A46" s="3"/>
      <c r="B46" s="4"/>
      <c r="C46" s="4"/>
      <c r="D46" s="4"/>
      <c r="E46" s="4"/>
      <c r="F46" s="5"/>
      <c r="G46" s="186"/>
      <c r="H46" s="185"/>
      <c r="I46" s="185"/>
      <c r="J46" s="184" t="e">
        <f>SUM(I46/H46)</f>
        <v>#DIV/0!</v>
      </c>
    </row>
    <row r="47" spans="1:10" ht="12.75">
      <c r="A47" s="33" t="s">
        <v>4</v>
      </c>
      <c r="B47" s="4"/>
      <c r="C47" s="4"/>
      <c r="D47" s="4"/>
      <c r="E47" s="4"/>
      <c r="F47" s="5"/>
      <c r="G47" s="187">
        <f>SUM(G46:G46)</f>
        <v>0</v>
      </c>
      <c r="H47" s="188">
        <f>SUM(H46:H46)</f>
        <v>0</v>
      </c>
      <c r="I47" s="188">
        <f>SUM(I46:I46)</f>
        <v>0</v>
      </c>
      <c r="J47" s="189" t="e">
        <f>SUM(I47/H47)</f>
        <v>#DIV/0!</v>
      </c>
    </row>
    <row r="48" spans="1:10" ht="12.75">
      <c r="A48" s="235" t="s">
        <v>168</v>
      </c>
      <c r="B48" s="236"/>
      <c r="C48" s="236"/>
      <c r="D48" s="236"/>
      <c r="E48" s="236"/>
      <c r="F48" s="237"/>
      <c r="G48" s="187"/>
      <c r="H48" s="188"/>
      <c r="I48" s="188"/>
      <c r="J48" s="189"/>
    </row>
    <row r="49" spans="1:10" ht="12.75">
      <c r="A49" s="229"/>
      <c r="B49" s="230"/>
      <c r="C49" s="230"/>
      <c r="D49" s="230"/>
      <c r="E49" s="230"/>
      <c r="F49" s="231"/>
      <c r="G49" s="186"/>
      <c r="H49" s="185"/>
      <c r="I49" s="185"/>
      <c r="J49" s="189"/>
    </row>
    <row r="50" spans="1:10" ht="12.75">
      <c r="A50" s="33" t="s">
        <v>4</v>
      </c>
      <c r="B50" s="4"/>
      <c r="C50" s="4"/>
      <c r="D50" s="4"/>
      <c r="E50" s="4"/>
      <c r="F50" s="5"/>
      <c r="G50" s="187">
        <f>SUM(G49:G49)</f>
        <v>0</v>
      </c>
      <c r="H50" s="188">
        <f>SUM(H49:H49)</f>
        <v>0</v>
      </c>
      <c r="I50" s="188">
        <f>SUM(I49:I49)</f>
        <v>0</v>
      </c>
      <c r="J50" s="189"/>
    </row>
    <row r="51" spans="1:10" ht="18" customHeight="1">
      <c r="A51" s="235" t="s">
        <v>43</v>
      </c>
      <c r="B51" s="236"/>
      <c r="C51" s="236"/>
      <c r="D51" s="236"/>
      <c r="E51" s="236"/>
      <c r="F51" s="237"/>
      <c r="G51" s="187"/>
      <c r="H51" s="188"/>
      <c r="I51" s="188"/>
      <c r="J51" s="184"/>
    </row>
    <row r="52" spans="1:10" ht="12.75">
      <c r="A52" s="229" t="s">
        <v>44</v>
      </c>
      <c r="B52" s="230"/>
      <c r="C52" s="230"/>
      <c r="D52" s="230"/>
      <c r="E52" s="230"/>
      <c r="F52" s="231"/>
      <c r="G52" s="186"/>
      <c r="H52" s="185"/>
      <c r="I52" s="185"/>
      <c r="J52" s="184" t="e">
        <f>SUM(I52/H52)</f>
        <v>#DIV/0!</v>
      </c>
    </row>
    <row r="53" spans="1:10" ht="12.75">
      <c r="A53" s="33" t="s">
        <v>4</v>
      </c>
      <c r="B53" s="4"/>
      <c r="C53" s="4"/>
      <c r="D53" s="4"/>
      <c r="E53" s="4"/>
      <c r="F53" s="5"/>
      <c r="G53" s="187">
        <f>SUM(G52:G52)</f>
        <v>0</v>
      </c>
      <c r="H53" s="188">
        <f>SUM(H52:H52)</f>
        <v>0</v>
      </c>
      <c r="I53" s="188">
        <f>SUM(I52:I52)</f>
        <v>0</v>
      </c>
      <c r="J53" s="184" t="e">
        <f>SUM(I53/H53)</f>
        <v>#DIV/0!</v>
      </c>
    </row>
    <row r="54" spans="1:10" ht="18" customHeight="1">
      <c r="A54" s="33" t="s">
        <v>47</v>
      </c>
      <c r="B54" s="4"/>
      <c r="C54" s="4"/>
      <c r="D54" s="4"/>
      <c r="E54" s="4"/>
      <c r="F54" s="5"/>
      <c r="G54" s="187">
        <f>SUM(G53+G47+G44+G50)</f>
        <v>0</v>
      </c>
      <c r="H54" s="188">
        <f>SUM(H53+H47+H44+H40)</f>
        <v>0</v>
      </c>
      <c r="I54" s="188">
        <f>SUM(I53+I47+I44+I40)</f>
        <v>0</v>
      </c>
      <c r="J54" s="184" t="e">
        <f>SUM(I54/H54)</f>
        <v>#DIV/0!</v>
      </c>
    </row>
  </sheetData>
  <sheetProtection/>
  <mergeCells count="30">
    <mergeCell ref="A1:J1"/>
    <mergeCell ref="A35:J35"/>
    <mergeCell ref="I37:I38"/>
    <mergeCell ref="A48:F48"/>
    <mergeCell ref="G7:H7"/>
    <mergeCell ref="A8:F8"/>
    <mergeCell ref="A14:F14"/>
    <mergeCell ref="A13:F13"/>
    <mergeCell ref="A19:F19"/>
    <mergeCell ref="A37:F38"/>
    <mergeCell ref="A23:F23"/>
    <mergeCell ref="A27:F27"/>
    <mergeCell ref="A34:J34"/>
    <mergeCell ref="A2:J2"/>
    <mergeCell ref="A4:J4"/>
    <mergeCell ref="I6:I7"/>
    <mergeCell ref="J6:J7"/>
    <mergeCell ref="A6:F7"/>
    <mergeCell ref="A3:J3"/>
    <mergeCell ref="A28:F28"/>
    <mergeCell ref="A52:F52"/>
    <mergeCell ref="J37:J38"/>
    <mergeCell ref="G38:H38"/>
    <mergeCell ref="A51:F51"/>
    <mergeCell ref="A43:F43"/>
    <mergeCell ref="A39:F39"/>
    <mergeCell ref="A41:F41"/>
    <mergeCell ref="A45:F45"/>
    <mergeCell ref="A49:F49"/>
    <mergeCell ref="A42:F42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view="pageLayout" workbookViewId="0" topLeftCell="A1">
      <selection activeCell="A1" sqref="A1:H1"/>
    </sheetView>
  </sheetViews>
  <sheetFormatPr defaultColWidth="9.00390625" defaultRowHeight="12.75"/>
  <cols>
    <col min="1" max="1" width="40.75390625" style="0" customWidth="1"/>
    <col min="2" max="4" width="8.75390625" style="0" customWidth="1"/>
    <col min="5" max="5" width="40.75390625" style="0" customWidth="1"/>
    <col min="6" max="8" width="8.75390625" style="0" customWidth="1"/>
  </cols>
  <sheetData>
    <row r="1" spans="1:8" ht="24.75" customHeight="1">
      <c r="A1" s="244" t="s">
        <v>324</v>
      </c>
      <c r="B1" s="244"/>
      <c r="C1" s="244"/>
      <c r="D1" s="244"/>
      <c r="E1" s="244"/>
      <c r="F1" s="244"/>
      <c r="G1" s="244"/>
      <c r="H1" s="244"/>
    </row>
    <row r="2" spans="1:8" ht="24.75" customHeight="1">
      <c r="A2" s="259" t="s">
        <v>336</v>
      </c>
      <c r="B2" s="259"/>
      <c r="C2" s="259"/>
      <c r="D2" s="259"/>
      <c r="E2" s="259"/>
      <c r="F2" s="259"/>
      <c r="G2" s="259"/>
      <c r="H2" s="259"/>
    </row>
    <row r="3" spans="1:8" ht="24.75" customHeight="1">
      <c r="A3" s="260" t="s">
        <v>250</v>
      </c>
      <c r="B3" s="260"/>
      <c r="C3" s="260"/>
      <c r="D3" s="260"/>
      <c r="E3" s="260"/>
      <c r="F3" s="260"/>
      <c r="G3" s="260"/>
      <c r="H3" s="260"/>
    </row>
    <row r="4" spans="1:8" ht="19.5" customHeight="1">
      <c r="A4" s="34"/>
      <c r="B4" s="34"/>
      <c r="C4" s="34"/>
      <c r="D4" s="34"/>
      <c r="E4" s="34"/>
      <c r="F4" s="34"/>
      <c r="G4" s="34"/>
      <c r="H4" s="206"/>
    </row>
    <row r="5" spans="1:8" ht="15" customHeight="1">
      <c r="A5" s="261" t="s">
        <v>12</v>
      </c>
      <c r="B5" s="11" t="s">
        <v>13</v>
      </c>
      <c r="C5" s="11" t="s">
        <v>14</v>
      </c>
      <c r="D5" s="245" t="s">
        <v>15</v>
      </c>
      <c r="E5" s="261" t="s">
        <v>12</v>
      </c>
      <c r="F5" s="11" t="s">
        <v>13</v>
      </c>
      <c r="G5" s="11" t="s">
        <v>14</v>
      </c>
      <c r="H5" s="245" t="s">
        <v>15</v>
      </c>
    </row>
    <row r="6" spans="1:8" ht="15" customHeight="1">
      <c r="A6" s="262"/>
      <c r="B6" s="233" t="s">
        <v>8</v>
      </c>
      <c r="C6" s="234"/>
      <c r="D6" s="246"/>
      <c r="E6" s="262"/>
      <c r="F6" s="233" t="s">
        <v>8</v>
      </c>
      <c r="G6" s="234"/>
      <c r="H6" s="246"/>
    </row>
    <row r="7" spans="1:8" ht="15" customHeight="1">
      <c r="A7" s="15"/>
      <c r="B7" s="10"/>
      <c r="C7" s="10"/>
      <c r="D7" s="10"/>
      <c r="E7" s="55"/>
      <c r="F7" s="13"/>
      <c r="G7" s="13"/>
      <c r="H7" s="13"/>
    </row>
    <row r="8" spans="1:8" ht="30" customHeight="1">
      <c r="A8" s="57" t="s">
        <v>175</v>
      </c>
      <c r="B8" s="192">
        <v>21990528</v>
      </c>
      <c r="C8" s="192"/>
      <c r="D8" s="192"/>
      <c r="E8" s="57" t="s">
        <v>169</v>
      </c>
      <c r="F8" s="192">
        <v>11167835</v>
      </c>
      <c r="G8" s="193"/>
      <c r="H8" s="193"/>
    </row>
    <row r="9" spans="1:8" ht="30" customHeight="1">
      <c r="A9" s="57" t="s">
        <v>176</v>
      </c>
      <c r="B9" s="192">
        <v>2668278</v>
      </c>
      <c r="C9" s="193"/>
      <c r="D9" s="193"/>
      <c r="E9" s="57" t="s">
        <v>74</v>
      </c>
      <c r="F9" s="192">
        <v>1774716</v>
      </c>
      <c r="G9" s="193"/>
      <c r="H9" s="193"/>
    </row>
    <row r="10" spans="1:8" ht="30" customHeight="1">
      <c r="A10" s="57" t="s">
        <v>177</v>
      </c>
      <c r="B10" s="192"/>
      <c r="C10" s="192"/>
      <c r="D10" s="192"/>
      <c r="E10" s="56" t="s">
        <v>3</v>
      </c>
      <c r="F10" s="192">
        <v>14744987</v>
      </c>
      <c r="G10" s="192"/>
      <c r="H10" s="192"/>
    </row>
    <row r="11" spans="1:8" ht="24.75" customHeight="1">
      <c r="A11" s="57" t="s">
        <v>320</v>
      </c>
      <c r="B11" s="192"/>
      <c r="C11" s="192"/>
      <c r="D11" s="192"/>
      <c r="E11" s="54" t="s">
        <v>170</v>
      </c>
      <c r="F11" s="192">
        <v>5000075</v>
      </c>
      <c r="G11" s="193"/>
      <c r="H11" s="193"/>
    </row>
    <row r="12" spans="1:8" ht="24.75" customHeight="1">
      <c r="A12" s="57" t="s">
        <v>178</v>
      </c>
      <c r="B12" s="192">
        <v>5600000</v>
      </c>
      <c r="C12" s="193"/>
      <c r="D12" s="193"/>
      <c r="E12" s="54" t="s">
        <v>171</v>
      </c>
      <c r="F12" s="192">
        <v>1072625</v>
      </c>
      <c r="G12" s="193"/>
      <c r="H12" s="193"/>
    </row>
    <row r="13" spans="1:8" ht="24.75" customHeight="1">
      <c r="A13" s="57" t="s">
        <v>146</v>
      </c>
      <c r="B13" s="192"/>
      <c r="C13" s="193"/>
      <c r="D13" s="193"/>
      <c r="E13" s="54" t="s">
        <v>172</v>
      </c>
      <c r="F13" s="192">
        <v>635000</v>
      </c>
      <c r="G13" s="192"/>
      <c r="H13" s="192"/>
    </row>
    <row r="14" spans="1:8" ht="24.75" customHeight="1">
      <c r="A14" s="58" t="s">
        <v>179</v>
      </c>
      <c r="B14" s="192"/>
      <c r="C14" s="193"/>
      <c r="D14" s="193"/>
      <c r="E14" s="54" t="s">
        <v>35</v>
      </c>
      <c r="F14" s="192"/>
      <c r="G14" s="193"/>
      <c r="H14" s="193"/>
    </row>
    <row r="15" spans="1:8" ht="24.75" customHeight="1">
      <c r="A15" s="54" t="s">
        <v>180</v>
      </c>
      <c r="B15" s="192"/>
      <c r="C15" s="192"/>
      <c r="D15" s="192"/>
      <c r="E15" s="58" t="s">
        <v>173</v>
      </c>
      <c r="F15" s="192">
        <v>400000</v>
      </c>
      <c r="G15" s="193"/>
      <c r="H15" s="193"/>
    </row>
    <row r="16" spans="1:8" ht="24.75" customHeight="1">
      <c r="A16" s="57" t="s">
        <v>181</v>
      </c>
      <c r="B16" s="192"/>
      <c r="C16" s="193"/>
      <c r="D16" s="193"/>
      <c r="E16" s="54"/>
      <c r="F16" s="192"/>
      <c r="G16" s="192"/>
      <c r="H16" s="192"/>
    </row>
    <row r="17" spans="1:8" ht="24.75" customHeight="1">
      <c r="A17" s="57" t="s">
        <v>184</v>
      </c>
      <c r="B17" s="192"/>
      <c r="C17" s="192"/>
      <c r="D17" s="192"/>
      <c r="E17" s="54"/>
      <c r="F17" s="192"/>
      <c r="G17" s="192"/>
      <c r="H17" s="193"/>
    </row>
    <row r="18" spans="1:8" ht="24.75" customHeight="1">
      <c r="A18" s="58" t="s">
        <v>185</v>
      </c>
      <c r="B18" s="192">
        <f>SUM(B7:B17)</f>
        <v>30258806</v>
      </c>
      <c r="C18" s="193">
        <f>SUM(C7:C17)</f>
        <v>0</v>
      </c>
      <c r="D18" s="193">
        <f>SUM(D7:D17)</f>
        <v>0</v>
      </c>
      <c r="E18" s="54" t="s">
        <v>174</v>
      </c>
      <c r="F18" s="192">
        <f>SUM(F8:F17)</f>
        <v>34795238</v>
      </c>
      <c r="G18" s="193">
        <f>SUM(G8:G17)</f>
        <v>0</v>
      </c>
      <c r="H18" s="193">
        <f>SUM(H8:H17)</f>
        <v>0</v>
      </c>
    </row>
    <row r="19" spans="1:8" ht="24.75" customHeight="1">
      <c r="A19" s="54" t="s">
        <v>183</v>
      </c>
      <c r="B19" s="192">
        <v>5416053</v>
      </c>
      <c r="C19" s="193"/>
      <c r="D19" s="193"/>
      <c r="E19" s="54" t="s">
        <v>182</v>
      </c>
      <c r="F19" s="192">
        <v>879621</v>
      </c>
      <c r="G19" s="193"/>
      <c r="H19" s="193"/>
    </row>
    <row r="20" spans="1:8" ht="24.75" customHeight="1">
      <c r="A20" s="59" t="s">
        <v>5</v>
      </c>
      <c r="B20" s="192">
        <f>SUM(B18:B19)</f>
        <v>35674859</v>
      </c>
      <c r="C20" s="192">
        <f>SUM(C18:C19)</f>
        <v>0</v>
      </c>
      <c r="D20" s="192">
        <f>SUM(D18:D19)</f>
        <v>0</v>
      </c>
      <c r="E20" s="59" t="s">
        <v>9</v>
      </c>
      <c r="F20" s="192">
        <f>SUM(F18:F19)</f>
        <v>35674859</v>
      </c>
      <c r="G20" s="192">
        <f>SUM(G18:G19)</f>
        <v>0</v>
      </c>
      <c r="H20" s="192">
        <f>SUM(H18:H19)</f>
        <v>0</v>
      </c>
    </row>
  </sheetData>
  <sheetProtection/>
  <mergeCells count="9">
    <mergeCell ref="A2:H2"/>
    <mergeCell ref="A3:H3"/>
    <mergeCell ref="F6:G6"/>
    <mergeCell ref="A1:H1"/>
    <mergeCell ref="A5:A6"/>
    <mergeCell ref="D5:D6"/>
    <mergeCell ref="E5:E6"/>
    <mergeCell ref="H5:H6"/>
    <mergeCell ref="B6:C6"/>
  </mergeCells>
  <printOptions horizontalCentered="1"/>
  <pageMargins left="0.5118110236220472" right="0.4724409448818898" top="0.5905511811023623" bottom="0.3937007874015748" header="0.5118110236220472" footer="0.5118110236220472"/>
  <pageSetup horizontalDpi="600" verticalDpi="600" orientation="landscape" paperSize="9" r:id="rId1"/>
  <headerFooter>
    <oddHeader>&amp;C7.melléklet az 1/2019.(III.11.)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:M1"/>
    </sheetView>
  </sheetViews>
  <sheetFormatPr defaultColWidth="9.00390625" defaultRowHeight="12.75"/>
  <cols>
    <col min="1" max="1" width="3.625" style="0" customWidth="1"/>
    <col min="2" max="2" width="47.75390625" style="0" customWidth="1"/>
    <col min="3" max="15" width="9.875" style="0" customWidth="1"/>
  </cols>
  <sheetData>
    <row r="1" spans="1:15" ht="12.75" customHeight="1">
      <c r="A1" s="221" t="s">
        <v>353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O1" s="106" t="s">
        <v>298</v>
      </c>
    </row>
    <row r="2" spans="2:15" ht="15.75">
      <c r="B2" s="264" t="s">
        <v>346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4:15" ht="12.75">
      <c r="N3" s="266"/>
      <c r="O3" s="266"/>
    </row>
    <row r="4" spans="1:15" ht="15.75">
      <c r="A4" s="14"/>
      <c r="B4" s="155" t="s">
        <v>217</v>
      </c>
      <c r="C4" s="156" t="s">
        <v>218</v>
      </c>
      <c r="D4" s="156" t="s">
        <v>219</v>
      </c>
      <c r="E4" s="156" t="s">
        <v>220</v>
      </c>
      <c r="F4" s="156" t="s">
        <v>221</v>
      </c>
      <c r="G4" s="156" t="s">
        <v>260</v>
      </c>
      <c r="H4" s="156" t="s">
        <v>261</v>
      </c>
      <c r="I4" s="157" t="s">
        <v>262</v>
      </c>
      <c r="J4" s="156" t="s">
        <v>263</v>
      </c>
      <c r="K4" s="156" t="s">
        <v>264</v>
      </c>
      <c r="L4" s="156" t="s">
        <v>299</v>
      </c>
      <c r="M4" s="156" t="s">
        <v>300</v>
      </c>
      <c r="N4" s="156" t="s">
        <v>301</v>
      </c>
      <c r="O4" s="156" t="s">
        <v>302</v>
      </c>
    </row>
    <row r="5" spans="1:15" ht="15.75">
      <c r="A5" s="14"/>
      <c r="B5" s="158" t="s">
        <v>303</v>
      </c>
      <c r="C5" s="267" t="s">
        <v>207</v>
      </c>
      <c r="D5" s="268"/>
      <c r="E5" s="268"/>
      <c r="F5" s="268"/>
      <c r="G5" s="268"/>
      <c r="H5" s="268"/>
      <c r="I5" s="269"/>
      <c r="J5" s="270" t="s">
        <v>304</v>
      </c>
      <c r="K5" s="271"/>
      <c r="L5" s="271"/>
      <c r="M5" s="271"/>
      <c r="N5" s="271"/>
      <c r="O5" s="272"/>
    </row>
    <row r="6" spans="1:15" ht="109.5">
      <c r="A6" s="149"/>
      <c r="B6" s="159" t="s">
        <v>305</v>
      </c>
      <c r="C6" s="160" t="s">
        <v>1</v>
      </c>
      <c r="D6" s="161" t="s">
        <v>2</v>
      </c>
      <c r="E6" s="161" t="s">
        <v>3</v>
      </c>
      <c r="F6" s="161" t="s">
        <v>306</v>
      </c>
      <c r="G6" s="161" t="s">
        <v>307</v>
      </c>
      <c r="H6" s="161" t="s">
        <v>308</v>
      </c>
      <c r="I6" s="162" t="s">
        <v>309</v>
      </c>
      <c r="J6" s="207" t="s">
        <v>310</v>
      </c>
      <c r="K6" s="161" t="s">
        <v>311</v>
      </c>
      <c r="L6" s="161" t="s">
        <v>312</v>
      </c>
      <c r="M6" s="161" t="s">
        <v>306</v>
      </c>
      <c r="N6" s="161" t="s">
        <v>183</v>
      </c>
      <c r="O6" s="208" t="s">
        <v>313</v>
      </c>
    </row>
    <row r="7" spans="1:15" ht="15" customHeight="1">
      <c r="A7" s="14">
        <v>1</v>
      </c>
      <c r="B7" s="209" t="s">
        <v>342</v>
      </c>
      <c r="C7" s="210"/>
      <c r="D7" s="210"/>
      <c r="E7" s="210"/>
      <c r="F7" s="210"/>
      <c r="G7" s="210"/>
      <c r="H7" s="210">
        <v>879621</v>
      </c>
      <c r="I7" s="180">
        <f aca="true" t="shared" si="0" ref="I7:I19">SUM(C7:H7)</f>
        <v>879621</v>
      </c>
      <c r="J7" s="211"/>
      <c r="K7" s="211"/>
      <c r="L7" s="211"/>
      <c r="M7" s="211"/>
      <c r="N7" s="211">
        <v>879621</v>
      </c>
      <c r="O7" s="180">
        <f aca="true" t="shared" si="1" ref="O7:O19">SUM(J7:N7)</f>
        <v>879621</v>
      </c>
    </row>
    <row r="8" spans="1:15" ht="15" customHeight="1">
      <c r="A8" s="14">
        <v>2</v>
      </c>
      <c r="B8" s="209" t="s">
        <v>345</v>
      </c>
      <c r="C8" s="210">
        <v>5148960</v>
      </c>
      <c r="D8" s="210">
        <v>961147</v>
      </c>
      <c r="E8" s="210">
        <v>10146187</v>
      </c>
      <c r="F8" s="210">
        <v>62118</v>
      </c>
      <c r="G8" s="210">
        <v>1035000</v>
      </c>
      <c r="H8" s="212"/>
      <c r="I8" s="180">
        <f t="shared" si="0"/>
        <v>17353412</v>
      </c>
      <c r="J8" s="211">
        <v>9940653</v>
      </c>
      <c r="K8" s="211"/>
      <c r="L8" s="211">
        <v>4520493</v>
      </c>
      <c r="M8" s="211"/>
      <c r="N8" s="211">
        <v>2892266</v>
      </c>
      <c r="O8" s="180">
        <f t="shared" si="1"/>
        <v>17353412</v>
      </c>
    </row>
    <row r="9" spans="1:15" ht="15" customHeight="1">
      <c r="A9" s="14">
        <v>3</v>
      </c>
      <c r="B9" s="209" t="s">
        <v>343</v>
      </c>
      <c r="C9" s="210"/>
      <c r="D9" s="210"/>
      <c r="E9" s="210">
        <v>1869000</v>
      </c>
      <c r="F9" s="212"/>
      <c r="G9" s="210"/>
      <c r="H9" s="212"/>
      <c r="I9" s="180">
        <f t="shared" si="0"/>
        <v>1869000</v>
      </c>
      <c r="J9" s="211">
        <v>1800000</v>
      </c>
      <c r="K9" s="211"/>
      <c r="L9" s="211">
        <v>69000</v>
      </c>
      <c r="M9" s="211"/>
      <c r="N9" s="211"/>
      <c r="O9" s="180">
        <f t="shared" si="1"/>
        <v>1869000</v>
      </c>
    </row>
    <row r="10" spans="1:15" ht="15" customHeight="1">
      <c r="A10" s="14">
        <v>4</v>
      </c>
      <c r="B10" s="209" t="s">
        <v>344</v>
      </c>
      <c r="C10" s="210"/>
      <c r="D10" s="210"/>
      <c r="E10" s="210"/>
      <c r="F10" s="210">
        <v>5000075</v>
      </c>
      <c r="G10" s="210"/>
      <c r="H10" s="212"/>
      <c r="I10" s="180">
        <f t="shared" si="0"/>
        <v>5000075</v>
      </c>
      <c r="J10" s="211">
        <v>5000075</v>
      </c>
      <c r="K10" s="211"/>
      <c r="L10" s="211"/>
      <c r="M10" s="211"/>
      <c r="N10" s="211"/>
      <c r="O10" s="180">
        <f t="shared" si="1"/>
        <v>5000075</v>
      </c>
    </row>
    <row r="11" spans="1:15" ht="15" customHeight="1">
      <c r="A11" s="14">
        <v>5</v>
      </c>
      <c r="B11" s="209" t="s">
        <v>332</v>
      </c>
      <c r="C11" s="210">
        <v>3693375</v>
      </c>
      <c r="D11" s="210">
        <v>360096</v>
      </c>
      <c r="E11" s="210">
        <v>254000</v>
      </c>
      <c r="F11" s="212"/>
      <c r="G11" s="210"/>
      <c r="H11" s="210"/>
      <c r="I11" s="180">
        <f t="shared" si="0"/>
        <v>4307471</v>
      </c>
      <c r="J11" s="211"/>
      <c r="K11" s="211"/>
      <c r="L11" s="211"/>
      <c r="M11" s="211">
        <v>2668278</v>
      </c>
      <c r="N11" s="211">
        <v>1639193</v>
      </c>
      <c r="O11" s="180">
        <f t="shared" si="1"/>
        <v>4307471</v>
      </c>
    </row>
    <row r="12" spans="1:15" ht="15" customHeight="1">
      <c r="A12" s="14">
        <v>6</v>
      </c>
      <c r="B12" s="209" t="s">
        <v>318</v>
      </c>
      <c r="C12" s="210"/>
      <c r="D12" s="210"/>
      <c r="E12" s="210">
        <v>649800</v>
      </c>
      <c r="F12" s="210"/>
      <c r="G12" s="210"/>
      <c r="H12" s="212"/>
      <c r="I12" s="180">
        <f t="shared" si="0"/>
        <v>649800</v>
      </c>
      <c r="J12" s="211">
        <v>649800</v>
      </c>
      <c r="K12" s="211"/>
      <c r="L12" s="211"/>
      <c r="M12" s="211"/>
      <c r="N12" s="211"/>
      <c r="O12" s="180">
        <f t="shared" si="1"/>
        <v>649800</v>
      </c>
    </row>
    <row r="13" spans="1:15" ht="15" customHeight="1">
      <c r="A13" s="14">
        <v>7</v>
      </c>
      <c r="B13" s="213" t="s">
        <v>333</v>
      </c>
      <c r="C13" s="210"/>
      <c r="D13" s="210"/>
      <c r="E13" s="210"/>
      <c r="F13" s="210">
        <v>260610</v>
      </c>
      <c r="G13" s="210"/>
      <c r="H13" s="212"/>
      <c r="I13" s="180">
        <f t="shared" si="0"/>
        <v>260610</v>
      </c>
      <c r="J13" s="211"/>
      <c r="K13" s="211"/>
      <c r="L13" s="211">
        <v>260610</v>
      </c>
      <c r="M13" s="211"/>
      <c r="N13" s="211"/>
      <c r="O13" s="180">
        <f t="shared" si="1"/>
        <v>260610</v>
      </c>
    </row>
    <row r="14" spans="1:15" ht="15" customHeight="1">
      <c r="A14" s="14">
        <v>8</v>
      </c>
      <c r="B14" s="209" t="s">
        <v>36</v>
      </c>
      <c r="C14" s="210"/>
      <c r="D14" s="210"/>
      <c r="E14" s="210"/>
      <c r="F14" s="212"/>
      <c r="G14" s="210"/>
      <c r="H14" s="210">
        <v>749897</v>
      </c>
      <c r="I14" s="180">
        <f t="shared" si="0"/>
        <v>749897</v>
      </c>
      <c r="J14" s="211"/>
      <c r="K14" s="211"/>
      <c r="L14" s="211">
        <v>749897</v>
      </c>
      <c r="M14" s="211"/>
      <c r="N14" s="211"/>
      <c r="O14" s="180">
        <f t="shared" si="1"/>
        <v>749897</v>
      </c>
    </row>
    <row r="15" spans="1:15" ht="15" customHeight="1">
      <c r="A15" s="14">
        <v>9</v>
      </c>
      <c r="B15" s="209"/>
      <c r="C15" s="210"/>
      <c r="D15" s="210"/>
      <c r="E15" s="210"/>
      <c r="F15" s="210"/>
      <c r="G15" s="210"/>
      <c r="H15" s="212"/>
      <c r="I15" s="180">
        <f t="shared" si="0"/>
        <v>0</v>
      </c>
      <c r="J15" s="211"/>
      <c r="K15" s="211"/>
      <c r="L15" s="211"/>
      <c r="M15" s="211"/>
      <c r="N15" s="211"/>
      <c r="O15" s="180">
        <f t="shared" si="1"/>
        <v>0</v>
      </c>
    </row>
    <row r="16" spans="1:15" ht="15" customHeight="1">
      <c r="A16" s="14">
        <v>10</v>
      </c>
      <c r="B16" s="209"/>
      <c r="C16" s="210"/>
      <c r="D16" s="210"/>
      <c r="E16" s="210"/>
      <c r="F16" s="210"/>
      <c r="G16" s="210"/>
      <c r="H16" s="210"/>
      <c r="I16" s="180">
        <f t="shared" si="0"/>
        <v>0</v>
      </c>
      <c r="J16" s="211"/>
      <c r="K16" s="211"/>
      <c r="L16" s="211"/>
      <c r="M16" s="211"/>
      <c r="N16" s="211"/>
      <c r="O16" s="180">
        <f t="shared" si="1"/>
        <v>0</v>
      </c>
    </row>
    <row r="17" spans="1:15" ht="15" customHeight="1">
      <c r="A17" s="14">
        <v>11</v>
      </c>
      <c r="B17" s="214"/>
      <c r="C17" s="215"/>
      <c r="D17" s="215"/>
      <c r="E17" s="215"/>
      <c r="F17" s="215"/>
      <c r="G17" s="215"/>
      <c r="H17" s="215"/>
      <c r="I17" s="216">
        <f t="shared" si="0"/>
        <v>0</v>
      </c>
      <c r="J17" s="215"/>
      <c r="K17" s="215"/>
      <c r="L17" s="215"/>
      <c r="M17" s="215"/>
      <c r="N17" s="215"/>
      <c r="O17" s="216">
        <f t="shared" si="1"/>
        <v>0</v>
      </c>
    </row>
    <row r="18" spans="1:15" ht="15" customHeight="1">
      <c r="A18" s="14">
        <v>12</v>
      </c>
      <c r="B18" s="214"/>
      <c r="C18" s="215"/>
      <c r="D18" s="215"/>
      <c r="E18" s="215"/>
      <c r="F18" s="215"/>
      <c r="G18" s="215"/>
      <c r="H18" s="215"/>
      <c r="I18" s="216">
        <f t="shared" si="0"/>
        <v>0</v>
      </c>
      <c r="J18" s="215"/>
      <c r="K18" s="215"/>
      <c r="L18" s="215"/>
      <c r="M18" s="215"/>
      <c r="N18" s="215"/>
      <c r="O18" s="216">
        <f t="shared" si="1"/>
        <v>0</v>
      </c>
    </row>
    <row r="19" spans="1:15" ht="15" customHeight="1">
      <c r="A19" s="14">
        <v>13</v>
      </c>
      <c r="B19" s="217"/>
      <c r="C19" s="211"/>
      <c r="D19" s="211"/>
      <c r="E19" s="180"/>
      <c r="F19" s="211"/>
      <c r="G19" s="211"/>
      <c r="H19" s="211"/>
      <c r="I19" s="180">
        <f t="shared" si="0"/>
        <v>0</v>
      </c>
      <c r="J19" s="211"/>
      <c r="K19" s="211"/>
      <c r="L19" s="211"/>
      <c r="M19" s="211"/>
      <c r="N19" s="211"/>
      <c r="O19" s="180">
        <f t="shared" si="1"/>
        <v>0</v>
      </c>
    </row>
    <row r="20" spans="1:15" ht="15" customHeight="1">
      <c r="A20" s="14">
        <v>14</v>
      </c>
      <c r="B20" s="163" t="s">
        <v>314</v>
      </c>
      <c r="C20" s="178">
        <f aca="true" t="shared" si="2" ref="C20:O20">SUM(C7:C19)</f>
        <v>8842335</v>
      </c>
      <c r="D20" s="178">
        <f t="shared" si="2"/>
        <v>1321243</v>
      </c>
      <c r="E20" s="178">
        <f t="shared" si="2"/>
        <v>12918987</v>
      </c>
      <c r="F20" s="178">
        <f t="shared" si="2"/>
        <v>5322803</v>
      </c>
      <c r="G20" s="178">
        <f t="shared" si="2"/>
        <v>1035000</v>
      </c>
      <c r="H20" s="178">
        <f t="shared" si="2"/>
        <v>1629518</v>
      </c>
      <c r="I20" s="178">
        <f t="shared" si="2"/>
        <v>31069886</v>
      </c>
      <c r="J20" s="178">
        <f t="shared" si="2"/>
        <v>17390528</v>
      </c>
      <c r="K20" s="178">
        <f t="shared" si="2"/>
        <v>0</v>
      </c>
      <c r="L20" s="178">
        <f t="shared" si="2"/>
        <v>5600000</v>
      </c>
      <c r="M20" s="178">
        <f t="shared" si="2"/>
        <v>2668278</v>
      </c>
      <c r="N20" s="178">
        <f t="shared" si="2"/>
        <v>5411080</v>
      </c>
      <c r="O20" s="178">
        <f t="shared" si="2"/>
        <v>31069886</v>
      </c>
    </row>
    <row r="21" spans="1:15" ht="15.75">
      <c r="A21" s="164"/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</row>
    <row r="22" spans="1:15" ht="15.75">
      <c r="A22" s="164"/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</row>
    <row r="23" spans="1:15" ht="15" customHeight="1">
      <c r="A23" s="14">
        <v>15</v>
      </c>
      <c r="B23" s="263" t="s">
        <v>315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</row>
    <row r="24" spans="1:15" ht="15" customHeight="1">
      <c r="A24" s="14">
        <v>16</v>
      </c>
      <c r="B24" s="209" t="s">
        <v>288</v>
      </c>
      <c r="C24" s="210"/>
      <c r="D24" s="210"/>
      <c r="E24" s="218"/>
      <c r="F24" s="210"/>
      <c r="G24" s="210"/>
      <c r="H24" s="210"/>
      <c r="I24" s="218">
        <f>SUM(C24:H24)</f>
        <v>0</v>
      </c>
      <c r="J24" s="210"/>
      <c r="K24" s="210"/>
      <c r="L24" s="210"/>
      <c r="M24" s="210"/>
      <c r="N24" s="210"/>
      <c r="O24" s="218">
        <f>SUM(J24:N24)</f>
        <v>0</v>
      </c>
    </row>
    <row r="25" spans="1:15" ht="15" customHeight="1">
      <c r="A25" s="14">
        <v>17</v>
      </c>
      <c r="B25" s="209" t="s">
        <v>286</v>
      </c>
      <c r="C25" s="210">
        <v>2325500</v>
      </c>
      <c r="D25" s="210">
        <v>453473</v>
      </c>
      <c r="E25" s="210">
        <v>1826000</v>
      </c>
      <c r="F25" s="210"/>
      <c r="G25" s="210"/>
      <c r="H25" s="210"/>
      <c r="I25" s="218">
        <f>SUM(C25:H25)</f>
        <v>4604973</v>
      </c>
      <c r="J25" s="210">
        <v>4600000</v>
      </c>
      <c r="K25" s="210"/>
      <c r="L25" s="210"/>
      <c r="M25" s="210"/>
      <c r="N25" s="210">
        <v>4973</v>
      </c>
      <c r="O25" s="218">
        <f>SUM(J25:N25)</f>
        <v>4604973</v>
      </c>
    </row>
    <row r="26" spans="1:15" ht="15" customHeight="1">
      <c r="A26" s="14">
        <v>18</v>
      </c>
      <c r="B26" s="167" t="s">
        <v>316</v>
      </c>
      <c r="C26" s="179">
        <f aca="true" t="shared" si="3" ref="C26:O26">SUM(C24:C25)</f>
        <v>2325500</v>
      </c>
      <c r="D26" s="179">
        <f t="shared" si="3"/>
        <v>453473</v>
      </c>
      <c r="E26" s="179">
        <f t="shared" si="3"/>
        <v>1826000</v>
      </c>
      <c r="F26" s="179">
        <f t="shared" si="3"/>
        <v>0</v>
      </c>
      <c r="G26" s="179">
        <f t="shared" si="3"/>
        <v>0</v>
      </c>
      <c r="H26" s="179">
        <f t="shared" si="3"/>
        <v>0</v>
      </c>
      <c r="I26" s="179">
        <f t="shared" si="3"/>
        <v>4604973</v>
      </c>
      <c r="J26" s="179">
        <f t="shared" si="3"/>
        <v>4600000</v>
      </c>
      <c r="K26" s="179">
        <f t="shared" si="3"/>
        <v>0</v>
      </c>
      <c r="L26" s="179">
        <f t="shared" si="3"/>
        <v>0</v>
      </c>
      <c r="M26" s="179">
        <f t="shared" si="3"/>
        <v>0</v>
      </c>
      <c r="N26" s="179">
        <f t="shared" si="3"/>
        <v>4973</v>
      </c>
      <c r="O26" s="179">
        <f t="shared" si="3"/>
        <v>4604973</v>
      </c>
    </row>
    <row r="27" spans="1:15" ht="15" customHeight="1">
      <c r="A27" s="14">
        <v>19</v>
      </c>
      <c r="B27" s="168" t="s">
        <v>317</v>
      </c>
      <c r="C27" s="180">
        <f aca="true" t="shared" si="4" ref="C27:O27">SUM(C20+C26)</f>
        <v>11167835</v>
      </c>
      <c r="D27" s="180">
        <f t="shared" si="4"/>
        <v>1774716</v>
      </c>
      <c r="E27" s="180">
        <f t="shared" si="4"/>
        <v>14744987</v>
      </c>
      <c r="F27" s="180">
        <f t="shared" si="4"/>
        <v>5322803</v>
      </c>
      <c r="G27" s="180">
        <f t="shared" si="4"/>
        <v>1035000</v>
      </c>
      <c r="H27" s="180">
        <f t="shared" si="4"/>
        <v>1629518</v>
      </c>
      <c r="I27" s="180">
        <f t="shared" si="4"/>
        <v>35674859</v>
      </c>
      <c r="J27" s="180">
        <f t="shared" si="4"/>
        <v>21990528</v>
      </c>
      <c r="K27" s="180">
        <f t="shared" si="4"/>
        <v>0</v>
      </c>
      <c r="L27" s="180">
        <f t="shared" si="4"/>
        <v>5600000</v>
      </c>
      <c r="M27" s="180">
        <f t="shared" si="4"/>
        <v>2668278</v>
      </c>
      <c r="N27" s="180">
        <f t="shared" si="4"/>
        <v>5416053</v>
      </c>
      <c r="O27" s="180">
        <f t="shared" si="4"/>
        <v>35674859</v>
      </c>
    </row>
  </sheetData>
  <sheetProtection/>
  <mergeCells count="6">
    <mergeCell ref="B23:O23"/>
    <mergeCell ref="A1:M1"/>
    <mergeCell ref="B2:O2"/>
    <mergeCell ref="N3:O3"/>
    <mergeCell ref="C5:I5"/>
    <mergeCell ref="J5:O5"/>
  </mergeCells>
  <printOptions/>
  <pageMargins left="0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view="pageLayout" workbookViewId="0" topLeftCell="A1">
      <selection activeCell="D19" sqref="D19"/>
    </sheetView>
  </sheetViews>
  <sheetFormatPr defaultColWidth="9.00390625" defaultRowHeight="12.75"/>
  <cols>
    <col min="1" max="1" width="35.75390625" style="0" customWidth="1"/>
    <col min="2" max="2" width="10.125" style="0" bestFit="1" customWidth="1"/>
    <col min="3" max="14" width="7.25390625" style="0" customWidth="1"/>
    <col min="15" max="15" width="9.625" style="0" customWidth="1"/>
  </cols>
  <sheetData>
    <row r="1" spans="1:15" ht="30" customHeight="1">
      <c r="A1" s="25" t="s">
        <v>45</v>
      </c>
      <c r="B1" s="21" t="s">
        <v>8</v>
      </c>
      <c r="C1" s="24" t="s">
        <v>19</v>
      </c>
      <c r="D1" s="24" t="s">
        <v>20</v>
      </c>
      <c r="E1" s="24" t="s">
        <v>21</v>
      </c>
      <c r="F1" s="24" t="s">
        <v>22</v>
      </c>
      <c r="G1" s="24" t="s">
        <v>23</v>
      </c>
      <c r="H1" s="24" t="s">
        <v>24</v>
      </c>
      <c r="I1" s="24" t="s">
        <v>25</v>
      </c>
      <c r="J1" s="31" t="s">
        <v>26</v>
      </c>
      <c r="K1" s="22" t="s">
        <v>27</v>
      </c>
      <c r="L1" s="31" t="s">
        <v>28</v>
      </c>
      <c r="M1" s="31" t="s">
        <v>29</v>
      </c>
      <c r="N1" s="31" t="s">
        <v>30</v>
      </c>
      <c r="O1" s="32" t="s">
        <v>0</v>
      </c>
    </row>
    <row r="2" spans="1:15" ht="13.5" customHeight="1">
      <c r="A2" s="76" t="s">
        <v>175</v>
      </c>
      <c r="B2" s="194">
        <v>21990528</v>
      </c>
      <c r="C2" s="201">
        <v>2638863</v>
      </c>
      <c r="D2" s="201">
        <v>1759242</v>
      </c>
      <c r="E2" s="201">
        <v>1759242</v>
      </c>
      <c r="F2" s="201">
        <v>1759242</v>
      </c>
      <c r="G2" s="201">
        <v>1759242</v>
      </c>
      <c r="H2" s="201">
        <v>1759242</v>
      </c>
      <c r="I2" s="201">
        <v>1759242</v>
      </c>
      <c r="J2" s="201">
        <v>1759242</v>
      </c>
      <c r="K2" s="201">
        <v>1759242</v>
      </c>
      <c r="L2" s="201">
        <v>1759242</v>
      </c>
      <c r="M2" s="201">
        <v>1759242</v>
      </c>
      <c r="N2" s="201">
        <v>1759245</v>
      </c>
      <c r="O2" s="196">
        <f>SUM(C2:N2)</f>
        <v>21990528</v>
      </c>
    </row>
    <row r="3" spans="1:15" ht="13.5" customHeight="1">
      <c r="A3" s="76" t="s">
        <v>208</v>
      </c>
      <c r="B3" s="194">
        <v>2668278</v>
      </c>
      <c r="C3" s="201">
        <v>1334139</v>
      </c>
      <c r="D3" s="201">
        <v>1334139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196">
        <f aca="true" t="shared" si="0" ref="O3:O14">SUM(C3:N3)</f>
        <v>2668278</v>
      </c>
    </row>
    <row r="4" spans="1:15" ht="13.5" customHeight="1">
      <c r="A4" s="76"/>
      <c r="B4" s="194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196">
        <f t="shared" si="0"/>
        <v>0</v>
      </c>
    </row>
    <row r="5" spans="1:15" ht="13.5" customHeight="1">
      <c r="A5" s="76" t="s">
        <v>320</v>
      </c>
      <c r="B5" s="194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196">
        <f t="shared" si="0"/>
        <v>0</v>
      </c>
    </row>
    <row r="6" spans="1:15" ht="13.5" customHeight="1">
      <c r="A6" s="76" t="s">
        <v>178</v>
      </c>
      <c r="B6" s="194">
        <v>5600000</v>
      </c>
      <c r="C6" s="201"/>
      <c r="D6" s="201"/>
      <c r="E6" s="201">
        <v>2800000</v>
      </c>
      <c r="F6" s="201"/>
      <c r="G6" s="201"/>
      <c r="H6" s="201"/>
      <c r="I6" s="201"/>
      <c r="J6" s="201"/>
      <c r="K6" s="201">
        <v>2800000</v>
      </c>
      <c r="L6" s="201"/>
      <c r="M6" s="201"/>
      <c r="N6" s="201"/>
      <c r="O6" s="196">
        <f t="shared" si="0"/>
        <v>5600000</v>
      </c>
    </row>
    <row r="7" spans="1:15" ht="13.5" customHeight="1">
      <c r="A7" s="76" t="s">
        <v>146</v>
      </c>
      <c r="B7" s="194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196">
        <f t="shared" si="0"/>
        <v>0</v>
      </c>
    </row>
    <row r="8" spans="1:15" ht="13.5" customHeight="1">
      <c r="A8" s="77" t="s">
        <v>179</v>
      </c>
      <c r="B8" s="194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196">
        <f t="shared" si="0"/>
        <v>0</v>
      </c>
    </row>
    <row r="9" spans="1:15" ht="13.5" customHeight="1">
      <c r="A9" s="78" t="s">
        <v>180</v>
      </c>
      <c r="B9" s="194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196">
        <f t="shared" si="0"/>
        <v>0</v>
      </c>
    </row>
    <row r="10" spans="1:15" ht="13.5" customHeight="1">
      <c r="A10" s="76" t="s">
        <v>181</v>
      </c>
      <c r="B10" s="194">
        <v>0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196">
        <f t="shared" si="0"/>
        <v>0</v>
      </c>
    </row>
    <row r="11" spans="1:15" ht="13.5" customHeight="1">
      <c r="A11" s="76" t="s">
        <v>184</v>
      </c>
      <c r="B11" s="194">
        <v>0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196">
        <f t="shared" si="0"/>
        <v>0</v>
      </c>
    </row>
    <row r="12" spans="1:15" ht="13.5" customHeight="1">
      <c r="A12" s="77" t="s">
        <v>185</v>
      </c>
      <c r="B12" s="194">
        <f>SUM(B1:B11)</f>
        <v>30258806</v>
      </c>
      <c r="C12" s="192">
        <f aca="true" t="shared" si="1" ref="C12:N12">SUM(C1:C11)</f>
        <v>3973002</v>
      </c>
      <c r="D12" s="192">
        <f t="shared" si="1"/>
        <v>3093381</v>
      </c>
      <c r="E12" s="192">
        <f t="shared" si="1"/>
        <v>4559242</v>
      </c>
      <c r="F12" s="192">
        <f t="shared" si="1"/>
        <v>1759242</v>
      </c>
      <c r="G12" s="192">
        <f t="shared" si="1"/>
        <v>1759242</v>
      </c>
      <c r="H12" s="192">
        <f t="shared" si="1"/>
        <v>1759242</v>
      </c>
      <c r="I12" s="192">
        <f t="shared" si="1"/>
        <v>1759242</v>
      </c>
      <c r="J12" s="192">
        <f t="shared" si="1"/>
        <v>1759242</v>
      </c>
      <c r="K12" s="192">
        <f t="shared" si="1"/>
        <v>4559242</v>
      </c>
      <c r="L12" s="192">
        <f t="shared" si="1"/>
        <v>1759242</v>
      </c>
      <c r="M12" s="192">
        <f t="shared" si="1"/>
        <v>1759242</v>
      </c>
      <c r="N12" s="192">
        <f t="shared" si="1"/>
        <v>1759245</v>
      </c>
      <c r="O12" s="196">
        <f t="shared" si="0"/>
        <v>30258806</v>
      </c>
    </row>
    <row r="13" spans="1:15" ht="13.5" customHeight="1">
      <c r="A13" s="78" t="s">
        <v>183</v>
      </c>
      <c r="B13" s="194">
        <v>5416053</v>
      </c>
      <c r="C13" s="201">
        <v>5416053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196">
        <f t="shared" si="0"/>
        <v>5416053</v>
      </c>
    </row>
    <row r="14" spans="1:15" ht="13.5" customHeight="1">
      <c r="A14" s="28" t="s">
        <v>5</v>
      </c>
      <c r="B14" s="195">
        <f>SUM(B12:B13)</f>
        <v>35674859</v>
      </c>
      <c r="C14" s="202">
        <f aca="true" t="shared" si="2" ref="C14:N14">SUM(C12:C13)</f>
        <v>9389055</v>
      </c>
      <c r="D14" s="202">
        <f t="shared" si="2"/>
        <v>3093381</v>
      </c>
      <c r="E14" s="202">
        <f t="shared" si="2"/>
        <v>4559242</v>
      </c>
      <c r="F14" s="202">
        <f t="shared" si="2"/>
        <v>1759242</v>
      </c>
      <c r="G14" s="202">
        <f t="shared" si="2"/>
        <v>1759242</v>
      </c>
      <c r="H14" s="202">
        <f t="shared" si="2"/>
        <v>1759242</v>
      </c>
      <c r="I14" s="202">
        <f t="shared" si="2"/>
        <v>1759242</v>
      </c>
      <c r="J14" s="202">
        <f t="shared" si="2"/>
        <v>1759242</v>
      </c>
      <c r="K14" s="202">
        <f t="shared" si="2"/>
        <v>4559242</v>
      </c>
      <c r="L14" s="202">
        <f t="shared" si="2"/>
        <v>1759242</v>
      </c>
      <c r="M14" s="202">
        <f t="shared" si="2"/>
        <v>1759242</v>
      </c>
      <c r="N14" s="202">
        <f t="shared" si="2"/>
        <v>1759245</v>
      </c>
      <c r="O14" s="196">
        <f t="shared" si="0"/>
        <v>35674859</v>
      </c>
    </row>
    <row r="15" spans="1:15" ht="13.5" customHeight="1">
      <c r="A15" s="29"/>
      <c r="B15" s="20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3"/>
    </row>
    <row r="16" spans="1:15" ht="13.5" customHeight="1">
      <c r="A16" s="25" t="s">
        <v>46</v>
      </c>
      <c r="B16" s="21" t="s">
        <v>8</v>
      </c>
      <c r="C16" s="24" t="s">
        <v>19</v>
      </c>
      <c r="D16" s="24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31" t="s">
        <v>26</v>
      </c>
      <c r="K16" s="22" t="s">
        <v>27</v>
      </c>
      <c r="L16" s="24" t="s">
        <v>28</v>
      </c>
      <c r="M16" s="31" t="s">
        <v>29</v>
      </c>
      <c r="N16" s="31" t="s">
        <v>30</v>
      </c>
      <c r="O16" s="32" t="s">
        <v>0</v>
      </c>
    </row>
    <row r="17" spans="1:15" ht="13.5" customHeight="1">
      <c r="A17" s="76" t="s">
        <v>169</v>
      </c>
      <c r="B17" s="194">
        <v>11167835</v>
      </c>
      <c r="C17" s="197">
        <v>2402893</v>
      </c>
      <c r="D17" s="197">
        <v>2804892</v>
      </c>
      <c r="E17" s="197">
        <v>556205</v>
      </c>
      <c r="F17" s="197">
        <v>556205</v>
      </c>
      <c r="G17" s="197">
        <v>556205</v>
      </c>
      <c r="H17" s="197">
        <v>556205</v>
      </c>
      <c r="I17" s="197">
        <v>556205</v>
      </c>
      <c r="J17" s="197">
        <v>556205</v>
      </c>
      <c r="K17" s="197">
        <v>556205</v>
      </c>
      <c r="L17" s="197">
        <v>556205</v>
      </c>
      <c r="M17" s="197">
        <v>956205</v>
      </c>
      <c r="N17" s="197">
        <v>554205</v>
      </c>
      <c r="O17" s="198">
        <f aca="true" t="shared" si="3" ref="O17:O26">SUM(C17:N17)</f>
        <v>11167835</v>
      </c>
    </row>
    <row r="18" spans="1:15" ht="13.5" customHeight="1">
      <c r="A18" s="76" t="s">
        <v>319</v>
      </c>
      <c r="B18" s="194">
        <v>1774716</v>
      </c>
      <c r="C18" s="197">
        <v>246604</v>
      </c>
      <c r="D18" s="197">
        <v>365512</v>
      </c>
      <c r="E18" s="197">
        <v>108460</v>
      </c>
      <c r="F18" s="197">
        <v>108460</v>
      </c>
      <c r="G18" s="197">
        <v>108460</v>
      </c>
      <c r="H18" s="197">
        <v>108460</v>
      </c>
      <c r="I18" s="197">
        <v>108460</v>
      </c>
      <c r="J18" s="197">
        <v>108460</v>
      </c>
      <c r="K18" s="197">
        <v>108460</v>
      </c>
      <c r="L18" s="197">
        <v>108460</v>
      </c>
      <c r="M18" s="197">
        <v>186460</v>
      </c>
      <c r="N18" s="197">
        <v>108460</v>
      </c>
      <c r="O18" s="198">
        <f t="shared" si="3"/>
        <v>1774716</v>
      </c>
    </row>
    <row r="19" spans="1:15" ht="13.5" customHeight="1">
      <c r="A19" s="79" t="s">
        <v>3</v>
      </c>
      <c r="B19" s="194">
        <v>14744987</v>
      </c>
      <c r="C19" s="197">
        <v>1228740</v>
      </c>
      <c r="D19" s="197">
        <v>1228740</v>
      </c>
      <c r="E19" s="197">
        <v>1228740</v>
      </c>
      <c r="F19" s="197">
        <v>1228740</v>
      </c>
      <c r="G19" s="197">
        <v>1228740</v>
      </c>
      <c r="H19" s="197">
        <v>1228740</v>
      </c>
      <c r="I19" s="197">
        <v>1228740</v>
      </c>
      <c r="J19" s="197">
        <v>1228740</v>
      </c>
      <c r="K19" s="197">
        <v>1228740</v>
      </c>
      <c r="L19" s="197">
        <v>1228740</v>
      </c>
      <c r="M19" s="197">
        <v>1228740</v>
      </c>
      <c r="N19" s="197">
        <v>1228847</v>
      </c>
      <c r="O19" s="198">
        <f t="shared" si="3"/>
        <v>14744987</v>
      </c>
    </row>
    <row r="20" spans="1:15" ht="12.75">
      <c r="A20" s="78" t="s">
        <v>170</v>
      </c>
      <c r="B20" s="194">
        <v>5000075</v>
      </c>
      <c r="C20" s="197">
        <v>25000</v>
      </c>
      <c r="D20" s="197">
        <v>25000</v>
      </c>
      <c r="E20" s="197">
        <v>1125000</v>
      </c>
      <c r="F20" s="197">
        <v>25000</v>
      </c>
      <c r="G20" s="197">
        <v>25000</v>
      </c>
      <c r="H20" s="197">
        <v>1125000</v>
      </c>
      <c r="I20" s="197">
        <v>25000</v>
      </c>
      <c r="J20" s="197">
        <v>25000</v>
      </c>
      <c r="K20" s="197">
        <v>1125000</v>
      </c>
      <c r="L20" s="197">
        <v>25000</v>
      </c>
      <c r="M20" s="197">
        <v>25000</v>
      </c>
      <c r="N20" s="197">
        <v>1425075</v>
      </c>
      <c r="O20" s="198">
        <f t="shared" si="3"/>
        <v>5000075</v>
      </c>
    </row>
    <row r="21" spans="1:15" ht="13.5" customHeight="1">
      <c r="A21" s="78" t="s">
        <v>171</v>
      </c>
      <c r="B21" s="194">
        <v>1072625</v>
      </c>
      <c r="C21" s="197"/>
      <c r="D21" s="197"/>
      <c r="E21" s="197"/>
      <c r="F21" s="197"/>
      <c r="G21" s="197"/>
      <c r="H21" s="197">
        <v>322728</v>
      </c>
      <c r="I21" s="197"/>
      <c r="J21" s="197"/>
      <c r="K21" s="197"/>
      <c r="L21" s="197"/>
      <c r="M21" s="197"/>
      <c r="N21" s="197">
        <v>749897</v>
      </c>
      <c r="O21" s="198">
        <f t="shared" si="3"/>
        <v>1072625</v>
      </c>
    </row>
    <row r="22" spans="1:15" ht="13.5" customHeight="1">
      <c r="A22" s="78" t="s">
        <v>172</v>
      </c>
      <c r="B22" s="194">
        <v>635000</v>
      </c>
      <c r="C22" s="197"/>
      <c r="D22" s="197"/>
      <c r="E22" s="197"/>
      <c r="F22" s="197"/>
      <c r="G22" s="197">
        <v>635000</v>
      </c>
      <c r="H22" s="197"/>
      <c r="I22" s="197"/>
      <c r="J22" s="197"/>
      <c r="K22" s="197"/>
      <c r="L22" s="197"/>
      <c r="M22" s="197"/>
      <c r="N22" s="197"/>
      <c r="O22" s="198">
        <f t="shared" si="3"/>
        <v>635000</v>
      </c>
    </row>
    <row r="23" spans="1:15" ht="13.5" customHeight="1">
      <c r="A23" s="78" t="s">
        <v>35</v>
      </c>
      <c r="B23" s="194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8">
        <f t="shared" si="3"/>
        <v>0</v>
      </c>
    </row>
    <row r="24" spans="1:15" ht="13.5" customHeight="1">
      <c r="A24" s="77" t="s">
        <v>173</v>
      </c>
      <c r="B24" s="194">
        <v>400000</v>
      </c>
      <c r="C24" s="197"/>
      <c r="D24" s="197"/>
      <c r="E24" s="197"/>
      <c r="F24" s="197">
        <v>400000</v>
      </c>
      <c r="G24" s="197"/>
      <c r="H24" s="197"/>
      <c r="I24" s="197"/>
      <c r="J24" s="197"/>
      <c r="K24" s="197"/>
      <c r="L24" s="197"/>
      <c r="M24" s="197"/>
      <c r="N24" s="197"/>
      <c r="O24" s="198">
        <f t="shared" si="3"/>
        <v>400000</v>
      </c>
    </row>
    <row r="25" spans="1:15" ht="13.5" customHeight="1">
      <c r="A25" s="78" t="s">
        <v>174</v>
      </c>
      <c r="B25" s="194">
        <f aca="true" t="shared" si="4" ref="B25:N25">SUM(B17:B24)</f>
        <v>34795238</v>
      </c>
      <c r="C25" s="198">
        <f t="shared" si="4"/>
        <v>3903237</v>
      </c>
      <c r="D25" s="198">
        <f t="shared" si="4"/>
        <v>4424144</v>
      </c>
      <c r="E25" s="198">
        <f t="shared" si="4"/>
        <v>3018405</v>
      </c>
      <c r="F25" s="198">
        <f t="shared" si="4"/>
        <v>2318405</v>
      </c>
      <c r="G25" s="198">
        <f t="shared" si="4"/>
        <v>2553405</v>
      </c>
      <c r="H25" s="198">
        <f t="shared" si="4"/>
        <v>3341133</v>
      </c>
      <c r="I25" s="198">
        <f t="shared" si="4"/>
        <v>1918405</v>
      </c>
      <c r="J25" s="198">
        <f t="shared" si="4"/>
        <v>1918405</v>
      </c>
      <c r="K25" s="198">
        <f t="shared" si="4"/>
        <v>3018405</v>
      </c>
      <c r="L25" s="198">
        <f t="shared" si="4"/>
        <v>1918405</v>
      </c>
      <c r="M25" s="198">
        <f t="shared" si="4"/>
        <v>2396405</v>
      </c>
      <c r="N25" s="198">
        <f t="shared" si="4"/>
        <v>4066484</v>
      </c>
      <c r="O25" s="198">
        <f t="shared" si="3"/>
        <v>34795238</v>
      </c>
    </row>
    <row r="26" spans="1:15" ht="13.5" customHeight="1">
      <c r="A26" s="78" t="s">
        <v>182</v>
      </c>
      <c r="B26" s="194">
        <v>879621</v>
      </c>
      <c r="C26" s="203">
        <v>879621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8">
        <f t="shared" si="3"/>
        <v>879621</v>
      </c>
    </row>
    <row r="27" spans="1:15" ht="13.5" customHeight="1">
      <c r="A27" s="28" t="s">
        <v>9</v>
      </c>
      <c r="B27" s="194">
        <f>SUM(B25:B26)</f>
        <v>35674859</v>
      </c>
      <c r="C27" s="192">
        <f aca="true" t="shared" si="5" ref="C27:O27">SUM(C25:C26)</f>
        <v>4782858</v>
      </c>
      <c r="D27" s="192">
        <f t="shared" si="5"/>
        <v>4424144</v>
      </c>
      <c r="E27" s="192">
        <f t="shared" si="5"/>
        <v>3018405</v>
      </c>
      <c r="F27" s="192">
        <f t="shared" si="5"/>
        <v>2318405</v>
      </c>
      <c r="G27" s="192">
        <f t="shared" si="5"/>
        <v>2553405</v>
      </c>
      <c r="H27" s="192">
        <f t="shared" si="5"/>
        <v>3341133</v>
      </c>
      <c r="I27" s="192">
        <f t="shared" si="5"/>
        <v>1918405</v>
      </c>
      <c r="J27" s="192">
        <f t="shared" si="5"/>
        <v>1918405</v>
      </c>
      <c r="K27" s="192">
        <f t="shared" si="5"/>
        <v>3018405</v>
      </c>
      <c r="L27" s="192">
        <f t="shared" si="5"/>
        <v>1918405</v>
      </c>
      <c r="M27" s="192">
        <f t="shared" si="5"/>
        <v>2396405</v>
      </c>
      <c r="N27" s="192">
        <f t="shared" si="5"/>
        <v>4066484</v>
      </c>
      <c r="O27" s="192">
        <f t="shared" si="5"/>
        <v>35674859</v>
      </c>
    </row>
    <row r="28" spans="1:14" ht="12.75" hidden="1">
      <c r="A28" s="26" t="s">
        <v>37</v>
      </c>
      <c r="B28" s="6">
        <f>B25</f>
        <v>34795238</v>
      </c>
      <c r="C28" s="6"/>
      <c r="D28" s="6">
        <f>SUM(C25:D25)</f>
        <v>8327381</v>
      </c>
      <c r="E28" s="6">
        <f>SUM(C25:E25)</f>
        <v>11345786</v>
      </c>
      <c r="F28" s="6">
        <f>SUM(C25:F25)</f>
        <v>13664191</v>
      </c>
      <c r="G28" s="6">
        <f>SUM(C25:G25)</f>
        <v>16217596</v>
      </c>
      <c r="H28" s="6">
        <f>SUM(C25:H25)</f>
        <v>19558729</v>
      </c>
      <c r="I28" s="6">
        <f>SUM(C25:I25)</f>
        <v>21477134</v>
      </c>
      <c r="J28" s="6">
        <f>SUM(C25:J25)</f>
        <v>23395539</v>
      </c>
      <c r="K28" s="6">
        <f>SUM(C25:K25)</f>
        <v>26413944</v>
      </c>
      <c r="L28" s="6">
        <f>SUM(C25:L25)</f>
        <v>28332349</v>
      </c>
      <c r="M28" s="6">
        <f>SUM(C25:M25)</f>
        <v>30728754</v>
      </c>
      <c r="N28" s="6">
        <f>SUM(C25:N25)</f>
        <v>34795238</v>
      </c>
    </row>
    <row r="29" spans="1:14" ht="12.75" hidden="1">
      <c r="A29" s="26" t="s">
        <v>31</v>
      </c>
      <c r="B29" s="6">
        <f>B26</f>
        <v>879621</v>
      </c>
      <c r="C29" s="6"/>
      <c r="D29" s="6">
        <f>SUM(C26:D26)</f>
        <v>879621</v>
      </c>
      <c r="E29" s="6">
        <f>SUM(C26:E26)</f>
        <v>879621</v>
      </c>
      <c r="F29" s="6">
        <f>SUM(C26:F26)</f>
        <v>879621</v>
      </c>
      <c r="G29" s="6">
        <f>SUM(C26:G26)</f>
        <v>879621</v>
      </c>
      <c r="H29" s="6">
        <f>SUM(C26:H26)</f>
        <v>879621</v>
      </c>
      <c r="I29" s="6">
        <f>SUM(C26:I26)</f>
        <v>879621</v>
      </c>
      <c r="J29" s="6">
        <f>SUM(C26:J26)</f>
        <v>879621</v>
      </c>
      <c r="K29" s="6">
        <f>SUM(C26:K26)</f>
        <v>879621</v>
      </c>
      <c r="L29" s="6">
        <f>SUM(C26:L26)</f>
        <v>879621</v>
      </c>
      <c r="M29" s="6">
        <f>SUM(C26:M26)</f>
        <v>879621</v>
      </c>
      <c r="N29" s="6">
        <f>SUM(C26:N26)</f>
        <v>879621</v>
      </c>
    </row>
    <row r="30" spans="1:14" ht="12.75" hidden="1">
      <c r="A30" s="26" t="s">
        <v>32</v>
      </c>
      <c r="B30" s="6">
        <f>B27</f>
        <v>35674859</v>
      </c>
      <c r="C30" s="6"/>
      <c r="D30" s="6">
        <f>SUM(C27:D27)</f>
        <v>9207002</v>
      </c>
      <c r="E30" s="6">
        <f>SUM(C27:E27)</f>
        <v>12225407</v>
      </c>
      <c r="F30" s="6">
        <f>SUM(C27:F27)</f>
        <v>14543812</v>
      </c>
      <c r="G30" s="6">
        <f>SUM(C27:G27)</f>
        <v>17097217</v>
      </c>
      <c r="H30" s="6">
        <f>SUM(C27:H27)</f>
        <v>20438350</v>
      </c>
      <c r="I30" s="6">
        <f>SUM(C27:I27)</f>
        <v>22356755</v>
      </c>
      <c r="J30" s="6">
        <f>SUM(C27:J27)</f>
        <v>24275160</v>
      </c>
      <c r="K30" s="6">
        <f>SUM(C27:K27)</f>
        <v>27293565</v>
      </c>
      <c r="L30" s="6">
        <f>SUM(C27:L27)</f>
        <v>29211970</v>
      </c>
      <c r="M30" s="6">
        <f>SUM(C27:M27)</f>
        <v>31608375</v>
      </c>
      <c r="N30" s="6">
        <f>SUM(C27:N27)</f>
        <v>35674859</v>
      </c>
    </row>
    <row r="31" spans="1:14" ht="12.75" hidden="1">
      <c r="A31" s="26" t="s">
        <v>33</v>
      </c>
      <c r="B31" s="6" t="e">
        <f>#REF!</f>
        <v>#REF!</v>
      </c>
      <c r="C31" s="6" t="e">
        <f>#REF!</f>
        <v>#REF!</v>
      </c>
      <c r="D31" s="6" t="e">
        <f>SUM(#REF!)</f>
        <v>#REF!</v>
      </c>
      <c r="E31" s="6" t="e">
        <f>SUM(#REF!)</f>
        <v>#REF!</v>
      </c>
      <c r="F31" s="6" t="e">
        <f>SUM(#REF!)</f>
        <v>#REF!</v>
      </c>
      <c r="G31" s="6" t="e">
        <f>SUM(#REF!)</f>
        <v>#REF!</v>
      </c>
      <c r="H31" s="6" t="e">
        <f>SUM(#REF!)</f>
        <v>#REF!</v>
      </c>
      <c r="I31" s="6" t="e">
        <f>SUM(#REF!)</f>
        <v>#REF!</v>
      </c>
      <c r="J31" s="6" t="e">
        <f>SUM(#REF!)</f>
        <v>#REF!</v>
      </c>
      <c r="K31" s="6" t="e">
        <f>SUM(#REF!)</f>
        <v>#REF!</v>
      </c>
      <c r="L31" s="6" t="e">
        <f>SUM(#REF!)</f>
        <v>#REF!</v>
      </c>
      <c r="M31" s="6" t="e">
        <f>SUM(#REF!)</f>
        <v>#REF!</v>
      </c>
      <c r="N31" s="6" t="e">
        <f>SUM(#REF!)</f>
        <v>#REF!</v>
      </c>
    </row>
    <row r="32" spans="1:14" ht="12.75" hidden="1">
      <c r="A32" s="26" t="s">
        <v>35</v>
      </c>
      <c r="B32" s="6" t="e">
        <f>#REF!</f>
        <v>#REF!</v>
      </c>
      <c r="C32" s="6"/>
      <c r="D32" s="6" t="e">
        <f>SUM(#REF!)</f>
        <v>#REF!</v>
      </c>
      <c r="E32" s="6" t="e">
        <f>SUM(#REF!)</f>
        <v>#REF!</v>
      </c>
      <c r="F32" s="6" t="e">
        <f>SUM(#REF!)</f>
        <v>#REF!</v>
      </c>
      <c r="G32" s="6" t="e">
        <f>SUM(#REF!)</f>
        <v>#REF!</v>
      </c>
      <c r="H32" s="6" t="e">
        <f>SUM(#REF!)</f>
        <v>#REF!</v>
      </c>
      <c r="I32" s="6" t="e">
        <f>SUM(#REF!)</f>
        <v>#REF!</v>
      </c>
      <c r="J32" s="6" t="e">
        <f>SUM(#REF!)</f>
        <v>#REF!</v>
      </c>
      <c r="K32" s="6" t="e">
        <f>SUM(#REF!)</f>
        <v>#REF!</v>
      </c>
      <c r="L32" s="6" t="e">
        <f>SUM(#REF!)</f>
        <v>#REF!</v>
      </c>
      <c r="M32" s="6" t="e">
        <f>SUM(#REF!)</f>
        <v>#REF!</v>
      </c>
      <c r="N32" s="6" t="e">
        <f>SUM(#REF!)</f>
        <v>#REF!</v>
      </c>
    </row>
    <row r="33" spans="1:14" ht="12.75" hidden="1">
      <c r="A33" s="26" t="s">
        <v>34</v>
      </c>
      <c r="B33" s="6" t="e">
        <f>#REF!</f>
        <v>#REF!</v>
      </c>
      <c r="C33" s="6" t="e">
        <f>#REF!</f>
        <v>#REF!</v>
      </c>
      <c r="D33" s="6" t="e">
        <f>SUM(#REF!)</f>
        <v>#REF!</v>
      </c>
      <c r="E33" s="6" t="e">
        <f>SUM(#REF!)</f>
        <v>#REF!</v>
      </c>
      <c r="F33" s="6" t="e">
        <f>SUM(#REF!)</f>
        <v>#REF!</v>
      </c>
      <c r="G33" s="6" t="e">
        <f>SUM(#REF!)</f>
        <v>#REF!</v>
      </c>
      <c r="H33" s="6" t="e">
        <f>SUM(#REF!)</f>
        <v>#REF!</v>
      </c>
      <c r="I33" s="6" t="e">
        <f>SUM(#REF!)</f>
        <v>#REF!</v>
      </c>
      <c r="J33" s="6" t="e">
        <f>SUM(#REF!)</f>
        <v>#REF!</v>
      </c>
      <c r="K33" s="6" t="e">
        <f>SUM(#REF!)</f>
        <v>#REF!</v>
      </c>
      <c r="L33" s="6" t="e">
        <f>SUM(#REF!)</f>
        <v>#REF!</v>
      </c>
      <c r="M33" s="6" t="e">
        <f>SUM(#REF!)</f>
        <v>#REF!</v>
      </c>
      <c r="N33" s="6" t="e">
        <f>SUM(#REF!)</f>
        <v>#REF!</v>
      </c>
    </row>
    <row r="34" spans="1:14" ht="12.75" hidden="1">
      <c r="A34" s="27" t="s">
        <v>36</v>
      </c>
      <c r="B34" s="6" t="e">
        <f>#REF!</f>
        <v>#REF!</v>
      </c>
      <c r="C34" s="6" t="e">
        <f>#REF!</f>
        <v>#REF!</v>
      </c>
      <c r="D34" s="6" t="e">
        <f>SUM(#REF!)</f>
        <v>#REF!</v>
      </c>
      <c r="E34" s="6" t="e">
        <f>SUM(#REF!)</f>
        <v>#REF!</v>
      </c>
      <c r="F34" s="6" t="e">
        <f>SUM(#REF!)</f>
        <v>#REF!</v>
      </c>
      <c r="G34" s="6" t="e">
        <f>SUM(#REF!)</f>
        <v>#REF!</v>
      </c>
      <c r="H34" s="6" t="e">
        <f>SUM(#REF!)</f>
        <v>#REF!</v>
      </c>
      <c r="I34" s="6" t="e">
        <f>SUM(#REF!)</f>
        <v>#REF!</v>
      </c>
      <c r="J34" s="6" t="e">
        <f>SUM(#REF!)</f>
        <v>#REF!</v>
      </c>
      <c r="K34" s="6" t="e">
        <f>SUM(#REF!)</f>
        <v>#REF!</v>
      </c>
      <c r="L34" s="6" t="e">
        <f>SUM(#REF!)</f>
        <v>#REF!</v>
      </c>
      <c r="M34" s="6" t="e">
        <f>SUM(#REF!)</f>
        <v>#REF!</v>
      </c>
      <c r="N34" s="6" t="e">
        <f>SUM(#REF!)</f>
        <v>#REF!</v>
      </c>
    </row>
    <row r="35" spans="1:14" ht="24.75" customHeight="1" hidden="1">
      <c r="A35" s="28" t="s">
        <v>9</v>
      </c>
      <c r="B35" s="7" t="e">
        <f aca="true" t="shared" si="6" ref="B35:N35">SUM(B28:B34)</f>
        <v>#REF!</v>
      </c>
      <c r="C35" s="7" t="e">
        <f t="shared" si="6"/>
        <v>#REF!</v>
      </c>
      <c r="D35" s="7" t="e">
        <f t="shared" si="6"/>
        <v>#REF!</v>
      </c>
      <c r="E35" s="7" t="e">
        <f t="shared" si="6"/>
        <v>#REF!</v>
      </c>
      <c r="F35" s="7" t="e">
        <f t="shared" si="6"/>
        <v>#REF!</v>
      </c>
      <c r="G35" s="7" t="e">
        <f t="shared" si="6"/>
        <v>#REF!</v>
      </c>
      <c r="H35" s="7" t="e">
        <f t="shared" si="6"/>
        <v>#REF!</v>
      </c>
      <c r="I35" s="7" t="e">
        <f t="shared" si="6"/>
        <v>#REF!</v>
      </c>
      <c r="J35" s="7" t="e">
        <f t="shared" si="6"/>
        <v>#REF!</v>
      </c>
      <c r="K35" s="7" t="e">
        <f t="shared" si="6"/>
        <v>#REF!</v>
      </c>
      <c r="L35" s="7" t="e">
        <f t="shared" si="6"/>
        <v>#REF!</v>
      </c>
      <c r="M35" s="7" t="e">
        <f t="shared" si="6"/>
        <v>#REF!</v>
      </c>
      <c r="N35" s="7" t="e">
        <f t="shared" si="6"/>
        <v>#REF!</v>
      </c>
    </row>
  </sheetData>
  <sheetProtection/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  <headerFooter alignWithMargins="0">
    <oddHeader>&amp;L9.melléklet az 1/2019. (III.11.) önkormányzati rendelethez&amp;CELŐIRÁNYZAT FELHASZNÁLÁSI ÜTEMTERV
2019.ÉV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nh-user</cp:lastModifiedBy>
  <cp:lastPrinted>2019-02-15T08:00:07Z</cp:lastPrinted>
  <dcterms:created xsi:type="dcterms:W3CDTF">2001-02-12T14:14:43Z</dcterms:created>
  <dcterms:modified xsi:type="dcterms:W3CDTF">2019-03-14T09:06:49Z</dcterms:modified>
  <cp:category/>
  <cp:version/>
  <cp:contentType/>
  <cp:contentStatus/>
</cp:coreProperties>
</file>