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23" activeTab="25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Önkormányzat" sheetId="14" r:id="rId14"/>
    <sheet name="Közösségi ház" sheetId="15" r:id="rId15"/>
    <sheet name="Védőnői szolg." sheetId="16" r:id="rId16"/>
    <sheet name="Községgazdálkodás" sheetId="17" r:id="rId17"/>
    <sheet name="Közvilágítás" sheetId="18" r:id="rId18"/>
    <sheet name="Út-híd üzemeltetés" sheetId="19" r:id="rId19"/>
    <sheet name="Közfoglalkoztatás" sheetId="20" r:id="rId20"/>
    <sheet name="Mérleg KH" sheetId="21" r:id="rId21"/>
    <sheet name="Bevételek KH" sheetId="22" r:id="rId22"/>
    <sheet name="Műk.- összesen KH" sheetId="23" r:id="rId23"/>
    <sheet name="Műk.- Vgy (KH)" sheetId="24" r:id="rId24"/>
    <sheet name="Műk.- Visznek (KH)" sheetId="25" r:id="rId25"/>
    <sheet name="Mérleg  OVI" sheetId="26" r:id="rId26"/>
    <sheet name="Bevételek  OVI" sheetId="27" r:id="rId27"/>
    <sheet name="Működési OVI" sheetId="28" r:id="rId28"/>
    <sheet name="Címrend" sheetId="29" r:id="rId29"/>
  </sheets>
  <definedNames/>
  <calcPr fullCalcOnLoad="1"/>
</workbook>
</file>

<file path=xl/sharedStrings.xml><?xml version="1.0" encoding="utf-8"?>
<sst xmlns="http://schemas.openxmlformats.org/spreadsheetml/2006/main" count="818" uniqueCount="266">
  <si>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</si>
  <si>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</si>
  <si>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</si>
  <si>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</si>
  <si>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</si>
  <si>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</si>
  <si>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</si>
  <si>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</si>
  <si>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</si>
  <si>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</si>
  <si>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</si>
  <si>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</si>
  <si>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</si>
  <si>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</si>
  <si>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</si>
  <si>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</si>
  <si>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Beruházások:</t>
  </si>
  <si>
    <t>Fejlesztési bevételek összesen</t>
  </si>
  <si>
    <t>Fejlesztési kiadások összesen</t>
  </si>
  <si>
    <t>Hétvégi orvosi ügyelet</t>
  </si>
  <si>
    <t>Szociális segély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</si>
  <si>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</si>
  <si>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</si>
  <si>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</si>
  <si>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</si>
  <si>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</si>
  <si>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</si>
  <si>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</si>
  <si>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</si>
  <si>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</si>
  <si>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</si>
  <si>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</si>
  <si>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</si>
  <si>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</si>
  <si>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</si>
  <si>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</si>
  <si>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</si>
  <si>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</si>
  <si>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</si>
  <si>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</si>
  <si>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</si>
  <si>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</si>
  <si>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</si>
  <si>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</si>
  <si>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</si>
  <si>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</si>
  <si>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</si>
  <si>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</si>
  <si>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</si>
  <si>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</si>
  <si>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</si>
  <si>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</si>
  <si>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</si>
  <si>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</si>
  <si>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</si>
  <si>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</si>
  <si>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</si>
  <si>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</si>
  <si>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</si>
  <si>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</si>
  <si>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</si>
  <si>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</si>
  <si>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</si>
  <si>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</si>
  <si>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</si>
  <si>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</si>
  <si>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</si>
  <si>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</si>
  <si>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Foglalkoztatást helyettesítő tám.</t>
  </si>
  <si>
    <t>1.</t>
  </si>
  <si>
    <t>Közhatalmi bevételek</t>
  </si>
  <si>
    <t>Lakásfenntartási támogatás</t>
  </si>
  <si>
    <t>Rászorultságtól függő ellátások</t>
  </si>
  <si>
    <t>Ellátások összesen</t>
  </si>
  <si>
    <t>Természetben nyújtott szoc. ellát.</t>
  </si>
  <si>
    <t>Önkormányzat által folyósított ellátások</t>
  </si>
  <si>
    <t>Intézmények működési támogatása</t>
  </si>
  <si>
    <t>Működési kiadások</t>
  </si>
  <si>
    <t>Munkaadókat terhelő járulékok</t>
  </si>
  <si>
    <t>Szociális hozzájárulási adó</t>
  </si>
  <si>
    <t>Egyéb járulékok</t>
  </si>
  <si>
    <t>Működési célú ÁFA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</si>
  <si>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</si>
  <si>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</si>
  <si>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</si>
  <si>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</si>
  <si>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</si>
  <si>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</si>
  <si>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</si>
  <si>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</si>
  <si>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</si>
  <si>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</si>
  <si>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</si>
  <si>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</si>
  <si>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</si>
  <si>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</si>
  <si>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</si>
  <si>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</si>
  <si>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</si>
  <si>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</si>
  <si>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</si>
  <si>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</si>
  <si>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Rendszeres gyermekvédelmi tám.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</si>
  <si>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</si>
  <si>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</si>
  <si>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</si>
  <si>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</si>
  <si>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</si>
  <si>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</si>
  <si>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Működési célú tám. államháztartáson belülről</t>
  </si>
  <si>
    <t>Helyi önk. működésének általános támogatása</t>
  </si>
  <si>
    <t>Települési önk. egyes köznevelési feladatainak tám.</t>
  </si>
  <si>
    <t>Települési önk. szociális feladatainak támogatása</t>
  </si>
  <si>
    <t>Települési önk.kulturális feladatainak támogatása</t>
  </si>
  <si>
    <t>Működési célú központosított előirányzatok</t>
  </si>
  <si>
    <t>Helyi önkormányzatok kiegészítő támogatásai</t>
  </si>
  <si>
    <t>Egyéb műk. célú tám. államháztartáson belülről</t>
  </si>
  <si>
    <t>Társadalombiztosítás pénzügyi alapjai</t>
  </si>
  <si>
    <t>Önkormányzatok és költségvetési szerveik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</si>
  <si>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</si>
  <si>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</si>
  <si>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</si>
  <si>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</si>
  <si>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</si>
  <si>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</si>
  <si>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</si>
  <si>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</si>
  <si>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</si>
  <si>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</si>
  <si>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</si>
  <si>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</si>
  <si>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</si>
  <si>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2015. évi költségvetése</t>
  </si>
  <si>
    <t>2015. évi előirányzat (eFt)</t>
  </si>
  <si>
    <t>Bevétel 2015. évi előirányzat (eFt)</t>
  </si>
  <si>
    <t>Kiadás 2015. évi előirányzat (eFt)</t>
  </si>
  <si>
    <t>Egyéb működési célú tám. államháztartáson belülről</t>
  </si>
  <si>
    <t>Szakmai anyagok beszerzése</t>
  </si>
  <si>
    <t>Gyógyszer</t>
  </si>
  <si>
    <t>Könyv, folyóirat</t>
  </si>
  <si>
    <t>Irodaszer</t>
  </si>
  <si>
    <t>Hajtó és kenőanyag</t>
  </si>
  <si>
    <t>Egyéb anyagok (nem szakmai)</t>
  </si>
  <si>
    <t>Internet díj</t>
  </si>
  <si>
    <t>Informatikai eszk. bérlése, karbantartása</t>
  </si>
  <si>
    <t>Szoftverek kölcsönzése, bérlése</t>
  </si>
  <si>
    <t>Telefonszámla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</si>
  <si>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</si>
  <si>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</si>
  <si>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</si>
  <si>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</si>
  <si>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</si>
  <si>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</si>
  <si>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Egyéb szolgáltatások</t>
  </si>
  <si>
    <t>Szállítás</t>
  </si>
  <si>
    <t>Kéményseprés</t>
  </si>
  <si>
    <t>Más egyéb szolgáltatások</t>
  </si>
  <si>
    <t>Kiküldetések kiadásai</t>
  </si>
  <si>
    <t>Reklám- és propagandakiadások</t>
  </si>
  <si>
    <t>Fizetendő általános forgalmi adó</t>
  </si>
  <si>
    <t>Átmeneti segély</t>
  </si>
  <si>
    <t>Kistérség</t>
  </si>
  <si>
    <t>Üdültetési alapítvány</t>
  </si>
  <si>
    <t>Vöröskereszt - táboroztatás</t>
  </si>
  <si>
    <t>Törvény szerinti munkabérek, személyi juttatások</t>
  </si>
  <si>
    <t>Cafetéria</t>
  </si>
  <si>
    <t>Ruházati költségtérítés</t>
  </si>
  <si>
    <t>Közlekedési költségtérítés</t>
  </si>
  <si>
    <t>Reprezentáció, üzleti ajándék</t>
  </si>
  <si>
    <t>Erzsébet utalvány</t>
  </si>
  <si>
    <t>Bérleti- és lízingdíjak</t>
  </si>
  <si>
    <t>Egyéb külső személyi juttatások</t>
  </si>
  <si>
    <t>Biztosítási díjak</t>
  </si>
  <si>
    <t>Cafetéria, erzsébet utalvány</t>
  </si>
  <si>
    <t>Választott tisztségviselők juttatásai</t>
  </si>
  <si>
    <t>Egyéb segélyek, támogatások</t>
  </si>
  <si>
    <t>Iskola tető felújítás</t>
  </si>
  <si>
    <t>Telek vásárlás</t>
  </si>
  <si>
    <t>Nagy teljesítményű vízszivattyú</t>
  </si>
  <si>
    <t>Pályázatokhoz kapcsolódó tervezési stb. kiadások</t>
  </si>
  <si>
    <t>Egyéb működési célú kiadások</t>
  </si>
  <si>
    <t>Elvonások és befizetések</t>
  </si>
  <si>
    <t>4</t>
  </si>
  <si>
    <t>2014. január 1-jei nyitó pénzkészlet</t>
  </si>
  <si>
    <t>2014. december 31-ei záró pénzkészlet</t>
  </si>
  <si>
    <t>2015. évi létszám előirányzat (fő)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</si>
  <si>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</si>
  <si>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</si>
  <si>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</si>
  <si>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</si>
  <si>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</si>
  <si>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Pályázatokhoz kapcs. terv. stb. kiad.</t>
  </si>
  <si>
    <t>Közhatalmi bevételek:</t>
  </si>
  <si>
    <t>Közhatalmi bevételek (felhalm. célú)</t>
  </si>
  <si>
    <t>Munkaadókat terh. jár.</t>
  </si>
  <si>
    <t>Egyéb műk. célú kiadások</t>
  </si>
  <si>
    <t>Műk. célú tám. - Áht.</t>
  </si>
  <si>
    <t>Egyéb műk. c. tám - Áht.</t>
  </si>
  <si>
    <t>Működséi bevételek</t>
  </si>
  <si>
    <t>Finanszírozási bev.</t>
  </si>
  <si>
    <t>Közhatalmi bev.</t>
  </si>
  <si>
    <t>Vásárolt élelmezés</t>
  </si>
  <si>
    <t>Ellátási díjak</t>
  </si>
  <si>
    <t>Vámosgyörki Közös Önkormányzati Hivatal</t>
  </si>
  <si>
    <t>Központi irányítószervi támogatás</t>
  </si>
  <si>
    <t>Törvény szerinti illetmények, munkabérek</t>
  </si>
  <si>
    <t>Cafetéria juttatások</t>
  </si>
  <si>
    <t>Adatrögzítés, adatfeldolg. ,WEB-hoszt.</t>
  </si>
  <si>
    <t>Szakmai tevékenységet segítő szolg.</t>
  </si>
  <si>
    <t>Működési kiadások - Vámosgyörk</t>
  </si>
  <si>
    <t>Működési kiadások - Visznek</t>
  </si>
  <si>
    <t>Kiszámlázott ÁFA</t>
  </si>
  <si>
    <t xml:space="preserve">Központi, irányítószervi tám. </t>
  </si>
  <si>
    <t>Tulipán  Óvoda</t>
  </si>
  <si>
    <t>Jubileumi jutalom</t>
  </si>
  <si>
    <t>Informatikai eszk. bérleti díja, karbant.</t>
  </si>
  <si>
    <t>Honlap működtetés</t>
  </si>
  <si>
    <t>Kábel tv.</t>
  </si>
  <si>
    <t>Vámosgyörk Községi Önkormányzat Képviselő-testületének</t>
  </si>
  <si>
    <t>Működési és felhalmozási célú  bevételek és kiadások alakulása 2015-2017</t>
  </si>
  <si>
    <t>Működési kiadások - Önkormányzat</t>
  </si>
  <si>
    <t>Működési kiadások - Közösségi Ház</t>
  </si>
  <si>
    <t>Működési kiadások - Védőnői szolgálat</t>
  </si>
  <si>
    <t>Működési kiadások - Községgazdálkodás</t>
  </si>
  <si>
    <t>Működési kiadások - Közvilágítás</t>
  </si>
  <si>
    <t>Működési kiadások -Út-híd üzemeltetés</t>
  </si>
  <si>
    <t>Működési kiadások - Közfoglalkoztatás</t>
  </si>
  <si>
    <t>Bankköltség</t>
  </si>
  <si>
    <t>Egyéb fejlesztési kiadások</t>
  </si>
  <si>
    <t xml:space="preserve">      Orvosi műszerek vásárlása</t>
  </si>
  <si>
    <t xml:space="preserve">      Vízelvezető árok Vörösmarty - Ady út</t>
  </si>
  <si>
    <t>Visznek Községi Önkormányzat</t>
  </si>
  <si>
    <t>Más egyéb szolgáltatások (Pl: kóbor eb bef, szemétszállítás)</t>
  </si>
  <si>
    <t xml:space="preserve">Egyéb dologi kiadások </t>
  </si>
  <si>
    <t xml:space="preserve">Gázdíj </t>
  </si>
  <si>
    <t>Egyéb anyagok (Pl: vasáru, festék, alkatrész stb.)</t>
  </si>
  <si>
    <t>Egyéb szolgáltatások (Előadői díjak)</t>
  </si>
  <si>
    <t>Bankköltségek</t>
  </si>
  <si>
    <t>1. számú melléklet a 1/2015 (II.13.) Önkormányzati rendelethez</t>
  </si>
  <si>
    <t>2. számú melléklet a 1/2015 (II.13.) Önkormányzati rendelethez</t>
  </si>
  <si>
    <t>3. számú melléklet a 1/2015 (II.13.) Önkormányzati rendelethez</t>
  </si>
  <si>
    <t>4. számú melléklet a 1/2015 (II.13.) Önkormányzati rendelethez</t>
  </si>
  <si>
    <t>5. számú melléklet a 1/2015 (II.13.) Önkormányzati rendelethez</t>
  </si>
  <si>
    <t>6. számú melléklet a 1/2015 (II.13.) Önkormányzati rendelethez</t>
  </si>
  <si>
    <t>7. számú melléklet a 1/2015 (II.13.) Önkormányzati rendelethez</t>
  </si>
  <si>
    <t>8. számú melléklet a 1/2015 (II.13.) Önkormányzati rendelethez</t>
  </si>
  <si>
    <t>9. számú melléklet a 1/2015 (II.13.) Önkormányzati rendelethez</t>
  </si>
  <si>
    <t>10. számú melléklet a 1/2015 (II.13.) Önkormányzati rendelethez</t>
  </si>
  <si>
    <t>11. számú melléklet a 1/2015 (II.13.) Önkormányzati rendelethez</t>
  </si>
  <si>
    <t>12. számú melléklet a 1/2015 (II.13.) Önkormányzati rendelethez</t>
  </si>
  <si>
    <t>13. számú melléklet a 1/2015 (II.13.) Önkormányzati rendelethez</t>
  </si>
  <si>
    <t>14. számú melléklet a 1/2015 (II.13.) Önkormányzati rendelethez</t>
  </si>
  <si>
    <t>15. számú melléklet a 1/2015 (II.13.) Önkormányzati rendelethez</t>
  </si>
  <si>
    <t>16. számú melléklet a 1/2015 (II.13.) Önkormányzati rendelethez</t>
  </si>
  <si>
    <t>17. számú melléklet a 1/2015 (II.13.) Önkormányzati rendelethez</t>
  </si>
  <si>
    <t>18. számú melléklet a 1/2015 (II.13.) Önkormányzati rendelethez</t>
  </si>
  <si>
    <t>19. számú melléklet a 1/2015 (II.13.) Önkormányzati rendelethez</t>
  </si>
  <si>
    <t>20. számú melléklet a 1/2015 (II.13.) Önkormányzati rendelethez</t>
  </si>
  <si>
    <t>21. számú melléklet a 1/2015 (II.13.) Önkormányzati rendelethez</t>
  </si>
  <si>
    <t>22. számú melléklet a 1/2015 (II.13.) Önkormányzati rendelethez</t>
  </si>
  <si>
    <t>23. számú melléklet a 1/2015 (II.13.) Önkormányzati rendelethez</t>
  </si>
  <si>
    <t>24. számú melléklet a 1/2015 (II.13.) Önkormányzati rendelethez</t>
  </si>
  <si>
    <t>25. számú melléklet a 1/2015 (II.13.) Önkormányzati rendelethez</t>
  </si>
  <si>
    <t>26. számú melléklet a 1/2015 (II.13.) Önkormányzati rendelethez</t>
  </si>
  <si>
    <t>27. számú melléklet a 1/2015 (II.13.) Önkormányzati rendelethez</t>
  </si>
  <si>
    <t>28. számú melléklet a 1/2015 (II.13.)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</si>
</sst>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61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2"/>
      <name val="Times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3" fontId="6" fillId="0" borderId="0" xfId="56" applyNumberFormat="1" applyFont="1" applyBorder="1">
      <alignment/>
      <protection/>
    </xf>
    <xf numFmtId="3" fontId="1" fillId="0" borderId="0" xfId="56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56" applyFont="1" applyBorder="1" applyAlignment="1">
      <alignment/>
      <protection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7" applyFont="1" applyAlignment="1">
      <alignment horizontal="center"/>
      <protection/>
    </xf>
    <xf numFmtId="0" fontId="13" fillId="0" borderId="11" xfId="57" applyFont="1" applyBorder="1">
      <alignment/>
      <protection/>
    </xf>
    <xf numFmtId="49" fontId="7" fillId="0" borderId="16" xfId="0" applyNumberFormat="1" applyFont="1" applyFill="1" applyBorder="1" applyAlignment="1" applyProtection="1">
      <alignment vertical="center" wrapText="1" shrinkToFit="1"/>
      <protection/>
    </xf>
    <xf numFmtId="49" fontId="7" fillId="0" borderId="15" xfId="0" applyNumberFormat="1" applyFont="1" applyFill="1" applyBorder="1" applyAlignment="1" applyProtection="1">
      <alignment vertical="center" wrapText="1" shrinkToFit="1"/>
      <protection/>
    </xf>
    <xf numFmtId="0" fontId="13" fillId="0" borderId="11" xfId="58" applyFont="1" applyBorder="1">
      <alignment/>
      <protection/>
    </xf>
    <xf numFmtId="0" fontId="7" fillId="0" borderId="15" xfId="58" applyFont="1" applyBorder="1">
      <alignment/>
      <protection/>
    </xf>
    <xf numFmtId="0" fontId="13" fillId="0" borderId="10" xfId="57" applyFont="1" applyBorder="1">
      <alignment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7" xfId="57" applyFont="1" applyBorder="1">
      <alignment/>
      <protection/>
    </xf>
    <xf numFmtId="0" fontId="7" fillId="0" borderId="18" xfId="57" applyFont="1" applyBorder="1">
      <alignment/>
      <protection/>
    </xf>
    <xf numFmtId="0" fontId="7" fillId="0" borderId="0" xfId="57" applyFont="1" applyBorder="1">
      <alignment/>
      <protection/>
    </xf>
    <xf numFmtId="0" fontId="7" fillId="0" borderId="19" xfId="57" applyFont="1" applyBorder="1">
      <alignment/>
      <protection/>
    </xf>
    <xf numFmtId="0" fontId="7" fillId="0" borderId="20" xfId="57" applyFont="1" applyBorder="1">
      <alignment/>
      <protection/>
    </xf>
    <xf numFmtId="0" fontId="7" fillId="0" borderId="21" xfId="57" applyFont="1" applyBorder="1">
      <alignment/>
      <protection/>
    </xf>
    <xf numFmtId="3" fontId="13" fillId="0" borderId="22" xfId="57" applyNumberFormat="1" applyFont="1" applyBorder="1">
      <alignment/>
      <protection/>
    </xf>
    <xf numFmtId="3" fontId="7" fillId="0" borderId="23" xfId="57" applyNumberFormat="1" applyFont="1" applyBorder="1">
      <alignment/>
      <protection/>
    </xf>
    <xf numFmtId="3" fontId="13" fillId="0" borderId="23" xfId="57" applyNumberFormat="1" applyFont="1" applyBorder="1">
      <alignment/>
      <protection/>
    </xf>
    <xf numFmtId="3" fontId="7" fillId="0" borderId="23" xfId="57" applyNumberFormat="1" applyFont="1" applyFill="1" applyBorder="1">
      <alignment/>
      <protection/>
    </xf>
    <xf numFmtId="3" fontId="13" fillId="0" borderId="23" xfId="57" applyNumberFormat="1" applyFont="1" applyFill="1" applyBorder="1">
      <alignment/>
      <protection/>
    </xf>
    <xf numFmtId="0" fontId="13" fillId="0" borderId="0" xfId="57" applyFont="1" applyBorder="1">
      <alignment/>
      <protection/>
    </xf>
    <xf numFmtId="3" fontId="7" fillId="0" borderId="24" xfId="57" applyNumberFormat="1" applyFont="1" applyFill="1" applyBorder="1">
      <alignment/>
      <protection/>
    </xf>
    <xf numFmtId="0" fontId="7" fillId="0" borderId="25" xfId="57" applyFont="1" applyBorder="1">
      <alignment/>
      <protection/>
    </xf>
    <xf numFmtId="0" fontId="7" fillId="0" borderId="26" xfId="57" applyFont="1" applyBorder="1">
      <alignment/>
      <protection/>
    </xf>
    <xf numFmtId="3" fontId="13" fillId="0" borderId="22" xfId="57" applyNumberFormat="1" applyFont="1" applyFill="1" applyBorder="1">
      <alignment/>
      <protection/>
    </xf>
    <xf numFmtId="3" fontId="7" fillId="0" borderId="24" xfId="57" applyNumberFormat="1" applyFont="1" applyBorder="1">
      <alignment/>
      <protection/>
    </xf>
    <xf numFmtId="3" fontId="13" fillId="0" borderId="27" xfId="57" applyNumberFormat="1" applyFont="1" applyFill="1" applyBorder="1">
      <alignment/>
      <protection/>
    </xf>
    <xf numFmtId="0" fontId="7" fillId="0" borderId="11" xfId="57" applyFont="1" applyBorder="1">
      <alignment/>
      <protection/>
    </xf>
    <xf numFmtId="3" fontId="7" fillId="0" borderId="11" xfId="0" applyNumberFormat="1" applyFont="1" applyBorder="1" applyAlignment="1">
      <alignment/>
    </xf>
    <xf numFmtId="0" fontId="7" fillId="0" borderId="16" xfId="57" applyFont="1" applyFill="1" applyBorder="1">
      <alignment/>
      <protection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57" applyFont="1" applyBorder="1">
      <alignment/>
      <protection/>
    </xf>
    <xf numFmtId="0" fontId="7" fillId="0" borderId="16" xfId="58" applyFont="1" applyBorder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7" fillId="0" borderId="11" xfId="56" applyFont="1" applyBorder="1">
      <alignment/>
      <protection/>
    </xf>
    <xf numFmtId="0" fontId="13" fillId="0" borderId="11" xfId="56" applyFont="1" applyBorder="1">
      <alignment/>
      <protection/>
    </xf>
    <xf numFmtId="0" fontId="7" fillId="0" borderId="16" xfId="56" applyFont="1" applyBorder="1">
      <alignment/>
      <protection/>
    </xf>
    <xf numFmtId="0" fontId="7" fillId="0" borderId="15" xfId="56" applyFont="1" applyBorder="1">
      <alignment/>
      <protection/>
    </xf>
    <xf numFmtId="0" fontId="13" fillId="0" borderId="16" xfId="56" applyFont="1" applyBorder="1">
      <alignment/>
      <protection/>
    </xf>
    <xf numFmtId="0" fontId="7" fillId="0" borderId="10" xfId="56" applyFont="1" applyBorder="1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right"/>
      <protection/>
    </xf>
    <xf numFmtId="0" fontId="7" fillId="0" borderId="0" xfId="56" applyFont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13" fillId="0" borderId="22" xfId="56" applyFont="1" applyBorder="1">
      <alignment/>
      <protection/>
    </xf>
    <xf numFmtId="3" fontId="13" fillId="0" borderId="17" xfId="56" applyNumberFormat="1" applyFont="1" applyBorder="1">
      <alignment/>
      <protection/>
    </xf>
    <xf numFmtId="0" fontId="7" fillId="0" borderId="18" xfId="56" applyFont="1" applyBorder="1">
      <alignment/>
      <protection/>
    </xf>
    <xf numFmtId="0" fontId="7" fillId="0" borderId="23" xfId="56" applyFont="1" applyBorder="1">
      <alignment/>
      <protection/>
    </xf>
    <xf numFmtId="3" fontId="7" fillId="0" borderId="0" xfId="56" applyNumberFormat="1" applyFont="1" applyBorder="1">
      <alignment/>
      <protection/>
    </xf>
    <xf numFmtId="0" fontId="7" fillId="0" borderId="19" xfId="56" applyFont="1" applyBorder="1">
      <alignment/>
      <protection/>
    </xf>
    <xf numFmtId="0" fontId="7" fillId="0" borderId="24" xfId="56" applyFont="1" applyBorder="1">
      <alignment/>
      <protection/>
    </xf>
    <xf numFmtId="3" fontId="7" fillId="0" borderId="20" xfId="56" applyNumberFormat="1" applyFont="1" applyBorder="1">
      <alignment/>
      <protection/>
    </xf>
    <xf numFmtId="0" fontId="7" fillId="0" borderId="21" xfId="56" applyFont="1" applyBorder="1">
      <alignment/>
      <protection/>
    </xf>
    <xf numFmtId="49" fontId="7" fillId="0" borderId="0" xfId="0" applyNumberFormat="1" applyFont="1" applyFill="1" applyBorder="1" applyAlignment="1" applyProtection="1">
      <alignment vertical="center" wrapText="1" shrinkToFit="1"/>
      <protection/>
    </xf>
    <xf numFmtId="3" fontId="7" fillId="0" borderId="0" xfId="56" applyNumberFormat="1" applyFont="1" applyFill="1" applyBorder="1">
      <alignment/>
      <protection/>
    </xf>
    <xf numFmtId="0" fontId="13" fillId="0" borderId="23" xfId="56" applyFont="1" applyBorder="1">
      <alignment/>
      <protection/>
    </xf>
    <xf numFmtId="3" fontId="13" fillId="0" borderId="0" xfId="56" applyNumberFormat="1" applyFont="1" applyBorder="1">
      <alignment/>
      <protection/>
    </xf>
    <xf numFmtId="0" fontId="13" fillId="0" borderId="27" xfId="56" applyFont="1" applyBorder="1">
      <alignment/>
      <protection/>
    </xf>
    <xf numFmtId="0" fontId="7" fillId="0" borderId="26" xfId="56" applyFont="1" applyBorder="1">
      <alignment/>
      <protection/>
    </xf>
    <xf numFmtId="0" fontId="7" fillId="0" borderId="0" xfId="56" applyFont="1" applyBorder="1">
      <alignment/>
      <protection/>
    </xf>
    <xf numFmtId="0" fontId="7" fillId="0" borderId="23" xfId="56" applyFont="1" applyBorder="1" applyAlignment="1">
      <alignment/>
      <protection/>
    </xf>
    <xf numFmtId="0" fontId="7" fillId="0" borderId="0" xfId="56" applyFont="1" applyBorder="1" applyAlignment="1">
      <alignment/>
      <protection/>
    </xf>
    <xf numFmtId="0" fontId="7" fillId="0" borderId="19" xfId="56" applyFont="1" applyBorder="1" applyAlignment="1">
      <alignment/>
      <protection/>
    </xf>
    <xf numFmtId="0" fontId="7" fillId="0" borderId="20" xfId="56" applyFont="1" applyBorder="1">
      <alignment/>
      <protection/>
    </xf>
    <xf numFmtId="0" fontId="7" fillId="0" borderId="27" xfId="56" applyFont="1" applyBorder="1">
      <alignment/>
      <protection/>
    </xf>
    <xf numFmtId="0" fontId="0" fillId="0" borderId="0" xfId="57" applyFont="1">
      <alignment/>
      <protection/>
    </xf>
    <xf numFmtId="0" fontId="7" fillId="0" borderId="27" xfId="0" applyFont="1" applyBorder="1" applyAlignment="1">
      <alignment horizontal="center"/>
    </xf>
    <xf numFmtId="3" fontId="13" fillId="0" borderId="17" xfId="57" applyNumberFormat="1" applyFont="1" applyBorder="1">
      <alignment/>
      <protection/>
    </xf>
    <xf numFmtId="0" fontId="7" fillId="0" borderId="23" xfId="57" applyFont="1" applyBorder="1">
      <alignment/>
      <protection/>
    </xf>
    <xf numFmtId="3" fontId="7" fillId="0" borderId="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0" fontId="22" fillId="0" borderId="19" xfId="57" applyFont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13" fillId="0" borderId="11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Alignment="1">
      <alignment horizontal="right"/>
      <protection/>
    </xf>
    <xf numFmtId="0" fontId="7" fillId="0" borderId="23" xfId="0" applyFont="1" applyBorder="1" applyAlignment="1">
      <alignment/>
    </xf>
    <xf numFmtId="3" fontId="7" fillId="0" borderId="22" xfId="57" applyNumberFormat="1" applyFont="1" applyBorder="1" applyAlignment="1">
      <alignment horizontal="right"/>
      <protection/>
    </xf>
    <xf numFmtId="0" fontId="7" fillId="0" borderId="17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23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3" fontId="13" fillId="0" borderId="25" xfId="56" applyNumberFormat="1" applyFont="1" applyBorder="1">
      <alignment/>
      <protection/>
    </xf>
    <xf numFmtId="3" fontId="13" fillId="0" borderId="27" xfId="57" applyNumberFormat="1" applyFont="1" applyBorder="1">
      <alignment/>
      <protection/>
    </xf>
    <xf numFmtId="0" fontId="13" fillId="0" borderId="15" xfId="56" applyFont="1" applyBorder="1">
      <alignment/>
      <protection/>
    </xf>
    <xf numFmtId="49" fontId="7" fillId="0" borderId="20" xfId="0" applyNumberFormat="1" applyFont="1" applyFill="1" applyBorder="1" applyAlignment="1" applyProtection="1">
      <alignment vertical="center" wrapText="1" shrinkToFit="1"/>
      <protection/>
    </xf>
    <xf numFmtId="0" fontId="7" fillId="0" borderId="22" xfId="56" applyFont="1" applyBorder="1">
      <alignment/>
      <protection/>
    </xf>
    <xf numFmtId="49" fontId="13" fillId="0" borderId="17" xfId="0" applyNumberFormat="1" applyFont="1" applyFill="1" applyBorder="1" applyAlignment="1" applyProtection="1">
      <alignment vertical="center" wrapText="1" shrinkToFit="1"/>
      <protection/>
    </xf>
    <xf numFmtId="3" fontId="7" fillId="0" borderId="0" xfId="56" applyNumberFormat="1" applyFont="1" applyBorder="1" applyAlignment="1">
      <alignment/>
      <protection/>
    </xf>
    <xf numFmtId="49" fontId="13" fillId="0" borderId="18" xfId="0" applyNumberFormat="1" applyFont="1" applyFill="1" applyBorder="1" applyAlignment="1" applyProtection="1">
      <alignment vertical="center" wrapText="1" shrinkToFit="1"/>
      <protection/>
    </xf>
    <xf numFmtId="49" fontId="7" fillId="0" borderId="21" xfId="0" applyNumberFormat="1" applyFont="1" applyFill="1" applyBorder="1" applyAlignment="1" applyProtection="1">
      <alignment vertical="center" wrapText="1" shrinkToFit="1"/>
      <protection/>
    </xf>
    <xf numFmtId="0" fontId="7" fillId="0" borderId="22" xfId="57" applyFont="1" applyBorder="1" applyAlignment="1">
      <alignment horizontal="center"/>
      <protection/>
    </xf>
    <xf numFmtId="0" fontId="13" fillId="0" borderId="22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13" fillId="0" borderId="23" xfId="57" applyFont="1" applyBorder="1" applyAlignment="1">
      <alignment horizontal="center"/>
      <protection/>
    </xf>
    <xf numFmtId="0" fontId="22" fillId="0" borderId="27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3" fontId="7" fillId="0" borderId="22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23" fillId="0" borderId="19" xfId="0" applyFont="1" applyBorder="1" applyAlignment="1">
      <alignment/>
    </xf>
    <xf numFmtId="0" fontId="13" fillId="0" borderId="27" xfId="0" applyFont="1" applyBorder="1" applyAlignment="1">
      <alignment/>
    </xf>
    <xf numFmtId="3" fontId="13" fillId="0" borderId="27" xfId="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0" fontId="13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5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0" xfId="57" applyNumberFormat="1" applyFont="1">
      <alignment/>
      <protection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right"/>
      <protection/>
    </xf>
    <xf numFmtId="0" fontId="1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57" applyFont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22" fillId="0" borderId="10" xfId="57" applyFont="1" applyBorder="1" applyAlignment="1">
      <alignment horizontal="right"/>
      <protection/>
    </xf>
    <xf numFmtId="0" fontId="13" fillId="0" borderId="11" xfId="57" applyFont="1" applyBorder="1" applyAlignment="1">
      <alignment horizontal="right"/>
      <protection/>
    </xf>
    <xf numFmtId="0" fontId="13" fillId="0" borderId="16" xfId="57" applyFont="1" applyBorder="1" applyAlignment="1">
      <alignment horizontal="right"/>
      <protection/>
    </xf>
    <xf numFmtId="0" fontId="13" fillId="0" borderId="15" xfId="57" applyFont="1" applyBorder="1" applyAlignment="1">
      <alignment horizontal="right"/>
      <protection/>
    </xf>
    <xf numFmtId="0" fontId="13" fillId="0" borderId="27" xfId="57" applyFont="1" applyBorder="1" applyAlignment="1">
      <alignment horizontal="right"/>
      <protection/>
    </xf>
    <xf numFmtId="0" fontId="15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9" fillId="0" borderId="0" xfId="57" applyFont="1" applyAlignment="1">
      <alignment horizontal="right"/>
      <protection/>
    </xf>
    <xf numFmtId="0" fontId="3" fillId="0" borderId="0" xfId="57" applyFont="1" applyAlignment="1">
      <alignment/>
      <protection/>
    </xf>
    <xf numFmtId="0" fontId="7" fillId="0" borderId="11" xfId="56" applyFont="1" applyBorder="1" applyAlignment="1">
      <alignment horizontal="right"/>
      <protection/>
    </xf>
    <xf numFmtId="0" fontId="7" fillId="0" borderId="16" xfId="56" applyFont="1" applyBorder="1" applyAlignment="1">
      <alignment horizontal="right"/>
      <protection/>
    </xf>
    <xf numFmtId="0" fontId="7" fillId="0" borderId="15" xfId="56" applyFont="1" applyBorder="1" applyAlignment="1">
      <alignment horizontal="right"/>
      <protection/>
    </xf>
    <xf numFmtId="0" fontId="13" fillId="0" borderId="11" xfId="56" applyFont="1" applyBorder="1" applyAlignment="1">
      <alignment horizontal="right"/>
      <protection/>
    </xf>
    <xf numFmtId="0" fontId="13" fillId="0" borderId="16" xfId="56" applyFont="1" applyBorder="1" applyAlignment="1">
      <alignment horizontal="right"/>
      <protection/>
    </xf>
    <xf numFmtId="49" fontId="13" fillId="0" borderId="11" xfId="0" applyNumberFormat="1" applyFont="1" applyFill="1" applyBorder="1" applyAlignment="1" applyProtection="1">
      <alignment horizontal="right" vertical="center" wrapText="1" shrinkToFit="1"/>
      <protection/>
    </xf>
    <xf numFmtId="49" fontId="7" fillId="0" borderId="15" xfId="0" applyNumberFormat="1" applyFont="1" applyFill="1" applyBorder="1" applyAlignment="1" applyProtection="1">
      <alignment horizontal="right" vertical="center" wrapText="1" shrinkToFit="1"/>
      <protection/>
    </xf>
    <xf numFmtId="0" fontId="7" fillId="0" borderId="10" xfId="56" applyFont="1" applyBorder="1" applyAlignment="1">
      <alignment horizontal="right"/>
      <protection/>
    </xf>
    <xf numFmtId="0" fontId="7" fillId="0" borderId="0" xfId="57" applyFont="1" applyAlignment="1">
      <alignment/>
      <protection/>
    </xf>
    <xf numFmtId="0" fontId="7" fillId="0" borderId="27" xfId="57" applyFont="1" applyBorder="1" applyAlignment="1">
      <alignment horizontal="right"/>
      <protection/>
    </xf>
    <xf numFmtId="0" fontId="7" fillId="0" borderId="23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7" fillId="0" borderId="0" xfId="57" applyFont="1" applyBorder="1" applyAlignment="1">
      <alignment horizontal="right"/>
      <protection/>
    </xf>
    <xf numFmtId="0" fontId="11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2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6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0" xfId="56" applyFont="1" applyBorder="1" applyAlignment="1">
      <alignment horizontal="center"/>
      <protection/>
    </xf>
    <xf numFmtId="0" fontId="7" fillId="0" borderId="23" xfId="56" applyFont="1" applyBorder="1" applyAlignment="1">
      <alignment horizontal="right"/>
      <protection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9" xfId="56" applyFont="1" applyFill="1" applyBorder="1">
      <alignment/>
      <protection/>
    </xf>
    <xf numFmtId="0" fontId="7" fillId="0" borderId="24" xfId="56" applyFont="1" applyBorder="1" applyAlignment="1">
      <alignment horizontal="right"/>
      <protection/>
    </xf>
    <xf numFmtId="0" fontId="7" fillId="0" borderId="15" xfId="0" applyFont="1" applyBorder="1" applyAlignment="1">
      <alignment/>
    </xf>
    <xf numFmtId="0" fontId="7" fillId="0" borderId="20" xfId="56" applyFont="1" applyFill="1" applyBorder="1">
      <alignment/>
      <protection/>
    </xf>
    <xf numFmtId="3" fontId="7" fillId="0" borderId="20" xfId="56" applyNumberFormat="1" applyFont="1" applyFill="1" applyBorder="1">
      <alignment/>
      <protection/>
    </xf>
    <xf numFmtId="0" fontId="7" fillId="0" borderId="21" xfId="56" applyFont="1" applyFill="1" applyBorder="1">
      <alignment/>
      <protection/>
    </xf>
    <xf numFmtId="0" fontId="7" fillId="0" borderId="0" xfId="56" applyFont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13" fillId="0" borderId="0" xfId="56" applyFont="1" applyBorder="1">
      <alignment/>
      <protection/>
    </xf>
    <xf numFmtId="0" fontId="7" fillId="0" borderId="0" xfId="56" applyFont="1" applyAlignment="1">
      <alignment/>
      <protection/>
    </xf>
    <xf numFmtId="3" fontId="7" fillId="0" borderId="25" xfId="56" applyNumberFormat="1" applyFont="1" applyBorder="1">
      <alignment/>
      <protection/>
    </xf>
    <xf numFmtId="0" fontId="13" fillId="0" borderId="10" xfId="0" applyFont="1" applyFill="1" applyBorder="1" applyAlignment="1">
      <alignment/>
    </xf>
    <xf numFmtId="0" fontId="7" fillId="0" borderId="25" xfId="56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27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7" fillId="0" borderId="27" xfId="56" applyFont="1" applyFill="1" applyBorder="1" applyAlignment="1">
      <alignment horizontal="center"/>
      <protection/>
    </xf>
    <xf numFmtId="0" fontId="7" fillId="0" borderId="25" xfId="56" applyFont="1" applyFill="1" applyBorder="1" applyAlignment="1">
      <alignment horizontal="center"/>
      <protection/>
    </xf>
    <xf numFmtId="0" fontId="7" fillId="0" borderId="26" xfId="56" applyFont="1" applyFill="1" applyBorder="1" applyAlignment="1">
      <alignment horizontal="center"/>
      <protection/>
    </xf>
    <xf numFmtId="0" fontId="7" fillId="0" borderId="27" xfId="56" applyFont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mellékletek 2012 -végleges" xfId="57"/>
    <cellStyle name="Normál_Önkormányzat - 2012. III. n. év Tájékoztató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D1" sqref="D1:E1"/>
    </sheetView>
  </sheetViews>
  <sheetFormatPr defaultColWidth="9.00390625" defaultRowHeight="12.75"/>
  <cols>
    <col min="1" max="1" width="3.75390625" style="232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.75">
      <c r="A1" s="11"/>
      <c r="B1" s="10"/>
      <c r="C1" s="10"/>
      <c r="D1" s="290" t="s">
        <v>238</v>
      </c>
      <c r="E1" s="290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291" t="s">
        <v>218</v>
      </c>
      <c r="B4" s="291"/>
      <c r="C4" s="291"/>
      <c r="D4" s="291"/>
      <c r="E4" s="29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291" t="s">
        <v>132</v>
      </c>
      <c r="B5" s="291"/>
      <c r="C5" s="291"/>
      <c r="D5" s="291"/>
      <c r="E5" s="29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291" t="s">
        <v>13</v>
      </c>
      <c r="B6" s="291"/>
      <c r="C6" s="291"/>
      <c r="D6" s="291"/>
      <c r="E6" s="29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.75">
      <c r="A9" s="225"/>
      <c r="B9" s="288" t="s">
        <v>134</v>
      </c>
      <c r="C9" s="289"/>
      <c r="D9" s="287" t="s">
        <v>135</v>
      </c>
      <c r="E9" s="287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226">
        <v>1</v>
      </c>
      <c r="B10" s="103" t="s">
        <v>109</v>
      </c>
      <c r="C10" s="104">
        <f>Bevételek!C10</f>
        <v>90149</v>
      </c>
      <c r="D10" s="69" t="s">
        <v>66</v>
      </c>
      <c r="E10" s="104">
        <f>Működési!D52</f>
        <v>52059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227">
        <v>2</v>
      </c>
      <c r="B11" s="105" t="s">
        <v>136</v>
      </c>
      <c r="C11" s="106">
        <f>Bevételek!C17</f>
        <v>3688</v>
      </c>
      <c r="D11" s="107" t="s">
        <v>75</v>
      </c>
      <c r="E11" s="106">
        <f>Pénzellátások!C22</f>
        <v>9557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227">
        <v>3</v>
      </c>
      <c r="B12" s="105" t="s">
        <v>70</v>
      </c>
      <c r="C12" s="106">
        <f>Bevételek!C21</f>
        <v>47076</v>
      </c>
      <c r="D12" s="107" t="s">
        <v>26</v>
      </c>
      <c r="E12" s="106">
        <f>'Átadott pénzeszközök'!C23</f>
        <v>69846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227">
        <v>4</v>
      </c>
      <c r="B13" s="105" t="s">
        <v>126</v>
      </c>
      <c r="C13" s="106">
        <f>Bevételek!C30</f>
        <v>5475</v>
      </c>
      <c r="D13" s="107" t="s">
        <v>2</v>
      </c>
      <c r="E13" s="106">
        <f>'Fejlesztési kiadások'!C20</f>
        <v>19625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227">
        <v>5</v>
      </c>
      <c r="B14" s="108" t="s">
        <v>130</v>
      </c>
      <c r="C14" s="106">
        <f>Bevételek!C35</f>
        <v>5199</v>
      </c>
      <c r="D14" s="107" t="s">
        <v>67</v>
      </c>
      <c r="E14" s="106">
        <v>500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227">
        <v>6</v>
      </c>
      <c r="B15" s="109"/>
      <c r="C15" s="106"/>
      <c r="D15" s="107"/>
      <c r="E15" s="106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227">
        <v>7</v>
      </c>
      <c r="B16" s="109"/>
      <c r="C16" s="106"/>
      <c r="D16" s="107"/>
      <c r="E16" s="107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227">
        <v>8</v>
      </c>
      <c r="B17" s="109"/>
      <c r="C17" s="106"/>
      <c r="D17" s="107"/>
      <c r="E17" s="106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227">
        <v>9</v>
      </c>
      <c r="B18" s="109"/>
      <c r="C18" s="106"/>
      <c r="D18" s="107"/>
      <c r="E18" s="106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227">
        <v>10</v>
      </c>
      <c r="B19" s="109"/>
      <c r="C19" s="106"/>
      <c r="D19" s="107"/>
      <c r="E19" s="106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227">
        <v>11</v>
      </c>
      <c r="B20" s="109"/>
      <c r="C20" s="106"/>
      <c r="D20" s="107"/>
      <c r="E20" s="106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228"/>
      <c r="B21" s="111" t="s">
        <v>25</v>
      </c>
      <c r="C21" s="112">
        <f>SUM(C10:C20)</f>
        <v>151587</v>
      </c>
      <c r="D21" s="110" t="s">
        <v>23</v>
      </c>
      <c r="E21" s="112">
        <f>SUM(E10:E19)</f>
        <v>151587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229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229"/>
      <c r="B23" s="6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229"/>
      <c r="B24" s="2"/>
      <c r="C24" s="5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220"/>
      <c r="B25" s="220"/>
      <c r="C25" s="220"/>
      <c r="D25" s="220"/>
      <c r="E25" s="220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229"/>
      <c r="B26" s="2"/>
      <c r="C26" s="5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229"/>
      <c r="B27" s="2"/>
      <c r="C27" s="5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3" ht="18.75">
      <c r="A28" s="229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229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229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ht="18.75">
      <c r="A31" s="229"/>
      <c r="B31" s="5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3" ht="18.75">
      <c r="A32" s="229"/>
      <c r="B32" s="5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229"/>
      <c r="B33" s="5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</row>
    <row r="34" spans="1:13" ht="18.75">
      <c r="A34" s="229"/>
      <c r="B34" s="5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4" ht="18.75">
      <c r="A35" s="229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229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229"/>
      <c r="B37" s="6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230"/>
      <c r="B38" s="7"/>
      <c r="C38" s="8"/>
      <c r="D38" s="7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231"/>
      <c r="B39" s="3"/>
      <c r="C39" s="3"/>
      <c r="D39" s="3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229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229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229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229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231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229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229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229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231"/>
      <c r="B48" s="3"/>
      <c r="C48" s="3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229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229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231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229"/>
      <c r="B52" s="6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229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229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231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229"/>
      <c r="B56" s="2"/>
      <c r="C56" s="5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229"/>
      <c r="B57" s="2"/>
      <c r="C57" s="5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231"/>
      <c r="B58" s="3"/>
      <c r="C58" s="3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229"/>
      <c r="B59" s="2"/>
      <c r="C59" s="5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231"/>
      <c r="B60" s="3"/>
      <c r="C60" s="3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</row>
    <row r="61" spans="1:14" ht="19.5">
      <c r="A61" s="229"/>
      <c r="B61" s="4"/>
      <c r="C61" s="9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229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229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2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2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2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2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2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2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2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2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2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2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2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2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2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2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159" customWidth="1"/>
    <col min="2" max="2" width="42.75390625" style="159" customWidth="1"/>
    <col min="3" max="3" width="22.625" style="159" customWidth="1"/>
    <col min="4" max="4" width="10.75390625" style="159" customWidth="1"/>
    <col min="5" max="16384" width="9.125" style="159" customWidth="1"/>
  </cols>
  <sheetData>
    <row r="1" spans="1:4" ht="15.75">
      <c r="A1" s="10"/>
      <c r="B1" s="290" t="s">
        <v>247</v>
      </c>
      <c r="C1" s="290"/>
      <c r="D1" s="290"/>
    </row>
    <row r="2" spans="1:5" ht="15.75">
      <c r="A2" s="10"/>
      <c r="B2" s="10"/>
      <c r="C2" s="10"/>
      <c r="D2" s="10"/>
      <c r="E2" s="10"/>
    </row>
    <row r="3" spans="1:5" ht="15.75">
      <c r="A3" s="10"/>
      <c r="B3" s="10"/>
      <c r="C3" s="10"/>
      <c r="D3" s="10"/>
      <c r="E3" s="10"/>
    </row>
    <row r="4" spans="1:5" ht="15.75">
      <c r="A4" s="10"/>
      <c r="B4" s="10"/>
      <c r="C4" s="10"/>
      <c r="D4" s="10"/>
      <c r="E4" s="10"/>
    </row>
    <row r="5" spans="1:5" ht="15.75">
      <c r="A5" s="10"/>
      <c r="B5" s="10"/>
      <c r="C5" s="10"/>
      <c r="D5" s="10"/>
      <c r="E5" s="10"/>
    </row>
    <row r="6" spans="1:5" ht="15.75">
      <c r="A6" s="291" t="s">
        <v>218</v>
      </c>
      <c r="B6" s="291"/>
      <c r="C6" s="291"/>
      <c r="D6" s="291"/>
      <c r="E6" s="18"/>
    </row>
    <row r="7" spans="1:5" ht="15.75">
      <c r="A7" s="291" t="s">
        <v>132</v>
      </c>
      <c r="B7" s="291"/>
      <c r="C7" s="291"/>
      <c r="D7" s="291"/>
      <c r="E7" s="18"/>
    </row>
    <row r="8" spans="1:5" ht="15.75">
      <c r="A8" s="291" t="s">
        <v>98</v>
      </c>
      <c r="B8" s="291"/>
      <c r="C8" s="291"/>
      <c r="D8" s="291"/>
      <c r="E8" s="18"/>
    </row>
    <row r="9" spans="1:5" ht="15.75">
      <c r="A9" s="10"/>
      <c r="B9" s="10"/>
      <c r="C9" s="10"/>
      <c r="D9" s="10"/>
      <c r="E9" s="10"/>
    </row>
    <row r="10" spans="1:5" ht="15.75">
      <c r="A10" s="10"/>
      <c r="B10" s="10"/>
      <c r="C10" s="10"/>
      <c r="D10" s="10"/>
      <c r="E10" s="10"/>
    </row>
    <row r="11" spans="1:5" ht="15.75">
      <c r="A11" s="10"/>
      <c r="B11" s="10"/>
      <c r="C11" s="10"/>
      <c r="D11" s="10"/>
      <c r="E11" s="10"/>
    </row>
    <row r="12" spans="1:5" ht="15.75">
      <c r="A12" s="10"/>
      <c r="B12" s="10"/>
      <c r="C12" s="11" t="s">
        <v>90</v>
      </c>
      <c r="D12" s="10"/>
      <c r="E12" s="10"/>
    </row>
    <row r="13" spans="1:5" ht="15.75">
      <c r="A13" s="10"/>
      <c r="B13" s="188" t="s">
        <v>183</v>
      </c>
      <c r="C13" s="202">
        <f>SUM(C14:C18)</f>
        <v>9872</v>
      </c>
      <c r="D13" s="11"/>
      <c r="E13" s="10"/>
    </row>
    <row r="14" spans="1:5" ht="15.75">
      <c r="A14" s="10"/>
      <c r="B14" s="155" t="s">
        <v>87</v>
      </c>
      <c r="C14" s="203">
        <v>9501</v>
      </c>
      <c r="D14" s="10"/>
      <c r="E14" s="10"/>
    </row>
    <row r="15" spans="1:5" ht="15.75">
      <c r="A15" s="10"/>
      <c r="B15" s="155" t="s">
        <v>88</v>
      </c>
      <c r="C15" s="203">
        <v>5</v>
      </c>
      <c r="D15" s="10"/>
      <c r="E15" s="10"/>
    </row>
    <row r="16" spans="1:5" ht="15.75">
      <c r="A16" s="10"/>
      <c r="B16" s="155" t="s">
        <v>89</v>
      </c>
      <c r="C16" s="203">
        <v>366</v>
      </c>
      <c r="D16" s="10"/>
      <c r="E16" s="10"/>
    </row>
    <row r="17" spans="1:5" ht="15.75">
      <c r="A17" s="10"/>
      <c r="B17" s="204" t="s">
        <v>100</v>
      </c>
      <c r="C17" s="205">
        <v>0</v>
      </c>
      <c r="D17" s="10"/>
      <c r="E17" s="10"/>
    </row>
    <row r="18" spans="1:5" ht="15.75">
      <c r="A18" s="10"/>
      <c r="B18" s="10"/>
      <c r="C18" s="206"/>
      <c r="D18" s="10"/>
      <c r="E18" s="10"/>
    </row>
    <row r="19" spans="1:5" ht="15.75">
      <c r="A19" s="10"/>
      <c r="B19" s="10"/>
      <c r="C19" s="206"/>
      <c r="D19" s="10"/>
      <c r="E19" s="10"/>
    </row>
    <row r="20" spans="1:5" ht="15.75">
      <c r="A20" s="10"/>
      <c r="B20" s="10"/>
      <c r="C20" s="206"/>
      <c r="D20" s="10"/>
      <c r="E20" s="10"/>
    </row>
    <row r="21" spans="1:5" ht="15.75">
      <c r="A21" s="10"/>
      <c r="B21" s="188" t="s">
        <v>184</v>
      </c>
      <c r="C21" s="202">
        <f>SUM(C22:C26)</f>
        <v>5199</v>
      </c>
      <c r="D21" s="11"/>
      <c r="E21" s="10"/>
    </row>
    <row r="22" spans="1:5" ht="15.75">
      <c r="A22" s="10"/>
      <c r="B22" s="155" t="s">
        <v>87</v>
      </c>
      <c r="C22" s="104">
        <v>5198</v>
      </c>
      <c r="D22" s="10"/>
      <c r="E22" s="10"/>
    </row>
    <row r="23" spans="1:5" ht="15.75">
      <c r="A23" s="10"/>
      <c r="B23" s="155" t="s">
        <v>88</v>
      </c>
      <c r="C23" s="106">
        <v>1</v>
      </c>
      <c r="D23" s="10"/>
      <c r="E23" s="10"/>
    </row>
    <row r="24" spans="1:5" ht="15.75">
      <c r="A24" s="10"/>
      <c r="B24" s="155" t="s">
        <v>89</v>
      </c>
      <c r="C24" s="106">
        <v>0</v>
      </c>
      <c r="D24" s="10"/>
      <c r="E24" s="10"/>
    </row>
    <row r="25" spans="1:5" ht="15.75">
      <c r="A25" s="10"/>
      <c r="B25" s="155" t="s">
        <v>100</v>
      </c>
      <c r="C25" s="106">
        <v>0</v>
      </c>
      <c r="D25" s="10"/>
      <c r="E25" s="10"/>
    </row>
    <row r="26" spans="1:5" ht="15.75">
      <c r="A26" s="10"/>
      <c r="B26" s="204" t="s">
        <v>101</v>
      </c>
      <c r="C26" s="207">
        <v>0</v>
      </c>
      <c r="D26" s="10"/>
      <c r="E26" s="10"/>
    </row>
    <row r="27" spans="1:5" ht="15.75">
      <c r="A27" s="10"/>
      <c r="B27" s="10"/>
      <c r="C27" s="10"/>
      <c r="D27" s="10"/>
      <c r="E27" s="10"/>
    </row>
    <row r="28" spans="1:5" ht="15.75">
      <c r="A28" s="10"/>
      <c r="B28" s="10"/>
      <c r="C28" s="10"/>
      <c r="D28" s="10"/>
      <c r="E28" s="10"/>
    </row>
    <row r="29" spans="1:5" ht="15.75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0"/>
      <c r="B35" s="10"/>
      <c r="C35" s="10"/>
      <c r="D35" s="10"/>
      <c r="E35" s="10"/>
    </row>
    <row r="36" spans="1:5" ht="15.75">
      <c r="A36" s="18"/>
      <c r="B36" s="18"/>
      <c r="C36" s="18"/>
      <c r="D36" s="18"/>
      <c r="E36" s="10"/>
    </row>
  </sheetData>
  <sheetProtection/>
  <mergeCells count="4">
    <mergeCell ref="B1:D1"/>
    <mergeCell ref="A6:D6"/>
    <mergeCell ref="A7:D7"/>
    <mergeCell ref="A8:D8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59" customWidth="1"/>
    <col min="2" max="2" width="40.875" style="159" customWidth="1"/>
    <col min="3" max="3" width="19.625" style="159" customWidth="1"/>
    <col min="4" max="4" width="9.125" style="159" customWidth="1"/>
    <col min="5" max="5" width="11.75390625" style="159" customWidth="1"/>
    <col min="6" max="16384" width="9.125" style="159" customWidth="1"/>
  </cols>
  <sheetData>
    <row r="1" spans="1:5" ht="15.75">
      <c r="A1" s="10"/>
      <c r="B1" s="290" t="s">
        <v>248</v>
      </c>
      <c r="C1" s="290"/>
      <c r="D1" s="290"/>
      <c r="E1" s="290"/>
    </row>
    <row r="2" spans="1:5" ht="15.75">
      <c r="A2" s="10"/>
      <c r="B2" s="10"/>
      <c r="C2" s="10"/>
      <c r="D2" s="10"/>
      <c r="E2" s="10"/>
    </row>
    <row r="3" spans="1:5" ht="15.75">
      <c r="A3" s="10"/>
      <c r="B3" s="10"/>
      <c r="C3" s="10"/>
      <c r="D3" s="10"/>
      <c r="E3" s="10"/>
    </row>
    <row r="4" spans="1:5" ht="15.75">
      <c r="A4" s="10"/>
      <c r="B4" s="10"/>
      <c r="C4" s="10"/>
      <c r="D4" s="10"/>
      <c r="E4" s="10"/>
    </row>
    <row r="5" spans="1:5" ht="15.75">
      <c r="A5" s="291" t="s">
        <v>218</v>
      </c>
      <c r="B5" s="291"/>
      <c r="C5" s="291"/>
      <c r="D5" s="291"/>
      <c r="E5" s="291"/>
    </row>
    <row r="6" spans="1:5" ht="15.75">
      <c r="A6" s="291" t="s">
        <v>132</v>
      </c>
      <c r="B6" s="291"/>
      <c r="C6" s="291"/>
      <c r="D6" s="291"/>
      <c r="E6" s="291"/>
    </row>
    <row r="7" spans="1:5" ht="15.75">
      <c r="A7" s="291" t="s">
        <v>3</v>
      </c>
      <c r="B7" s="291"/>
      <c r="C7" s="291"/>
      <c r="D7" s="291"/>
      <c r="E7" s="291"/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15.75">
      <c r="A10" s="10"/>
      <c r="B10" s="10"/>
      <c r="C10" s="10"/>
      <c r="D10" s="10"/>
      <c r="E10" s="10"/>
    </row>
    <row r="11" spans="1:5" ht="15.75">
      <c r="A11" s="160"/>
      <c r="B11" s="71" t="s">
        <v>6</v>
      </c>
      <c r="C11" s="300" t="s">
        <v>185</v>
      </c>
      <c r="D11" s="300"/>
      <c r="E11" s="289"/>
    </row>
    <row r="12" spans="1:5" ht="15.75">
      <c r="A12" s="107">
        <v>1</v>
      </c>
      <c r="B12" s="107" t="s">
        <v>84</v>
      </c>
      <c r="C12" s="312">
        <v>2</v>
      </c>
      <c r="D12" s="313"/>
      <c r="E12" s="314"/>
    </row>
    <row r="13" spans="1:5" ht="15.75">
      <c r="A13" s="107">
        <v>2</v>
      </c>
      <c r="B13" s="107" t="s">
        <v>85</v>
      </c>
      <c r="C13" s="315">
        <v>10</v>
      </c>
      <c r="D13" s="316"/>
      <c r="E13" s="317"/>
    </row>
    <row r="14" spans="1:5" ht="15.75">
      <c r="A14" s="107">
        <v>3</v>
      </c>
      <c r="B14" s="107" t="s">
        <v>86</v>
      </c>
      <c r="C14" s="315">
        <v>7</v>
      </c>
      <c r="D14" s="316"/>
      <c r="E14" s="317"/>
    </row>
    <row r="15" spans="1:5" ht="15.75">
      <c r="A15" s="107">
        <v>4</v>
      </c>
      <c r="B15" s="107" t="s">
        <v>4</v>
      </c>
      <c r="C15" s="315">
        <v>1</v>
      </c>
      <c r="D15" s="316"/>
      <c r="E15" s="317"/>
    </row>
    <row r="16" spans="1:5" ht="15.75">
      <c r="A16" s="107">
        <v>5</v>
      </c>
      <c r="B16" s="107" t="s">
        <v>5</v>
      </c>
      <c r="C16" s="315">
        <v>1</v>
      </c>
      <c r="D16" s="316"/>
      <c r="E16" s="317"/>
    </row>
    <row r="17" spans="1:5" ht="15.75">
      <c r="A17" s="110"/>
      <c r="B17" s="110" t="s">
        <v>1</v>
      </c>
      <c r="C17" s="318">
        <f>SUM(C12:C16)</f>
        <v>21</v>
      </c>
      <c r="D17" s="319"/>
      <c r="E17" s="320"/>
    </row>
    <row r="46" spans="1:5" ht="15.75">
      <c r="A46" s="18"/>
      <c r="B46" s="18"/>
      <c r="C46" s="18"/>
      <c r="D46" s="18"/>
      <c r="E46" s="18"/>
    </row>
  </sheetData>
  <sheetProtection/>
  <mergeCells count="11">
    <mergeCell ref="C13:E13"/>
    <mergeCell ref="C17:E17"/>
    <mergeCell ref="C14:E14"/>
    <mergeCell ref="C16:E16"/>
    <mergeCell ref="C15:E15"/>
    <mergeCell ref="A5:E5"/>
    <mergeCell ref="A6:E6"/>
    <mergeCell ref="A7:E7"/>
    <mergeCell ref="B1:E1"/>
    <mergeCell ref="C11:E11"/>
    <mergeCell ref="C12:E12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159" customWidth="1"/>
    <col min="2" max="2" width="17.75390625" style="159" customWidth="1"/>
    <col min="3" max="3" width="17.75390625" style="209" customWidth="1"/>
    <col min="4" max="4" width="17.75390625" style="159" customWidth="1"/>
    <col min="5" max="16384" width="9.125" style="159" customWidth="1"/>
  </cols>
  <sheetData>
    <row r="1" spans="1:15" ht="18.75" customHeight="1">
      <c r="A1" s="290" t="s">
        <v>249</v>
      </c>
      <c r="B1" s="290"/>
      <c r="C1" s="290"/>
      <c r="D1" s="290"/>
      <c r="E1" s="73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20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208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208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91" t="s">
        <v>218</v>
      </c>
      <c r="B5" s="291"/>
      <c r="C5" s="291"/>
      <c r="D5" s="29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91" t="s">
        <v>132</v>
      </c>
      <c r="B6" s="291"/>
      <c r="C6" s="291"/>
      <c r="D6" s="291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91" t="s">
        <v>219</v>
      </c>
      <c r="B7" s="291"/>
      <c r="C7" s="291"/>
      <c r="D7" s="291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90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2015</v>
      </c>
      <c r="C11" s="33">
        <v>2016</v>
      </c>
      <c r="D11" s="33">
        <v>2017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210" customFormat="1" ht="15.75">
      <c r="A12" s="71" t="s">
        <v>188</v>
      </c>
      <c r="B12" s="31">
        <f>Bevételek!C10</f>
        <v>90149</v>
      </c>
      <c r="C12" s="41">
        <v>91000</v>
      </c>
      <c r="D12" s="31">
        <v>91500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71" t="s">
        <v>189</v>
      </c>
      <c r="B13" s="40">
        <f>Bevételek!C17</f>
        <v>3688</v>
      </c>
      <c r="C13" s="41">
        <v>3700</v>
      </c>
      <c r="D13" s="31">
        <v>3750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71" t="s">
        <v>186</v>
      </c>
      <c r="B14" s="31">
        <f>B27-B12-B13-B15</f>
        <v>32650</v>
      </c>
      <c r="C14" s="41">
        <v>30000</v>
      </c>
      <c r="D14" s="31">
        <v>31000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71" t="s">
        <v>126</v>
      </c>
      <c r="B15" s="31">
        <f>Bevételek!C30</f>
        <v>5475</v>
      </c>
      <c r="C15" s="41">
        <v>5700</v>
      </c>
      <c r="D15" s="31">
        <v>6000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52</v>
      </c>
      <c r="B16" s="42">
        <f>SUM(B12:B15)</f>
        <v>131962</v>
      </c>
      <c r="C16" s="42">
        <f>SUM(C12:C15)</f>
        <v>130400</v>
      </c>
      <c r="D16" s="42">
        <f>SUM(D12:D15)</f>
        <v>132250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211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92"/>
      <c r="B18" s="212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2015</v>
      </c>
      <c r="C19" s="33">
        <v>2016</v>
      </c>
      <c r="D19" s="33">
        <v>2017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210" customFormat="1" ht="15.75">
      <c r="A20" s="214" t="s">
        <v>46</v>
      </c>
      <c r="B20" s="31">
        <f>Működési!D9</f>
        <v>13953</v>
      </c>
      <c r="C20" s="31">
        <v>14000</v>
      </c>
      <c r="D20" s="31">
        <v>14500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71" t="s">
        <v>187</v>
      </c>
      <c r="B21" s="31">
        <f>Működési!D17</f>
        <v>3618</v>
      </c>
      <c r="C21" s="31">
        <v>3780</v>
      </c>
      <c r="D21" s="31">
        <v>3915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71" t="s">
        <v>7</v>
      </c>
      <c r="B22" s="40">
        <f>Működési!D20</f>
        <v>32688</v>
      </c>
      <c r="C22" s="31">
        <v>34000</v>
      </c>
      <c r="D22" s="31">
        <v>34500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71" t="s">
        <v>180</v>
      </c>
      <c r="B23" s="31">
        <f>Működési!D50</f>
        <v>1800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71" t="s">
        <v>61</v>
      </c>
      <c r="B24" s="31">
        <f>Pénzellátások!C22</f>
        <v>9557</v>
      </c>
      <c r="C24" s="31">
        <v>7300</v>
      </c>
      <c r="D24" s="31">
        <v>7000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71" t="s">
        <v>26</v>
      </c>
      <c r="B25" s="40">
        <f>'Átadott pénzeszközök'!C23</f>
        <v>69846</v>
      </c>
      <c r="C25" s="31">
        <v>69000</v>
      </c>
      <c r="D25" s="31">
        <v>69500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71" t="s">
        <v>67</v>
      </c>
      <c r="B26" s="31">
        <f>Mérleg!E14</f>
        <v>500</v>
      </c>
      <c r="C26" s="31">
        <v>2320</v>
      </c>
      <c r="D26" s="31">
        <v>835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51</v>
      </c>
      <c r="B27" s="42">
        <f>SUM(B20:B26)</f>
        <v>131962</v>
      </c>
      <c r="C27" s="42">
        <f>SUM(C20:C26)</f>
        <v>130400</v>
      </c>
      <c r="D27" s="42">
        <f>SUM(D20:D26)</f>
        <v>130250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53</v>
      </c>
      <c r="B29" s="34">
        <v>2015</v>
      </c>
      <c r="C29" s="33">
        <v>2016</v>
      </c>
      <c r="D29" s="33">
        <v>2017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213" t="s">
        <v>193</v>
      </c>
      <c r="B30" s="215">
        <f>B37-B31</f>
        <v>14426</v>
      </c>
      <c r="C30" s="215">
        <v>17000</v>
      </c>
      <c r="D30" s="215">
        <v>18000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210" customFormat="1" ht="15.75">
      <c r="A31" s="26" t="s">
        <v>130</v>
      </c>
      <c r="B31" s="31">
        <f>Bevételek!C35</f>
        <v>5199</v>
      </c>
      <c r="C31" s="31">
        <v>3000</v>
      </c>
      <c r="D31" s="31">
        <v>4000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3" ht="15.75">
      <c r="A32" s="39" t="s">
        <v>55</v>
      </c>
      <c r="B32" s="42">
        <f>SUM(B30:B31)</f>
        <v>19625</v>
      </c>
      <c r="C32" s="42">
        <f>SUM(C30:C31)</f>
        <v>20000</v>
      </c>
      <c r="D32" s="42">
        <f>SUM(D30:D31)</f>
        <v>22000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32"/>
      <c r="B33" s="28"/>
      <c r="C33" s="28"/>
      <c r="D33" s="28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49" t="s">
        <v>54</v>
      </c>
      <c r="B34" s="34">
        <v>2015</v>
      </c>
      <c r="C34" s="33">
        <v>2016</v>
      </c>
      <c r="D34" s="33">
        <v>2017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4" ht="15.75">
      <c r="A35" s="26" t="s">
        <v>47</v>
      </c>
      <c r="B35" s="31">
        <f>'Felhalmozási mérleg'!E10</f>
        <v>3434</v>
      </c>
      <c r="C35" s="31">
        <v>16000</v>
      </c>
      <c r="D35" s="31">
        <v>18000</v>
      </c>
    </row>
    <row r="36" spans="1:4" ht="15.75">
      <c r="A36" s="26" t="s">
        <v>48</v>
      </c>
      <c r="B36" s="31">
        <f>'Felhalmozási mérleg'!E12</f>
        <v>16191</v>
      </c>
      <c r="C36" s="31">
        <v>4000</v>
      </c>
      <c r="D36" s="31">
        <v>4000</v>
      </c>
    </row>
    <row r="37" spans="1:4" ht="15.75">
      <c r="A37" s="39" t="s">
        <v>56</v>
      </c>
      <c r="B37" s="42">
        <f>SUM(B35:B36)</f>
        <v>19625</v>
      </c>
      <c r="C37" s="42">
        <f>SUM(C35:C36)</f>
        <v>20000</v>
      </c>
      <c r="D37" s="42">
        <f>SUM(D35:D36)</f>
        <v>22000</v>
      </c>
    </row>
    <row r="38" spans="2:4" ht="15">
      <c r="B38" s="211"/>
      <c r="C38" s="211"/>
      <c r="D38" s="211"/>
    </row>
    <row r="39" spans="1:4" ht="15.75">
      <c r="A39" s="21" t="s">
        <v>57</v>
      </c>
      <c r="B39" s="42">
        <f>B16+B32</f>
        <v>151587</v>
      </c>
      <c r="C39" s="42">
        <f>C16+C32</f>
        <v>150400</v>
      </c>
      <c r="D39" s="42">
        <f>D16+D32</f>
        <v>154250</v>
      </c>
    </row>
    <row r="40" spans="1:4" ht="15.75">
      <c r="A40" s="30"/>
      <c r="B40" s="43"/>
      <c r="C40" s="43"/>
      <c r="D40" s="43"/>
    </row>
    <row r="41" spans="1:4" ht="15.75">
      <c r="A41" s="21" t="s">
        <v>58</v>
      </c>
      <c r="B41" s="42">
        <f>B27+B37</f>
        <v>151587</v>
      </c>
      <c r="C41" s="42">
        <f>C27+C37</f>
        <v>150400</v>
      </c>
      <c r="D41" s="42">
        <f>D27+D37</f>
        <v>152250</v>
      </c>
    </row>
    <row r="42" spans="1:4" ht="15.75">
      <c r="A42" s="30"/>
      <c r="B42" s="43"/>
      <c r="C42" s="43"/>
      <c r="D42" s="43"/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7" spans="1:4" ht="15.75">
      <c r="A47" s="18"/>
      <c r="B47" s="18"/>
      <c r="C47" s="18"/>
      <c r="D47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90" t="s">
        <v>250</v>
      </c>
      <c r="J1" s="290"/>
      <c r="K1" s="290"/>
      <c r="L1" s="290"/>
      <c r="M1" s="290"/>
      <c r="N1" s="290"/>
      <c r="O1" s="290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91" t="s">
        <v>218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91" t="s">
        <v>132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91" t="s">
        <v>50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43</v>
      </c>
      <c r="B8" s="19" t="s">
        <v>44</v>
      </c>
      <c r="C8" s="19" t="s">
        <v>31</v>
      </c>
      <c r="D8" s="19" t="s">
        <v>32</v>
      </c>
      <c r="E8" s="19" t="s">
        <v>33</v>
      </c>
      <c r="F8" s="19" t="s">
        <v>34</v>
      </c>
      <c r="G8" s="19" t="s">
        <v>35</v>
      </c>
      <c r="H8" s="19" t="s">
        <v>36</v>
      </c>
      <c r="I8" s="19" t="s">
        <v>37</v>
      </c>
      <c r="J8" s="19" t="s">
        <v>38</v>
      </c>
      <c r="K8" s="19" t="s">
        <v>39</v>
      </c>
      <c r="L8" s="19" t="s">
        <v>40</v>
      </c>
      <c r="M8" s="19" t="s">
        <v>41</v>
      </c>
      <c r="N8" s="19" t="s">
        <v>42</v>
      </c>
      <c r="O8" s="19" t="s">
        <v>59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196</v>
      </c>
      <c r="B10" s="24">
        <f>Bevételek!C10</f>
        <v>90149</v>
      </c>
      <c r="C10" s="24">
        <v>7512</v>
      </c>
      <c r="D10" s="24">
        <v>7512</v>
      </c>
      <c r="E10" s="24">
        <v>7512</v>
      </c>
      <c r="F10" s="24">
        <v>7512</v>
      </c>
      <c r="G10" s="24">
        <v>7512</v>
      </c>
      <c r="H10" s="24">
        <v>7512</v>
      </c>
      <c r="I10" s="24">
        <v>7512</v>
      </c>
      <c r="J10" s="24">
        <v>7513</v>
      </c>
      <c r="K10" s="24">
        <v>7513</v>
      </c>
      <c r="L10" s="24">
        <v>7513</v>
      </c>
      <c r="M10" s="24">
        <v>7513</v>
      </c>
      <c r="N10" s="24">
        <v>7513</v>
      </c>
      <c r="O10" s="24">
        <f aca="true" t="shared" si="0" ref="O10:O15">SUM(C10:N10)</f>
        <v>90149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197</v>
      </c>
      <c r="B11" s="45">
        <f>Bevételek!C17</f>
        <v>3688</v>
      </c>
      <c r="C11" s="24">
        <v>308</v>
      </c>
      <c r="D11" s="24">
        <v>308</v>
      </c>
      <c r="E11" s="24">
        <v>308</v>
      </c>
      <c r="F11" s="24">
        <v>308</v>
      </c>
      <c r="G11" s="24">
        <v>307</v>
      </c>
      <c r="H11" s="24">
        <v>307</v>
      </c>
      <c r="I11" s="24">
        <v>307</v>
      </c>
      <c r="J11" s="24">
        <v>307</v>
      </c>
      <c r="K11" s="24">
        <v>307</v>
      </c>
      <c r="L11" s="24">
        <v>307</v>
      </c>
      <c r="M11" s="24">
        <v>307</v>
      </c>
      <c r="N11" s="24">
        <v>307</v>
      </c>
      <c r="O11" s="24">
        <f t="shared" si="0"/>
        <v>3688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200</v>
      </c>
      <c r="B12" s="24">
        <f>Bevételek!C21</f>
        <v>47076</v>
      </c>
      <c r="C12" s="24">
        <v>800</v>
      </c>
      <c r="D12" s="24">
        <v>300</v>
      </c>
      <c r="E12" s="24">
        <v>21000</v>
      </c>
      <c r="F12" s="24">
        <v>1200</v>
      </c>
      <c r="G12" s="24">
        <v>500</v>
      </c>
      <c r="H12" s="24">
        <v>150</v>
      </c>
      <c r="I12" s="24">
        <v>150</v>
      </c>
      <c r="J12" s="24">
        <v>126</v>
      </c>
      <c r="K12" s="24">
        <v>21000</v>
      </c>
      <c r="L12" s="24">
        <v>1200</v>
      </c>
      <c r="M12" s="24">
        <v>500</v>
      </c>
      <c r="N12" s="24">
        <v>150</v>
      </c>
      <c r="O12" s="24">
        <f t="shared" si="0"/>
        <v>47076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198</v>
      </c>
      <c r="B13" s="24">
        <f>Bevételek!C30</f>
        <v>5475</v>
      </c>
      <c r="C13" s="24">
        <v>456</v>
      </c>
      <c r="D13" s="24">
        <v>456</v>
      </c>
      <c r="E13" s="24">
        <v>456</v>
      </c>
      <c r="F13" s="24">
        <v>456</v>
      </c>
      <c r="G13" s="24">
        <v>456</v>
      </c>
      <c r="H13" s="24">
        <v>456</v>
      </c>
      <c r="I13" s="24">
        <v>456</v>
      </c>
      <c r="J13" s="24">
        <v>456</v>
      </c>
      <c r="K13" s="24">
        <v>456</v>
      </c>
      <c r="L13" s="24">
        <v>457</v>
      </c>
      <c r="M13" s="24">
        <v>457</v>
      </c>
      <c r="N13" s="24">
        <v>457</v>
      </c>
      <c r="O13" s="24">
        <f t="shared" si="0"/>
        <v>5475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199</v>
      </c>
      <c r="B14" s="24">
        <f>Bevételek!C35</f>
        <v>5199</v>
      </c>
      <c r="C14" s="24">
        <v>5199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5199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45</v>
      </c>
      <c r="B15" s="46">
        <f aca="true" t="shared" si="1" ref="B15:N15">SUM(B10:B14)</f>
        <v>151587</v>
      </c>
      <c r="C15" s="46">
        <f t="shared" si="1"/>
        <v>14275</v>
      </c>
      <c r="D15" s="46">
        <f t="shared" si="1"/>
        <v>8576</v>
      </c>
      <c r="E15" s="46">
        <f t="shared" si="1"/>
        <v>29276</v>
      </c>
      <c r="F15" s="46">
        <f t="shared" si="1"/>
        <v>9476</v>
      </c>
      <c r="G15" s="46">
        <f t="shared" si="1"/>
        <v>8775</v>
      </c>
      <c r="H15" s="46">
        <f t="shared" si="1"/>
        <v>8425</v>
      </c>
      <c r="I15" s="46">
        <f t="shared" si="1"/>
        <v>8425</v>
      </c>
      <c r="J15" s="46">
        <f t="shared" si="1"/>
        <v>8402</v>
      </c>
      <c r="K15" s="46">
        <f t="shared" si="1"/>
        <v>29276</v>
      </c>
      <c r="L15" s="46">
        <f t="shared" si="1"/>
        <v>9477</v>
      </c>
      <c r="M15" s="46">
        <f t="shared" si="1"/>
        <v>8777</v>
      </c>
      <c r="N15" s="46">
        <f t="shared" si="1"/>
        <v>8427</v>
      </c>
      <c r="O15" s="46">
        <f t="shared" si="0"/>
        <v>151587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14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46</v>
      </c>
      <c r="B18" s="24">
        <f>Működési!D9</f>
        <v>13953</v>
      </c>
      <c r="C18" s="24">
        <v>1275</v>
      </c>
      <c r="D18" s="24">
        <v>1275</v>
      </c>
      <c r="E18" s="24">
        <v>1275</v>
      </c>
      <c r="F18" s="24">
        <v>1275</v>
      </c>
      <c r="G18" s="24">
        <v>1275</v>
      </c>
      <c r="H18" s="24">
        <v>1275</v>
      </c>
      <c r="I18" s="24">
        <v>1051</v>
      </c>
      <c r="J18" s="24">
        <v>1051</v>
      </c>
      <c r="K18" s="24">
        <v>1051</v>
      </c>
      <c r="L18" s="24">
        <v>1050</v>
      </c>
      <c r="M18" s="24">
        <v>1050</v>
      </c>
      <c r="N18" s="24">
        <v>1050</v>
      </c>
      <c r="O18" s="24">
        <f aca="true" t="shared" si="2" ref="O18:O25">SUM(C18:N18)</f>
        <v>13953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194</v>
      </c>
      <c r="B19" s="24">
        <f>Működési!D17</f>
        <v>3618</v>
      </c>
      <c r="C19" s="24">
        <v>320</v>
      </c>
      <c r="D19" s="24">
        <v>320</v>
      </c>
      <c r="E19" s="24">
        <v>320</v>
      </c>
      <c r="F19" s="24">
        <v>320</v>
      </c>
      <c r="G19" s="24">
        <v>320</v>
      </c>
      <c r="H19" s="24">
        <v>320</v>
      </c>
      <c r="I19" s="24">
        <v>283</v>
      </c>
      <c r="J19" s="24">
        <v>283</v>
      </c>
      <c r="K19" s="24">
        <v>283</v>
      </c>
      <c r="L19" s="24">
        <v>283</v>
      </c>
      <c r="M19" s="24">
        <v>283</v>
      </c>
      <c r="N19" s="24">
        <v>283</v>
      </c>
      <c r="O19" s="24">
        <f t="shared" si="2"/>
        <v>3618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7</v>
      </c>
      <c r="B20" s="45">
        <f>Működési!D20</f>
        <v>32688</v>
      </c>
      <c r="C20" s="24">
        <v>2724</v>
      </c>
      <c r="D20" s="24">
        <v>2724</v>
      </c>
      <c r="E20" s="24">
        <v>2724</v>
      </c>
      <c r="F20" s="24">
        <v>2724</v>
      </c>
      <c r="G20" s="24">
        <v>2724</v>
      </c>
      <c r="H20" s="24">
        <v>2724</v>
      </c>
      <c r="I20" s="24">
        <v>2724</v>
      </c>
      <c r="J20" s="24">
        <v>2724</v>
      </c>
      <c r="K20" s="24">
        <v>2724</v>
      </c>
      <c r="L20" s="24">
        <v>2724</v>
      </c>
      <c r="M20" s="24">
        <v>2724</v>
      </c>
      <c r="N20" s="24">
        <v>2724</v>
      </c>
      <c r="O20" s="24">
        <f t="shared" si="2"/>
        <v>32688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195</v>
      </c>
      <c r="B21" s="24">
        <f>Működési!D50</f>
        <v>1800</v>
      </c>
      <c r="C21" s="24"/>
      <c r="D21" s="24"/>
      <c r="E21" s="24">
        <v>1800</v>
      </c>
      <c r="F21" s="24"/>
      <c r="G21" s="23"/>
      <c r="H21" s="23"/>
      <c r="I21" s="23"/>
      <c r="J21" s="23"/>
      <c r="K21" s="23"/>
      <c r="L21" s="23"/>
      <c r="M21" s="23"/>
      <c r="N21" s="23"/>
      <c r="O21" s="24">
        <f t="shared" si="2"/>
        <v>1800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61</v>
      </c>
      <c r="B22" s="45">
        <f>Pénzellátások!C22</f>
        <v>9557</v>
      </c>
      <c r="C22" s="24">
        <v>797</v>
      </c>
      <c r="D22" s="24">
        <v>797</v>
      </c>
      <c r="E22" s="24">
        <v>797</v>
      </c>
      <c r="F22" s="24">
        <v>797</v>
      </c>
      <c r="G22" s="24">
        <v>797</v>
      </c>
      <c r="H22" s="24">
        <v>796</v>
      </c>
      <c r="I22" s="24">
        <v>796</v>
      </c>
      <c r="J22" s="24">
        <v>796</v>
      </c>
      <c r="K22" s="24">
        <v>796</v>
      </c>
      <c r="L22" s="24">
        <v>796</v>
      </c>
      <c r="M22" s="24">
        <v>796</v>
      </c>
      <c r="N22" s="24">
        <v>796</v>
      </c>
      <c r="O22" s="24">
        <f t="shared" si="2"/>
        <v>9557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26</v>
      </c>
      <c r="B23" s="24">
        <f>'Átadott pénzeszközök'!C23</f>
        <v>69846</v>
      </c>
      <c r="C23" s="23">
        <v>5590</v>
      </c>
      <c r="D23" s="23">
        <v>5590</v>
      </c>
      <c r="E23" s="23">
        <v>7795</v>
      </c>
      <c r="F23" s="23">
        <v>5590</v>
      </c>
      <c r="G23" s="23">
        <v>5590</v>
      </c>
      <c r="H23" s="23">
        <v>5750</v>
      </c>
      <c r="I23" s="23">
        <v>5590</v>
      </c>
      <c r="J23" s="23">
        <v>5590</v>
      </c>
      <c r="K23" s="23">
        <v>5991</v>
      </c>
      <c r="L23" s="23">
        <v>5590</v>
      </c>
      <c r="M23" s="23">
        <v>5590</v>
      </c>
      <c r="N23" s="23">
        <v>5590</v>
      </c>
      <c r="O23" s="24">
        <f t="shared" si="2"/>
        <v>69846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</v>
      </c>
      <c r="B24" s="48">
        <f>'Fejlesztési kiadások'!C20</f>
        <v>19625</v>
      </c>
      <c r="C24" s="48"/>
      <c r="D24" s="48"/>
      <c r="E24" s="48">
        <v>3000</v>
      </c>
      <c r="F24" s="48"/>
      <c r="G24" s="48">
        <v>1000</v>
      </c>
      <c r="H24" s="48">
        <v>2000</v>
      </c>
      <c r="I24" s="48"/>
      <c r="J24" s="48"/>
      <c r="K24" s="48">
        <v>10900</v>
      </c>
      <c r="L24" s="48">
        <v>2725</v>
      </c>
      <c r="M24" s="48"/>
      <c r="N24" s="48"/>
      <c r="O24" s="24">
        <f t="shared" si="2"/>
        <v>19625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67</v>
      </c>
      <c r="B25" s="48">
        <f>Mérleg!E14</f>
        <v>500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>
        <v>500</v>
      </c>
      <c r="O25" s="24">
        <f t="shared" si="2"/>
        <v>500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151587</v>
      </c>
      <c r="C26" s="50">
        <f t="shared" si="3"/>
        <v>10706</v>
      </c>
      <c r="D26" s="50">
        <f t="shared" si="3"/>
        <v>10706</v>
      </c>
      <c r="E26" s="50">
        <f t="shared" si="3"/>
        <v>17711</v>
      </c>
      <c r="F26" s="50">
        <f t="shared" si="3"/>
        <v>10706</v>
      </c>
      <c r="G26" s="50">
        <f t="shared" si="3"/>
        <v>11706</v>
      </c>
      <c r="H26" s="50">
        <f t="shared" si="3"/>
        <v>12865</v>
      </c>
      <c r="I26" s="50">
        <f t="shared" si="3"/>
        <v>10444</v>
      </c>
      <c r="J26" s="50">
        <f t="shared" si="3"/>
        <v>10444</v>
      </c>
      <c r="K26" s="50">
        <f t="shared" si="3"/>
        <v>21745</v>
      </c>
      <c r="L26" s="50">
        <f t="shared" si="3"/>
        <v>13168</v>
      </c>
      <c r="M26" s="50">
        <f t="shared" si="3"/>
        <v>10443</v>
      </c>
      <c r="N26" s="50">
        <f t="shared" si="3"/>
        <v>10943</v>
      </c>
      <c r="O26" s="50">
        <f>SUM(C26:N26)</f>
        <v>151587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49</v>
      </c>
      <c r="B27" s="55">
        <f aca="true" t="shared" si="4" ref="B27:O27">B15-B26</f>
        <v>0</v>
      </c>
      <c r="C27" s="55">
        <f t="shared" si="4"/>
        <v>3569</v>
      </c>
      <c r="D27" s="55">
        <f t="shared" si="4"/>
        <v>-2130</v>
      </c>
      <c r="E27" s="55">
        <f t="shared" si="4"/>
        <v>11565</v>
      </c>
      <c r="F27" s="55">
        <f t="shared" si="4"/>
        <v>-1230</v>
      </c>
      <c r="G27" s="55">
        <f t="shared" si="4"/>
        <v>-2931</v>
      </c>
      <c r="H27" s="55">
        <f t="shared" si="4"/>
        <v>-4440</v>
      </c>
      <c r="I27" s="55">
        <f t="shared" si="4"/>
        <v>-2019</v>
      </c>
      <c r="J27" s="55">
        <f t="shared" si="4"/>
        <v>-2042</v>
      </c>
      <c r="K27" s="55">
        <f t="shared" si="4"/>
        <v>7531</v>
      </c>
      <c r="L27" s="55">
        <f t="shared" si="4"/>
        <v>-3691</v>
      </c>
      <c r="M27" s="55">
        <f t="shared" si="4"/>
        <v>-1666</v>
      </c>
      <c r="N27" s="55">
        <f t="shared" si="4"/>
        <v>-2516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104</v>
      </c>
      <c r="B28" s="55"/>
      <c r="C28" s="55">
        <v>3569</v>
      </c>
      <c r="D28" s="55">
        <f>C28+D27</f>
        <v>1439</v>
      </c>
      <c r="E28" s="55">
        <f aca="true" t="shared" si="5" ref="E28:M28">D28+E27</f>
        <v>13004</v>
      </c>
      <c r="F28" s="55">
        <f t="shared" si="5"/>
        <v>11774</v>
      </c>
      <c r="G28" s="55">
        <f t="shared" si="5"/>
        <v>8843</v>
      </c>
      <c r="H28" s="55">
        <f t="shared" si="5"/>
        <v>4403</v>
      </c>
      <c r="I28" s="55">
        <f t="shared" si="5"/>
        <v>2384</v>
      </c>
      <c r="J28" s="55">
        <f t="shared" si="5"/>
        <v>342</v>
      </c>
      <c r="K28" s="55">
        <f t="shared" si="5"/>
        <v>7873</v>
      </c>
      <c r="L28" s="55">
        <f t="shared" si="5"/>
        <v>4182</v>
      </c>
      <c r="M28" s="55">
        <f t="shared" si="5"/>
        <v>2516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90" t="s">
        <v>251</v>
      </c>
      <c r="C1" s="290"/>
      <c r="D1" s="290"/>
      <c r="E1" s="290"/>
      <c r="F1" s="73"/>
    </row>
    <row r="2" spans="1:5" ht="15.75" customHeight="1">
      <c r="A2" s="119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220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1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19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113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>
      <c r="A9" s="113">
        <v>1</v>
      </c>
      <c r="B9" s="123" t="s">
        <v>46</v>
      </c>
      <c r="C9" s="123"/>
      <c r="D9" s="124">
        <f>SUM(D10:D14)</f>
        <v>8292</v>
      </c>
      <c r="E9" s="125"/>
      <c r="F9" s="61"/>
      <c r="G9" s="63"/>
      <c r="H9" s="63"/>
      <c r="I9" s="64"/>
      <c r="J9" s="61"/>
      <c r="K9" s="61"/>
    </row>
    <row r="10" spans="1:11" ht="15.75" customHeight="1">
      <c r="A10" s="115"/>
      <c r="B10" s="126" t="s">
        <v>164</v>
      </c>
      <c r="C10" s="126"/>
      <c r="D10" s="127">
        <v>1582</v>
      </c>
      <c r="E10" s="128"/>
      <c r="F10" s="61"/>
      <c r="G10" s="61"/>
      <c r="H10" s="61"/>
      <c r="I10" s="65"/>
      <c r="J10" s="61"/>
      <c r="K10" s="61"/>
    </row>
    <row r="11" spans="1:11" ht="15.75" customHeight="1">
      <c r="A11" s="115"/>
      <c r="B11" s="126" t="s">
        <v>173</v>
      </c>
      <c r="C11" s="126"/>
      <c r="D11" s="127">
        <v>208</v>
      </c>
      <c r="E11" s="128"/>
      <c r="F11" s="61"/>
      <c r="G11" s="61"/>
      <c r="H11" s="61"/>
      <c r="I11" s="65"/>
      <c r="J11" s="61"/>
      <c r="K11" s="61"/>
    </row>
    <row r="12" spans="1:11" ht="15.75" customHeight="1">
      <c r="A12" s="115"/>
      <c r="B12" s="126" t="s">
        <v>166</v>
      </c>
      <c r="C12" s="126"/>
      <c r="D12" s="127">
        <v>10</v>
      </c>
      <c r="E12" s="128"/>
      <c r="F12" s="61"/>
      <c r="G12" s="61"/>
      <c r="H12" s="61"/>
      <c r="I12" s="65"/>
      <c r="J12" s="61"/>
      <c r="K12" s="61"/>
    </row>
    <row r="13" spans="1:11" ht="15.75" customHeight="1">
      <c r="A13" s="115"/>
      <c r="B13" s="126" t="s">
        <v>174</v>
      </c>
      <c r="C13" s="126"/>
      <c r="D13" s="127">
        <v>6192</v>
      </c>
      <c r="E13" s="128"/>
      <c r="F13" s="61"/>
      <c r="G13" s="61"/>
      <c r="H13" s="61"/>
      <c r="I13" s="65"/>
      <c r="J13" s="61"/>
      <c r="K13" s="61"/>
    </row>
    <row r="14" spans="1:11" ht="15.75" customHeight="1">
      <c r="A14" s="116"/>
      <c r="B14" s="129" t="s">
        <v>168</v>
      </c>
      <c r="C14" s="129"/>
      <c r="D14" s="130">
        <v>300</v>
      </c>
      <c r="E14" s="131"/>
      <c r="F14" s="61"/>
      <c r="G14" s="61"/>
      <c r="H14" s="61"/>
      <c r="I14" s="65"/>
      <c r="J14" s="61"/>
      <c r="K14" s="61"/>
    </row>
    <row r="15" spans="1:11" ht="15.75" customHeight="1">
      <c r="A15" s="114">
        <v>2</v>
      </c>
      <c r="B15" s="123" t="s">
        <v>78</v>
      </c>
      <c r="C15" s="123"/>
      <c r="D15" s="124">
        <f>D16+D17</f>
        <v>2331</v>
      </c>
      <c r="E15" s="125"/>
      <c r="F15" s="61"/>
      <c r="G15" s="61"/>
      <c r="H15" s="61"/>
      <c r="I15" s="65"/>
      <c r="J15" s="61"/>
      <c r="K15" s="61"/>
    </row>
    <row r="16" spans="1:11" ht="15.75" customHeight="1">
      <c r="A16" s="115"/>
      <c r="B16" s="126" t="s">
        <v>79</v>
      </c>
      <c r="C16" s="126"/>
      <c r="D16" s="127">
        <v>2099</v>
      </c>
      <c r="E16" s="128"/>
      <c r="F16" s="61"/>
      <c r="G16" s="61"/>
      <c r="H16" s="61"/>
      <c r="I16" s="65"/>
      <c r="J16" s="61"/>
      <c r="K16" s="61"/>
    </row>
    <row r="17" spans="1:11" ht="15.75" customHeight="1">
      <c r="A17" s="116"/>
      <c r="B17" s="129" t="s">
        <v>80</v>
      </c>
      <c r="C17" s="129"/>
      <c r="D17" s="130">
        <v>232</v>
      </c>
      <c r="E17" s="131"/>
      <c r="F17" s="61"/>
      <c r="G17" s="63"/>
      <c r="H17" s="63"/>
      <c r="I17" s="64"/>
      <c r="J17" s="61"/>
      <c r="K17" s="61"/>
    </row>
    <row r="18" spans="1:11" ht="15.75" customHeight="1">
      <c r="A18" s="114">
        <v>3</v>
      </c>
      <c r="B18" s="123" t="s">
        <v>7</v>
      </c>
      <c r="C18" s="123"/>
      <c r="D18" s="124">
        <f>SUM(D19:D47)</f>
        <v>24150</v>
      </c>
      <c r="E18" s="125"/>
      <c r="F18" s="61"/>
      <c r="G18" s="63"/>
      <c r="H18" s="63"/>
      <c r="I18" s="64"/>
      <c r="J18" s="61"/>
      <c r="K18" s="61"/>
    </row>
    <row r="19" spans="1:11" ht="15.75" customHeight="1">
      <c r="A19" s="117"/>
      <c r="B19" s="132" t="s">
        <v>137</v>
      </c>
      <c r="C19" s="126"/>
      <c r="D19" s="133">
        <v>130</v>
      </c>
      <c r="E19" s="128"/>
      <c r="F19" s="61"/>
      <c r="G19" s="61"/>
      <c r="H19" s="61"/>
      <c r="I19" s="65"/>
      <c r="J19" s="61"/>
      <c r="K19" s="61"/>
    </row>
    <row r="20" spans="1:11" ht="15.75" customHeight="1">
      <c r="A20" s="117"/>
      <c r="B20" s="132" t="s">
        <v>138</v>
      </c>
      <c r="C20" s="126"/>
      <c r="D20" s="127">
        <v>3</v>
      </c>
      <c r="E20" s="128"/>
      <c r="F20" s="61"/>
      <c r="G20" s="63"/>
      <c r="H20" s="63"/>
      <c r="I20" s="64"/>
      <c r="J20" s="61"/>
      <c r="K20" s="61"/>
    </row>
    <row r="21" spans="1:11" ht="15.75" customHeight="1">
      <c r="A21" s="117"/>
      <c r="B21" s="132" t="s">
        <v>139</v>
      </c>
      <c r="C21" s="126"/>
      <c r="D21" s="127">
        <v>65</v>
      </c>
      <c r="E21" s="128"/>
      <c r="F21" s="61"/>
      <c r="G21" s="63"/>
      <c r="H21" s="63"/>
      <c r="I21" s="64"/>
      <c r="J21" s="61"/>
      <c r="K21" s="61"/>
    </row>
    <row r="22" spans="1:11" ht="15.75" customHeight="1">
      <c r="A22" s="117"/>
      <c r="B22" s="132" t="s">
        <v>140</v>
      </c>
      <c r="C22" s="126"/>
      <c r="D22" s="127">
        <v>300</v>
      </c>
      <c r="E22" s="128"/>
      <c r="F22" s="61"/>
      <c r="G22" s="63"/>
      <c r="H22" s="63"/>
      <c r="I22" s="64"/>
      <c r="J22" s="61"/>
      <c r="K22" s="61"/>
    </row>
    <row r="23" spans="1:11" ht="15.75" customHeight="1">
      <c r="A23" s="117"/>
      <c r="B23" s="132" t="s">
        <v>141</v>
      </c>
      <c r="C23" s="126"/>
      <c r="D23" s="127">
        <v>301</v>
      </c>
      <c r="E23" s="128"/>
      <c r="F23" s="61"/>
      <c r="G23" s="61"/>
      <c r="H23" s="61"/>
      <c r="I23" s="65"/>
      <c r="J23" s="61"/>
      <c r="K23" s="61"/>
    </row>
    <row r="24" spans="1:11" ht="15.75" customHeight="1">
      <c r="A24" s="117"/>
      <c r="B24" s="132" t="s">
        <v>235</v>
      </c>
      <c r="C24" s="126"/>
      <c r="D24" s="127">
        <v>3950</v>
      </c>
      <c r="E24" s="128"/>
      <c r="F24" s="61"/>
      <c r="G24" s="61"/>
      <c r="H24" s="61"/>
      <c r="I24" s="65"/>
      <c r="J24" s="61"/>
      <c r="K24" s="61"/>
    </row>
    <row r="25" spans="1:11" ht="15.75" customHeight="1">
      <c r="A25" s="117"/>
      <c r="B25" s="132" t="s">
        <v>143</v>
      </c>
      <c r="C25" s="134"/>
      <c r="D25" s="127">
        <v>94</v>
      </c>
      <c r="E25" s="128"/>
      <c r="F25" s="61"/>
      <c r="G25" s="61"/>
      <c r="H25" s="61"/>
      <c r="I25" s="65"/>
      <c r="J25" s="61"/>
      <c r="K25" s="61"/>
    </row>
    <row r="26" spans="1:11" ht="15.75" customHeight="1" hidden="1">
      <c r="A26" s="117"/>
      <c r="B26" s="132" t="s">
        <v>144</v>
      </c>
      <c r="C26" s="126"/>
      <c r="D26" s="127"/>
      <c r="E26" s="128"/>
      <c r="F26" s="61"/>
      <c r="G26" s="61"/>
      <c r="H26" s="61"/>
      <c r="I26" s="65"/>
      <c r="J26" s="61"/>
      <c r="K26" s="61"/>
    </row>
    <row r="27" spans="1:11" ht="15.75" customHeight="1">
      <c r="A27" s="117"/>
      <c r="B27" s="132" t="s">
        <v>145</v>
      </c>
      <c r="C27" s="126"/>
      <c r="D27" s="127">
        <v>254</v>
      </c>
      <c r="E27" s="128"/>
      <c r="F27" s="61"/>
      <c r="G27" s="61"/>
      <c r="H27" s="61"/>
      <c r="I27" s="65"/>
      <c r="J27" s="61"/>
      <c r="K27" s="61"/>
    </row>
    <row r="28" spans="1:11" ht="15.75" customHeight="1">
      <c r="A28" s="117"/>
      <c r="B28" s="132" t="s">
        <v>146</v>
      </c>
      <c r="C28" s="126"/>
      <c r="D28" s="127">
        <v>240</v>
      </c>
      <c r="E28" s="128"/>
      <c r="F28" s="61"/>
      <c r="G28" s="61"/>
      <c r="H28" s="61"/>
      <c r="I28" s="65"/>
      <c r="J28" s="61"/>
      <c r="K28" s="61"/>
    </row>
    <row r="29" spans="1:11" ht="15.75" customHeight="1">
      <c r="A29" s="117"/>
      <c r="B29" s="132" t="s">
        <v>147</v>
      </c>
      <c r="C29" s="134"/>
      <c r="D29" s="127">
        <v>150</v>
      </c>
      <c r="E29" s="128"/>
      <c r="F29" s="61"/>
      <c r="G29" s="61"/>
      <c r="H29" s="61"/>
      <c r="I29" s="65"/>
      <c r="J29" s="61"/>
      <c r="K29" s="61"/>
    </row>
    <row r="30" spans="1:5" ht="15.75" customHeight="1">
      <c r="A30" s="117"/>
      <c r="B30" s="132" t="s">
        <v>234</v>
      </c>
      <c r="C30" s="126"/>
      <c r="D30" s="127">
        <v>4000</v>
      </c>
      <c r="E30" s="128"/>
    </row>
    <row r="31" spans="1:5" ht="15.75" customHeight="1">
      <c r="A31" s="117"/>
      <c r="B31" s="132" t="s">
        <v>149</v>
      </c>
      <c r="C31" s="126"/>
      <c r="D31" s="127">
        <v>65</v>
      </c>
      <c r="E31" s="128"/>
    </row>
    <row r="32" spans="1:5" ht="15.75" customHeight="1">
      <c r="A32" s="117"/>
      <c r="B32" s="132" t="s">
        <v>201</v>
      </c>
      <c r="C32" s="126"/>
      <c r="D32" s="127">
        <v>2087</v>
      </c>
      <c r="E32" s="128"/>
    </row>
    <row r="33" spans="1:5" ht="15.75" customHeight="1">
      <c r="A33" s="117"/>
      <c r="B33" s="132" t="s">
        <v>170</v>
      </c>
      <c r="C33" s="126"/>
      <c r="D33" s="127">
        <v>525</v>
      </c>
      <c r="E33" s="128"/>
    </row>
    <row r="34" spans="1:5" ht="15.75" customHeight="1">
      <c r="A34" s="117"/>
      <c r="B34" s="132" t="s">
        <v>150</v>
      </c>
      <c r="C34" s="126"/>
      <c r="D34" s="127">
        <v>975</v>
      </c>
      <c r="E34" s="128"/>
    </row>
    <row r="35" spans="1:5" ht="15.75" customHeight="1">
      <c r="A35" s="117"/>
      <c r="B35" s="132" t="s">
        <v>151</v>
      </c>
      <c r="C35" s="126"/>
      <c r="D35" s="127">
        <v>730</v>
      </c>
      <c r="E35" s="128"/>
    </row>
    <row r="36" spans="1:5" ht="15.75" customHeight="1">
      <c r="A36" s="117"/>
      <c r="B36" s="132" t="s">
        <v>152</v>
      </c>
      <c r="C36" s="126"/>
      <c r="D36" s="127">
        <v>70</v>
      </c>
      <c r="E36" s="128"/>
    </row>
    <row r="37" spans="1:5" ht="15.75" customHeight="1">
      <c r="A37" s="117"/>
      <c r="B37" s="132" t="s">
        <v>227</v>
      </c>
      <c r="C37" s="126"/>
      <c r="D37" s="127">
        <v>1180</v>
      </c>
      <c r="E37" s="128"/>
    </row>
    <row r="38" spans="1:5" ht="15.75" customHeight="1">
      <c r="A38" s="117"/>
      <c r="B38" s="132" t="s">
        <v>172</v>
      </c>
      <c r="C38" s="126"/>
      <c r="D38" s="127">
        <v>40</v>
      </c>
      <c r="E38" s="128"/>
    </row>
    <row r="39" spans="1:5" ht="15.75" customHeight="1">
      <c r="A39" s="117"/>
      <c r="B39" s="132" t="s">
        <v>154</v>
      </c>
      <c r="C39" s="126"/>
      <c r="D39" s="127">
        <v>710</v>
      </c>
      <c r="E39" s="128"/>
    </row>
    <row r="40" spans="1:5" ht="15.75" customHeight="1">
      <c r="A40" s="117"/>
      <c r="B40" s="132" t="s">
        <v>155</v>
      </c>
      <c r="C40" s="126"/>
      <c r="D40" s="127">
        <v>7</v>
      </c>
      <c r="E40" s="128"/>
    </row>
    <row r="41" spans="1:5" ht="15.75" customHeight="1">
      <c r="A41" s="117"/>
      <c r="B41" s="132" t="s">
        <v>232</v>
      </c>
      <c r="C41" s="126"/>
      <c r="D41" s="127">
        <v>1788</v>
      </c>
      <c r="E41" s="128"/>
    </row>
    <row r="42" spans="1:5" ht="15.75" customHeight="1">
      <c r="A42" s="117"/>
      <c r="B42" s="132" t="s">
        <v>157</v>
      </c>
      <c r="C42" s="139"/>
      <c r="D42" s="172">
        <v>2</v>
      </c>
      <c r="E42" s="141"/>
    </row>
    <row r="43" spans="1:5" ht="15.75" customHeight="1">
      <c r="A43" s="117"/>
      <c r="B43" s="132" t="s">
        <v>158</v>
      </c>
      <c r="C43" s="126"/>
      <c r="D43" s="127">
        <v>396</v>
      </c>
      <c r="E43" s="128"/>
    </row>
    <row r="44" spans="1:5" ht="15.75" customHeight="1">
      <c r="A44" s="117"/>
      <c r="B44" s="132" t="s">
        <v>81</v>
      </c>
      <c r="C44" s="126"/>
      <c r="D44" s="127">
        <v>4673</v>
      </c>
      <c r="E44" s="128"/>
    </row>
    <row r="45" spans="1:5" ht="15.75" customHeight="1">
      <c r="A45" s="117"/>
      <c r="B45" s="132" t="s">
        <v>159</v>
      </c>
      <c r="C45" s="126"/>
      <c r="D45" s="127">
        <v>1375</v>
      </c>
      <c r="E45" s="128"/>
    </row>
    <row r="46" spans="1:5" ht="15.75" customHeight="1">
      <c r="A46" s="117"/>
      <c r="B46" s="132" t="s">
        <v>83</v>
      </c>
      <c r="C46" s="126"/>
      <c r="D46" s="127">
        <v>30</v>
      </c>
      <c r="E46" s="128"/>
    </row>
    <row r="47" spans="1:5" ht="15.75" customHeight="1">
      <c r="A47" s="117"/>
      <c r="B47" s="132" t="s">
        <v>233</v>
      </c>
      <c r="C47" s="126"/>
      <c r="D47" s="127">
        <v>10</v>
      </c>
      <c r="E47" s="128"/>
    </row>
    <row r="48" spans="1:5" ht="15.75" customHeight="1">
      <c r="A48" s="114">
        <v>4</v>
      </c>
      <c r="B48" s="171" t="s">
        <v>180</v>
      </c>
      <c r="C48" s="170"/>
      <c r="D48" s="124">
        <f>D49</f>
        <v>1800</v>
      </c>
      <c r="E48" s="125"/>
    </row>
    <row r="49" spans="1:5" ht="15.75" customHeight="1">
      <c r="A49" s="168"/>
      <c r="B49" s="169" t="s">
        <v>181</v>
      </c>
      <c r="C49" s="129"/>
      <c r="D49" s="130">
        <v>1800</v>
      </c>
      <c r="E49" s="131"/>
    </row>
    <row r="50" spans="1:5" ht="15.75" customHeight="1">
      <c r="A50" s="118"/>
      <c r="B50" s="136" t="s">
        <v>64</v>
      </c>
      <c r="C50" s="143"/>
      <c r="D50" s="166">
        <f>D9+D15+D18+D48</f>
        <v>36573</v>
      </c>
      <c r="E50" s="137"/>
    </row>
    <row r="51" spans="1:5" ht="18.75">
      <c r="A51" s="119"/>
      <c r="B51" s="119"/>
      <c r="C51" s="119"/>
      <c r="D51" s="119"/>
      <c r="E51" s="119"/>
    </row>
    <row r="52" spans="1:5" ht="18.75">
      <c r="A52" s="119"/>
      <c r="B52" s="119"/>
      <c r="C52" s="119"/>
      <c r="D52" s="119"/>
      <c r="E52" s="119"/>
    </row>
    <row r="53" spans="1:5" ht="18.75">
      <c r="A53" s="119"/>
      <c r="B53" s="119"/>
      <c r="C53" s="119"/>
      <c r="D53" s="119"/>
      <c r="E53" s="119"/>
    </row>
    <row r="54" spans="1:5" ht="18.75">
      <c r="A54" s="119"/>
      <c r="B54" s="119"/>
      <c r="C54" s="119"/>
      <c r="D54" s="119"/>
      <c r="E54" s="119"/>
    </row>
    <row r="55" spans="1:5" ht="18.75">
      <c r="A55" s="119"/>
      <c r="B55" s="119"/>
      <c r="C55" s="119"/>
      <c r="D55" s="119"/>
      <c r="E55" s="119"/>
    </row>
    <row r="56" spans="1:5" ht="18.75">
      <c r="A56" s="119"/>
      <c r="B56" s="119"/>
      <c r="C56" s="119"/>
      <c r="D56" s="119"/>
      <c r="E56" s="119"/>
    </row>
    <row r="57" spans="1:5" ht="18.75">
      <c r="A57" s="119"/>
      <c r="B57" s="119"/>
      <c r="C57" s="119"/>
      <c r="D57" s="119"/>
      <c r="E57" s="119"/>
    </row>
    <row r="58" spans="1:5" ht="18.75">
      <c r="A58" s="119"/>
      <c r="B58" s="119"/>
      <c r="C58" s="119"/>
      <c r="D58" s="119"/>
      <c r="E58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90" t="s">
        <v>252</v>
      </c>
      <c r="C1" s="290"/>
      <c r="D1" s="290"/>
      <c r="E1" s="290"/>
      <c r="F1" s="73"/>
    </row>
    <row r="2" spans="1:5" ht="15.75" customHeight="1">
      <c r="A2" s="119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221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1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19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113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>
      <c r="A9" s="113">
        <v>1</v>
      </c>
      <c r="B9" s="123" t="s">
        <v>46</v>
      </c>
      <c r="C9" s="123"/>
      <c r="D9" s="124">
        <f>SUM(D10:D14)</f>
        <v>2432</v>
      </c>
      <c r="E9" s="125"/>
      <c r="F9" s="61"/>
      <c r="G9" s="63"/>
      <c r="H9" s="63"/>
      <c r="I9" s="64"/>
      <c r="J9" s="61"/>
      <c r="K9" s="61"/>
    </row>
    <row r="10" spans="1:11" ht="15.75" customHeight="1">
      <c r="A10" s="115"/>
      <c r="B10" s="126" t="s">
        <v>164</v>
      </c>
      <c r="C10" s="126"/>
      <c r="D10" s="127">
        <v>1914</v>
      </c>
      <c r="E10" s="128"/>
      <c r="F10" s="61"/>
      <c r="G10" s="61"/>
      <c r="H10" s="61"/>
      <c r="I10" s="65"/>
      <c r="J10" s="61"/>
      <c r="K10" s="61"/>
    </row>
    <row r="11" spans="1:11" ht="15.75" customHeight="1">
      <c r="A11" s="115"/>
      <c r="B11" s="126" t="s">
        <v>169</v>
      </c>
      <c r="C11" s="126"/>
      <c r="D11" s="127">
        <v>60</v>
      </c>
      <c r="E11" s="128"/>
      <c r="F11" s="61"/>
      <c r="G11" s="61"/>
      <c r="H11" s="61"/>
      <c r="I11" s="65"/>
      <c r="J11" s="61"/>
      <c r="K11" s="61"/>
    </row>
    <row r="12" spans="1:11" ht="15.75" customHeight="1" hidden="1">
      <c r="A12" s="115"/>
      <c r="B12" s="126" t="s">
        <v>166</v>
      </c>
      <c r="C12" s="126"/>
      <c r="D12" s="127"/>
      <c r="E12" s="128"/>
      <c r="F12" s="61"/>
      <c r="G12" s="61"/>
      <c r="H12" s="61"/>
      <c r="I12" s="65"/>
      <c r="J12" s="61"/>
      <c r="K12" s="61"/>
    </row>
    <row r="13" spans="1:11" ht="15.75" customHeight="1">
      <c r="A13" s="115"/>
      <c r="B13" s="126" t="s">
        <v>167</v>
      </c>
      <c r="C13" s="126"/>
      <c r="D13" s="127">
        <v>443</v>
      </c>
      <c r="E13" s="128"/>
      <c r="F13" s="61"/>
      <c r="G13" s="61"/>
      <c r="H13" s="61"/>
      <c r="I13" s="65"/>
      <c r="J13" s="61"/>
      <c r="K13" s="61"/>
    </row>
    <row r="14" spans="1:11" ht="15.75" customHeight="1">
      <c r="A14" s="116"/>
      <c r="B14" s="129" t="s">
        <v>168</v>
      </c>
      <c r="C14" s="129"/>
      <c r="D14" s="130">
        <v>15</v>
      </c>
      <c r="E14" s="131"/>
      <c r="F14" s="61"/>
      <c r="G14" s="61"/>
      <c r="H14" s="61"/>
      <c r="I14" s="65"/>
      <c r="J14" s="61"/>
      <c r="K14" s="61"/>
    </row>
    <row r="15" spans="1:11" ht="15.75" customHeight="1">
      <c r="A15" s="114">
        <v>2</v>
      </c>
      <c r="B15" s="123" t="s">
        <v>78</v>
      </c>
      <c r="C15" s="123"/>
      <c r="D15" s="124">
        <f>D16+D17</f>
        <v>547</v>
      </c>
      <c r="E15" s="125"/>
      <c r="F15" s="61"/>
      <c r="G15" s="61"/>
      <c r="H15" s="61"/>
      <c r="I15" s="65"/>
      <c r="J15" s="61"/>
      <c r="K15" s="61"/>
    </row>
    <row r="16" spans="1:11" ht="15.75" customHeight="1">
      <c r="A16" s="115"/>
      <c r="B16" s="126" t="s">
        <v>79</v>
      </c>
      <c r="C16" s="126"/>
      <c r="D16" s="127">
        <v>517</v>
      </c>
      <c r="E16" s="128"/>
      <c r="F16" s="61"/>
      <c r="G16" s="61"/>
      <c r="H16" s="61"/>
      <c r="I16" s="65"/>
      <c r="J16" s="61"/>
      <c r="K16" s="61"/>
    </row>
    <row r="17" spans="1:11" ht="15.75" customHeight="1">
      <c r="A17" s="116"/>
      <c r="B17" s="129" t="s">
        <v>80</v>
      </c>
      <c r="C17" s="129"/>
      <c r="D17" s="130">
        <v>30</v>
      </c>
      <c r="E17" s="131"/>
      <c r="F17" s="61"/>
      <c r="G17" s="63"/>
      <c r="H17" s="63"/>
      <c r="I17" s="64"/>
      <c r="J17" s="61"/>
      <c r="K17" s="61"/>
    </row>
    <row r="18" spans="1:11" ht="15.75" customHeight="1">
      <c r="A18" s="114">
        <v>3</v>
      </c>
      <c r="B18" s="123" t="s">
        <v>7</v>
      </c>
      <c r="C18" s="123"/>
      <c r="D18" s="124">
        <f>SUM(D19:D46)</f>
        <v>1467</v>
      </c>
      <c r="E18" s="125"/>
      <c r="F18" s="61"/>
      <c r="G18" s="63"/>
      <c r="H18" s="63"/>
      <c r="I18" s="64"/>
      <c r="J18" s="61"/>
      <c r="K18" s="61"/>
    </row>
    <row r="19" spans="1:11" ht="15.75" customHeight="1" hidden="1">
      <c r="A19" s="117"/>
      <c r="B19" s="132" t="s">
        <v>137</v>
      </c>
      <c r="C19" s="126"/>
      <c r="D19" s="133"/>
      <c r="E19" s="128"/>
      <c r="F19" s="61"/>
      <c r="G19" s="61"/>
      <c r="H19" s="61"/>
      <c r="I19" s="65"/>
      <c r="J19" s="61"/>
      <c r="K19" s="61"/>
    </row>
    <row r="20" spans="1:11" ht="15.75" customHeight="1" hidden="1">
      <c r="A20" s="117"/>
      <c r="B20" s="132" t="s">
        <v>138</v>
      </c>
      <c r="C20" s="126"/>
      <c r="D20" s="127"/>
      <c r="E20" s="128"/>
      <c r="F20" s="61"/>
      <c r="G20" s="63"/>
      <c r="H20" s="63"/>
      <c r="I20" s="64"/>
      <c r="J20" s="61"/>
      <c r="K20" s="61"/>
    </row>
    <row r="21" spans="1:11" ht="15.75" customHeight="1" hidden="1">
      <c r="A21" s="117"/>
      <c r="B21" s="132" t="s">
        <v>139</v>
      </c>
      <c r="C21" s="126"/>
      <c r="D21" s="127"/>
      <c r="E21" s="128"/>
      <c r="F21" s="61"/>
      <c r="G21" s="63"/>
      <c r="H21" s="63"/>
      <c r="I21" s="64"/>
      <c r="J21" s="61"/>
      <c r="K21" s="61"/>
    </row>
    <row r="22" spans="1:11" ht="15.75" customHeight="1">
      <c r="A22" s="117"/>
      <c r="B22" s="132" t="s">
        <v>140</v>
      </c>
      <c r="C22" s="126"/>
      <c r="D22" s="127">
        <v>5</v>
      </c>
      <c r="E22" s="128"/>
      <c r="F22" s="61"/>
      <c r="G22" s="63"/>
      <c r="H22" s="63"/>
      <c r="I22" s="64"/>
      <c r="J22" s="61"/>
      <c r="K22" s="61"/>
    </row>
    <row r="23" spans="1:11" ht="15.75" customHeight="1" hidden="1">
      <c r="A23" s="117"/>
      <c r="B23" s="132" t="s">
        <v>141</v>
      </c>
      <c r="C23" s="126"/>
      <c r="D23" s="127"/>
      <c r="E23" s="128"/>
      <c r="F23" s="61"/>
      <c r="G23" s="61"/>
      <c r="H23" s="61"/>
      <c r="I23" s="65"/>
      <c r="J23" s="61"/>
      <c r="K23" s="61"/>
    </row>
    <row r="24" spans="1:11" ht="15.75" customHeight="1">
      <c r="A24" s="117"/>
      <c r="B24" s="132" t="s">
        <v>142</v>
      </c>
      <c r="C24" s="126"/>
      <c r="D24" s="127">
        <v>50</v>
      </c>
      <c r="E24" s="128"/>
      <c r="F24" s="61"/>
      <c r="G24" s="61"/>
      <c r="H24" s="61"/>
      <c r="I24" s="65"/>
      <c r="J24" s="61"/>
      <c r="K24" s="61"/>
    </row>
    <row r="25" spans="1:11" ht="15.75" customHeight="1">
      <c r="A25" s="117"/>
      <c r="B25" s="132" t="s">
        <v>143</v>
      </c>
      <c r="C25" s="134"/>
      <c r="D25" s="127">
        <v>75</v>
      </c>
      <c r="E25" s="128"/>
      <c r="F25" s="61"/>
      <c r="G25" s="61"/>
      <c r="H25" s="61"/>
      <c r="I25" s="65"/>
      <c r="J25" s="61"/>
      <c r="K25" s="61"/>
    </row>
    <row r="26" spans="1:11" ht="15.75" customHeight="1">
      <c r="A26" s="117"/>
      <c r="B26" s="132" t="s">
        <v>144</v>
      </c>
      <c r="C26" s="126"/>
      <c r="D26" s="127">
        <v>24</v>
      </c>
      <c r="E26" s="128"/>
      <c r="F26" s="61"/>
      <c r="G26" s="61"/>
      <c r="H26" s="61"/>
      <c r="I26" s="65"/>
      <c r="J26" s="61"/>
      <c r="K26" s="61"/>
    </row>
    <row r="27" spans="1:11" ht="15.75" customHeight="1" hidden="1">
      <c r="A27" s="117"/>
      <c r="B27" s="132" t="s">
        <v>145</v>
      </c>
      <c r="C27" s="126"/>
      <c r="D27" s="127"/>
      <c r="E27" s="128"/>
      <c r="F27" s="61"/>
      <c r="G27" s="61"/>
      <c r="H27" s="61"/>
      <c r="I27" s="65"/>
      <c r="J27" s="61"/>
      <c r="K27" s="61"/>
    </row>
    <row r="28" spans="1:11" ht="15.75" customHeight="1">
      <c r="A28" s="117"/>
      <c r="B28" s="132" t="s">
        <v>146</v>
      </c>
      <c r="C28" s="126"/>
      <c r="D28" s="127">
        <v>20</v>
      </c>
      <c r="E28" s="128"/>
      <c r="F28" s="61"/>
      <c r="G28" s="61"/>
      <c r="H28" s="61"/>
      <c r="I28" s="65"/>
      <c r="J28" s="61"/>
      <c r="K28" s="61"/>
    </row>
    <row r="29" spans="1:11" ht="15.75" customHeight="1">
      <c r="A29" s="117"/>
      <c r="B29" s="132" t="s">
        <v>147</v>
      </c>
      <c r="C29" s="134"/>
      <c r="D29" s="127">
        <v>130</v>
      </c>
      <c r="E29" s="128"/>
      <c r="F29" s="61"/>
      <c r="G29" s="61"/>
      <c r="H29" s="61"/>
      <c r="I29" s="65"/>
      <c r="J29" s="61"/>
      <c r="K29" s="61"/>
    </row>
    <row r="30" spans="1:5" ht="15.75" customHeight="1">
      <c r="A30" s="117"/>
      <c r="B30" s="132" t="s">
        <v>148</v>
      </c>
      <c r="C30" s="126"/>
      <c r="D30" s="138">
        <v>510</v>
      </c>
      <c r="E30" s="128"/>
    </row>
    <row r="31" spans="1:5" ht="15.75" customHeight="1">
      <c r="A31" s="117"/>
      <c r="B31" s="132" t="s">
        <v>149</v>
      </c>
      <c r="C31" s="126"/>
      <c r="D31" s="138">
        <v>25</v>
      </c>
      <c r="E31" s="128"/>
    </row>
    <row r="32" spans="1:5" ht="15.75" customHeight="1" hidden="1">
      <c r="A32" s="117"/>
      <c r="B32" s="132" t="s">
        <v>170</v>
      </c>
      <c r="C32" s="126"/>
      <c r="D32" s="138"/>
      <c r="E32" s="128"/>
    </row>
    <row r="33" spans="1:5" ht="15.75" customHeight="1">
      <c r="A33" s="117"/>
      <c r="B33" s="132" t="s">
        <v>150</v>
      </c>
      <c r="C33" s="126"/>
      <c r="D33" s="138">
        <v>50</v>
      </c>
      <c r="E33" s="128"/>
    </row>
    <row r="34" spans="1:5" ht="15.75" customHeight="1">
      <c r="A34" s="117"/>
      <c r="B34" s="132" t="s">
        <v>151</v>
      </c>
      <c r="C34" s="126"/>
      <c r="D34" s="138">
        <v>50</v>
      </c>
      <c r="E34" s="128"/>
    </row>
    <row r="35" spans="1:5" ht="15.75" customHeight="1" hidden="1">
      <c r="A35" s="117"/>
      <c r="B35" s="132" t="s">
        <v>152</v>
      </c>
      <c r="C35" s="126"/>
      <c r="D35" s="138"/>
      <c r="E35" s="128"/>
    </row>
    <row r="36" spans="1:5" ht="15.75" customHeight="1">
      <c r="A36" s="117"/>
      <c r="B36" s="132" t="s">
        <v>236</v>
      </c>
      <c r="C36" s="126"/>
      <c r="D36" s="138">
        <v>200</v>
      </c>
      <c r="E36" s="128"/>
    </row>
    <row r="37" spans="1:5" ht="15.75" customHeight="1" hidden="1">
      <c r="A37" s="117"/>
      <c r="B37" s="132" t="s">
        <v>172</v>
      </c>
      <c r="C37" s="126"/>
      <c r="D37" s="138"/>
      <c r="E37" s="128"/>
    </row>
    <row r="38" spans="1:5" ht="15.75" customHeight="1" hidden="1">
      <c r="A38" s="117"/>
      <c r="B38" s="132" t="s">
        <v>154</v>
      </c>
      <c r="C38" s="126"/>
      <c r="D38" s="138"/>
      <c r="E38" s="128"/>
    </row>
    <row r="39" spans="1:5" ht="15.75" customHeight="1" hidden="1">
      <c r="A39" s="117"/>
      <c r="B39" s="132" t="s">
        <v>155</v>
      </c>
      <c r="C39" s="126"/>
      <c r="D39" s="138"/>
      <c r="E39" s="128"/>
    </row>
    <row r="40" spans="1:5" ht="15.75" customHeight="1" hidden="1">
      <c r="A40" s="117"/>
      <c r="B40" s="132" t="s">
        <v>156</v>
      </c>
      <c r="C40" s="126"/>
      <c r="D40" s="138"/>
      <c r="E40" s="128"/>
    </row>
    <row r="41" spans="1:5" ht="15.75" customHeight="1">
      <c r="A41" s="117"/>
      <c r="B41" s="132" t="s">
        <v>157</v>
      </c>
      <c r="C41" s="139"/>
      <c r="D41" s="140">
        <v>20</v>
      </c>
      <c r="E41" s="141"/>
    </row>
    <row r="42" spans="1:5" ht="15.75" customHeight="1" hidden="1">
      <c r="A42" s="117"/>
      <c r="B42" s="132" t="s">
        <v>158</v>
      </c>
      <c r="C42" s="126"/>
      <c r="D42" s="138"/>
      <c r="E42" s="128"/>
    </row>
    <row r="43" spans="1:5" ht="15.75" customHeight="1">
      <c r="A43" s="117"/>
      <c r="B43" s="132" t="s">
        <v>81</v>
      </c>
      <c r="C43" s="126"/>
      <c r="D43" s="138">
        <v>308</v>
      </c>
      <c r="E43" s="128"/>
    </row>
    <row r="44" spans="1:5" ht="15.75" customHeight="1" hidden="1">
      <c r="A44" s="117"/>
      <c r="B44" s="132" t="s">
        <v>159</v>
      </c>
      <c r="C44" s="126"/>
      <c r="D44" s="138"/>
      <c r="E44" s="128"/>
    </row>
    <row r="45" spans="1:5" ht="15.75" customHeight="1" hidden="1">
      <c r="A45" s="117"/>
      <c r="B45" s="132" t="s">
        <v>83</v>
      </c>
      <c r="C45" s="126"/>
      <c r="D45" s="138"/>
      <c r="E45" s="128"/>
    </row>
    <row r="46" spans="1:5" ht="15.75" customHeight="1" hidden="1">
      <c r="A46" s="117"/>
      <c r="B46" s="132" t="s">
        <v>82</v>
      </c>
      <c r="C46" s="129"/>
      <c r="D46" s="142"/>
      <c r="E46" s="131"/>
    </row>
    <row r="47" spans="1:5" ht="15.75" customHeight="1">
      <c r="A47" s="118"/>
      <c r="B47" s="136" t="s">
        <v>64</v>
      </c>
      <c r="C47" s="143"/>
      <c r="D47" s="166">
        <f>D9+D15+D18</f>
        <v>4446</v>
      </c>
      <c r="E47" s="137"/>
    </row>
    <row r="48" spans="1:5" ht="18.75">
      <c r="A48" s="119"/>
      <c r="B48" s="119"/>
      <c r="C48" s="119"/>
      <c r="D48" s="119"/>
      <c r="E48" s="119"/>
    </row>
    <row r="49" spans="1:5" ht="18.75">
      <c r="A49" s="119"/>
      <c r="B49" s="119"/>
      <c r="C49" s="119"/>
      <c r="D49" s="119"/>
      <c r="E49" s="119"/>
    </row>
    <row r="50" spans="1:5" ht="18.75">
      <c r="A50" s="119"/>
      <c r="B50" s="119"/>
      <c r="C50" s="119"/>
      <c r="D50" s="119"/>
      <c r="E50" s="119"/>
    </row>
    <row r="51" spans="1:5" ht="18.75">
      <c r="A51" s="119"/>
      <c r="B51" s="119"/>
      <c r="C51" s="119"/>
      <c r="D51" s="119"/>
      <c r="E51" s="119"/>
    </row>
    <row r="52" spans="1:5" ht="18.75">
      <c r="A52" s="119"/>
      <c r="B52" s="119"/>
      <c r="C52" s="119"/>
      <c r="D52" s="119"/>
      <c r="E52" s="119"/>
    </row>
    <row r="53" spans="1:5" ht="18.75">
      <c r="A53" s="119"/>
      <c r="B53" s="119"/>
      <c r="C53" s="119"/>
      <c r="D53" s="119"/>
      <c r="E53" s="119"/>
    </row>
    <row r="54" spans="1:5" ht="18.75">
      <c r="A54" s="119"/>
      <c r="B54" s="119"/>
      <c r="C54" s="119"/>
      <c r="D54" s="119"/>
      <c r="E54" s="119"/>
    </row>
    <row r="55" spans="1:5" ht="18.75">
      <c r="A55" s="119"/>
      <c r="B55" s="119"/>
      <c r="C55" s="119"/>
      <c r="D55" s="119"/>
      <c r="E55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90" t="s">
        <v>253</v>
      </c>
      <c r="C1" s="290"/>
      <c r="D1" s="290"/>
      <c r="E1" s="290"/>
      <c r="F1" s="73"/>
    </row>
    <row r="2" spans="1:5" ht="15.75" customHeight="1">
      <c r="A2" s="119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222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1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19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113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>
      <c r="A9" s="113">
        <v>1</v>
      </c>
      <c r="B9" s="123" t="s">
        <v>46</v>
      </c>
      <c r="C9" s="123"/>
      <c r="D9" s="124">
        <f>SUM(D10:D14)</f>
        <v>2229</v>
      </c>
      <c r="E9" s="125"/>
      <c r="F9" s="61"/>
      <c r="G9" s="63"/>
      <c r="H9" s="63"/>
      <c r="I9" s="64"/>
      <c r="J9" s="61"/>
      <c r="K9" s="61"/>
    </row>
    <row r="10" spans="1:11" ht="15.75" customHeight="1">
      <c r="A10" s="115"/>
      <c r="B10" s="126" t="s">
        <v>164</v>
      </c>
      <c r="C10" s="126"/>
      <c r="D10" s="127">
        <v>1119</v>
      </c>
      <c r="E10" s="128"/>
      <c r="F10" s="61"/>
      <c r="G10" s="61"/>
      <c r="H10" s="61"/>
      <c r="I10" s="65"/>
      <c r="J10" s="61"/>
      <c r="K10" s="61"/>
    </row>
    <row r="11" spans="1:11" ht="15.75" customHeight="1">
      <c r="A11" s="115"/>
      <c r="B11" s="126" t="s">
        <v>169</v>
      </c>
      <c r="C11" s="126"/>
      <c r="D11" s="127">
        <v>30</v>
      </c>
      <c r="E11" s="128"/>
      <c r="F11" s="61"/>
      <c r="G11" s="61"/>
      <c r="H11" s="61"/>
      <c r="I11" s="65"/>
      <c r="J11" s="61"/>
      <c r="K11" s="61"/>
    </row>
    <row r="12" spans="1:11" ht="15.75" customHeight="1" hidden="1">
      <c r="A12" s="115"/>
      <c r="B12" s="126" t="s">
        <v>166</v>
      </c>
      <c r="C12" s="126"/>
      <c r="D12" s="127"/>
      <c r="E12" s="128"/>
      <c r="F12" s="61"/>
      <c r="G12" s="61"/>
      <c r="H12" s="61"/>
      <c r="I12" s="65"/>
      <c r="J12" s="61"/>
      <c r="K12" s="61"/>
    </row>
    <row r="13" spans="1:11" ht="15.75" customHeight="1" hidden="1">
      <c r="A13" s="115"/>
      <c r="B13" s="126" t="s">
        <v>167</v>
      </c>
      <c r="C13" s="126"/>
      <c r="D13" s="127"/>
      <c r="E13" s="128"/>
      <c r="F13" s="61"/>
      <c r="G13" s="61"/>
      <c r="H13" s="61"/>
      <c r="I13" s="65"/>
      <c r="J13" s="61"/>
      <c r="K13" s="61"/>
    </row>
    <row r="14" spans="1:11" ht="15.75" customHeight="1">
      <c r="A14" s="116"/>
      <c r="B14" s="129" t="s">
        <v>171</v>
      </c>
      <c r="C14" s="129"/>
      <c r="D14" s="130">
        <v>1080</v>
      </c>
      <c r="E14" s="131"/>
      <c r="F14" s="61"/>
      <c r="G14" s="61"/>
      <c r="H14" s="61"/>
      <c r="I14" s="65"/>
      <c r="J14" s="61"/>
      <c r="K14" s="61"/>
    </row>
    <row r="15" spans="1:11" ht="15.75" customHeight="1">
      <c r="A15" s="114">
        <v>2</v>
      </c>
      <c r="B15" s="123" t="s">
        <v>78</v>
      </c>
      <c r="C15" s="123"/>
      <c r="D15" s="124">
        <f>D16+D17</f>
        <v>605</v>
      </c>
      <c r="E15" s="125"/>
      <c r="F15" s="61"/>
      <c r="G15" s="61"/>
      <c r="H15" s="61"/>
      <c r="I15" s="65"/>
      <c r="J15" s="61"/>
      <c r="K15" s="61"/>
    </row>
    <row r="16" spans="1:11" ht="15.75" customHeight="1">
      <c r="A16" s="115"/>
      <c r="B16" s="126" t="s">
        <v>79</v>
      </c>
      <c r="C16" s="126"/>
      <c r="D16" s="127">
        <v>594</v>
      </c>
      <c r="E16" s="128"/>
      <c r="F16" s="61"/>
      <c r="G16" s="61"/>
      <c r="H16" s="61"/>
      <c r="I16" s="65"/>
      <c r="J16" s="61"/>
      <c r="K16" s="61"/>
    </row>
    <row r="17" spans="1:11" ht="15.75" customHeight="1">
      <c r="A17" s="116"/>
      <c r="B17" s="129" t="s">
        <v>80</v>
      </c>
      <c r="C17" s="129"/>
      <c r="D17" s="130">
        <v>11</v>
      </c>
      <c r="E17" s="131"/>
      <c r="F17" s="61"/>
      <c r="G17" s="63"/>
      <c r="H17" s="63"/>
      <c r="I17" s="64"/>
      <c r="J17" s="61"/>
      <c r="K17" s="61"/>
    </row>
    <row r="18" spans="1:11" ht="15.75" customHeight="1">
      <c r="A18" s="114">
        <v>3</v>
      </c>
      <c r="B18" s="123" t="s">
        <v>7</v>
      </c>
      <c r="C18" s="123"/>
      <c r="D18" s="124">
        <f>SUM(D19:D46)</f>
        <v>345</v>
      </c>
      <c r="E18" s="125"/>
      <c r="F18" s="61"/>
      <c r="G18" s="63"/>
      <c r="H18" s="63"/>
      <c r="I18" s="64"/>
      <c r="J18" s="61"/>
      <c r="K18" s="61"/>
    </row>
    <row r="19" spans="1:11" ht="15.75" customHeight="1">
      <c r="A19" s="117"/>
      <c r="B19" s="132" t="s">
        <v>137</v>
      </c>
      <c r="C19" s="126"/>
      <c r="D19" s="133">
        <v>20</v>
      </c>
      <c r="E19" s="128"/>
      <c r="F19" s="61"/>
      <c r="G19" s="61"/>
      <c r="H19" s="61"/>
      <c r="I19" s="65"/>
      <c r="J19" s="61"/>
      <c r="K19" s="61"/>
    </row>
    <row r="20" spans="1:11" ht="15.75" customHeight="1">
      <c r="A20" s="117"/>
      <c r="B20" s="132" t="s">
        <v>138</v>
      </c>
      <c r="C20" s="126"/>
      <c r="D20" s="127">
        <v>20</v>
      </c>
      <c r="E20" s="128"/>
      <c r="F20" s="61"/>
      <c r="G20" s="63"/>
      <c r="H20" s="63"/>
      <c r="I20" s="64"/>
      <c r="J20" s="61"/>
      <c r="K20" s="61"/>
    </row>
    <row r="21" spans="1:11" ht="15.75" customHeight="1" hidden="1">
      <c r="A21" s="117"/>
      <c r="B21" s="132" t="s">
        <v>139</v>
      </c>
      <c r="C21" s="126"/>
      <c r="D21" s="127"/>
      <c r="E21" s="128"/>
      <c r="F21" s="61"/>
      <c r="G21" s="63"/>
      <c r="H21" s="63"/>
      <c r="I21" s="64"/>
      <c r="J21" s="61"/>
      <c r="K21" s="61"/>
    </row>
    <row r="22" spans="1:11" ht="15.75" customHeight="1">
      <c r="A22" s="117"/>
      <c r="B22" s="132" t="s">
        <v>140</v>
      </c>
      <c r="C22" s="126"/>
      <c r="D22" s="127">
        <v>10</v>
      </c>
      <c r="E22" s="128"/>
      <c r="F22" s="61"/>
      <c r="G22" s="63"/>
      <c r="H22" s="63"/>
      <c r="I22" s="64"/>
      <c r="J22" s="61"/>
      <c r="K22" s="61"/>
    </row>
    <row r="23" spans="1:11" ht="15.75" customHeight="1" hidden="1">
      <c r="A23" s="117"/>
      <c r="B23" s="132" t="s">
        <v>141</v>
      </c>
      <c r="C23" s="126"/>
      <c r="D23" s="127"/>
      <c r="E23" s="128"/>
      <c r="F23" s="61"/>
      <c r="G23" s="61"/>
      <c r="H23" s="61"/>
      <c r="I23" s="65"/>
      <c r="J23" s="61"/>
      <c r="K23" s="61"/>
    </row>
    <row r="24" spans="1:11" ht="15.75" customHeight="1">
      <c r="A24" s="117"/>
      <c r="B24" s="132" t="s">
        <v>142</v>
      </c>
      <c r="C24" s="126"/>
      <c r="D24" s="127">
        <v>20</v>
      </c>
      <c r="E24" s="128"/>
      <c r="F24" s="61"/>
      <c r="G24" s="61"/>
      <c r="H24" s="61"/>
      <c r="I24" s="65"/>
      <c r="J24" s="61"/>
      <c r="K24" s="61"/>
    </row>
    <row r="25" spans="1:11" ht="15.75" customHeight="1" hidden="1">
      <c r="A25" s="117"/>
      <c r="B25" s="132" t="s">
        <v>143</v>
      </c>
      <c r="C25" s="134"/>
      <c r="D25" s="127"/>
      <c r="E25" s="128"/>
      <c r="F25" s="61"/>
      <c r="G25" s="61"/>
      <c r="H25" s="61"/>
      <c r="I25" s="65"/>
      <c r="J25" s="61"/>
      <c r="K25" s="61"/>
    </row>
    <row r="26" spans="1:11" ht="16.5" customHeight="1" hidden="1">
      <c r="A26" s="117"/>
      <c r="B26" s="132" t="s">
        <v>144</v>
      </c>
      <c r="C26" s="126"/>
      <c r="D26" s="127"/>
      <c r="E26" s="128"/>
      <c r="F26" s="61"/>
      <c r="G26" s="61"/>
      <c r="H26" s="61"/>
      <c r="I26" s="65"/>
      <c r="J26" s="61"/>
      <c r="K26" s="61"/>
    </row>
    <row r="27" spans="1:11" ht="15.75" customHeight="1" hidden="1">
      <c r="A27" s="117"/>
      <c r="B27" s="132" t="s">
        <v>145</v>
      </c>
      <c r="C27" s="126"/>
      <c r="D27" s="127"/>
      <c r="E27" s="128"/>
      <c r="F27" s="61"/>
      <c r="G27" s="61"/>
      <c r="H27" s="61"/>
      <c r="I27" s="65"/>
      <c r="J27" s="61"/>
      <c r="K27" s="61"/>
    </row>
    <row r="28" spans="1:11" ht="15.75" customHeight="1">
      <c r="A28" s="117"/>
      <c r="B28" s="132" t="s">
        <v>146</v>
      </c>
      <c r="C28" s="126"/>
      <c r="D28" s="127">
        <v>40</v>
      </c>
      <c r="E28" s="128"/>
      <c r="F28" s="61"/>
      <c r="G28" s="61"/>
      <c r="H28" s="61"/>
      <c r="I28" s="65"/>
      <c r="J28" s="61"/>
      <c r="K28" s="61"/>
    </row>
    <row r="29" spans="1:11" ht="15.75" customHeight="1">
      <c r="A29" s="117"/>
      <c r="B29" s="132" t="s">
        <v>147</v>
      </c>
      <c r="C29" s="134"/>
      <c r="D29" s="127">
        <v>30</v>
      </c>
      <c r="E29" s="128"/>
      <c r="F29" s="61"/>
      <c r="G29" s="61"/>
      <c r="H29" s="61"/>
      <c r="I29" s="65"/>
      <c r="J29" s="61"/>
      <c r="K29" s="61"/>
    </row>
    <row r="30" spans="1:5" ht="15.75" customHeight="1">
      <c r="A30" s="117"/>
      <c r="B30" s="132" t="s">
        <v>148</v>
      </c>
      <c r="C30" s="126"/>
      <c r="D30" s="138">
        <v>85</v>
      </c>
      <c r="E30" s="128"/>
    </row>
    <row r="31" spans="1:5" ht="15.75" customHeight="1">
      <c r="A31" s="117"/>
      <c r="B31" s="132" t="s">
        <v>149</v>
      </c>
      <c r="C31" s="126"/>
      <c r="D31" s="138">
        <v>20</v>
      </c>
      <c r="E31" s="128"/>
    </row>
    <row r="32" spans="1:5" ht="15.75" customHeight="1" hidden="1">
      <c r="A32" s="117"/>
      <c r="B32" s="132" t="s">
        <v>170</v>
      </c>
      <c r="C32" s="126"/>
      <c r="D32" s="138"/>
      <c r="E32" s="128"/>
    </row>
    <row r="33" spans="1:5" ht="15.75" customHeight="1">
      <c r="A33" s="117"/>
      <c r="B33" s="132" t="s">
        <v>150</v>
      </c>
      <c r="C33" s="126"/>
      <c r="D33" s="138">
        <v>10</v>
      </c>
      <c r="E33" s="128"/>
    </row>
    <row r="34" spans="1:5" ht="15.75" customHeight="1">
      <c r="A34" s="117"/>
      <c r="B34" s="132" t="s">
        <v>151</v>
      </c>
      <c r="C34" s="126"/>
      <c r="D34" s="138">
        <v>5</v>
      </c>
      <c r="E34" s="128"/>
    </row>
    <row r="35" spans="1:5" ht="15.75" customHeight="1" hidden="1">
      <c r="A35" s="117"/>
      <c r="B35" s="132" t="s">
        <v>152</v>
      </c>
      <c r="C35" s="126"/>
      <c r="D35" s="138"/>
      <c r="E35" s="128"/>
    </row>
    <row r="36" spans="1:5" ht="15.75" customHeight="1" hidden="1">
      <c r="A36" s="117"/>
      <c r="B36" s="132" t="s">
        <v>153</v>
      </c>
      <c r="C36" s="126"/>
      <c r="D36" s="138"/>
      <c r="E36" s="128"/>
    </row>
    <row r="37" spans="1:5" ht="15.75" customHeight="1" hidden="1">
      <c r="A37" s="117"/>
      <c r="B37" s="132" t="s">
        <v>172</v>
      </c>
      <c r="C37" s="126"/>
      <c r="D37" s="138"/>
      <c r="E37" s="128"/>
    </row>
    <row r="38" spans="1:5" ht="15.75" customHeight="1" hidden="1">
      <c r="A38" s="117"/>
      <c r="B38" s="132" t="s">
        <v>154</v>
      </c>
      <c r="C38" s="126"/>
      <c r="D38" s="138"/>
      <c r="E38" s="128"/>
    </row>
    <row r="39" spans="1:5" ht="15.75" customHeight="1" hidden="1">
      <c r="A39" s="117"/>
      <c r="B39" s="132" t="s">
        <v>155</v>
      </c>
      <c r="C39" s="126"/>
      <c r="D39" s="138"/>
      <c r="E39" s="128"/>
    </row>
    <row r="40" spans="1:5" ht="15.75" customHeight="1" hidden="1">
      <c r="A40" s="117"/>
      <c r="B40" s="132" t="s">
        <v>156</v>
      </c>
      <c r="C40" s="126"/>
      <c r="D40" s="138"/>
      <c r="E40" s="128"/>
    </row>
    <row r="41" spans="1:5" ht="15.75" customHeight="1">
      <c r="A41" s="117"/>
      <c r="B41" s="132" t="s">
        <v>157</v>
      </c>
      <c r="C41" s="139"/>
      <c r="D41" s="140">
        <v>15</v>
      </c>
      <c r="E41" s="141"/>
    </row>
    <row r="42" spans="1:5" ht="15.75" customHeight="1" hidden="1">
      <c r="A42" s="117"/>
      <c r="B42" s="132" t="s">
        <v>158</v>
      </c>
      <c r="C42" s="126"/>
      <c r="D42" s="138"/>
      <c r="E42" s="128"/>
    </row>
    <row r="43" spans="1:5" ht="15.75" customHeight="1">
      <c r="A43" s="117"/>
      <c r="B43" s="132" t="s">
        <v>81</v>
      </c>
      <c r="C43" s="126"/>
      <c r="D43" s="138">
        <v>70</v>
      </c>
      <c r="E43" s="128"/>
    </row>
    <row r="44" spans="1:5" ht="15.75" customHeight="1" hidden="1">
      <c r="A44" s="117"/>
      <c r="B44" s="132" t="s">
        <v>159</v>
      </c>
      <c r="C44" s="126"/>
      <c r="D44" s="138"/>
      <c r="E44" s="128"/>
    </row>
    <row r="45" spans="1:5" ht="15.75" customHeight="1" hidden="1">
      <c r="A45" s="117"/>
      <c r="B45" s="132" t="s">
        <v>83</v>
      </c>
      <c r="C45" s="126"/>
      <c r="D45" s="138"/>
      <c r="E45" s="128"/>
    </row>
    <row r="46" spans="1:5" ht="15.75" customHeight="1" hidden="1">
      <c r="A46" s="117"/>
      <c r="B46" s="132" t="s">
        <v>82</v>
      </c>
      <c r="C46" s="129"/>
      <c r="D46" s="142"/>
      <c r="E46" s="131"/>
    </row>
    <row r="47" spans="1:5" ht="15.75" customHeight="1">
      <c r="A47" s="118"/>
      <c r="B47" s="136" t="s">
        <v>64</v>
      </c>
      <c r="C47" s="143"/>
      <c r="D47" s="166">
        <f>D9+D15+D18</f>
        <v>3179</v>
      </c>
      <c r="E47" s="137"/>
    </row>
    <row r="48" spans="1:5" ht="18.75">
      <c r="A48" s="119"/>
      <c r="B48" s="119"/>
      <c r="C48" s="119"/>
      <c r="D48" s="119"/>
      <c r="E48" s="119"/>
    </row>
    <row r="49" spans="1:5" ht="18.75">
      <c r="A49" s="119"/>
      <c r="B49" s="119"/>
      <c r="C49" s="119"/>
      <c r="D49" s="119"/>
      <c r="E49" s="119"/>
    </row>
    <row r="50" spans="1:5" ht="18.75">
      <c r="A50" s="119"/>
      <c r="B50" s="119"/>
      <c r="C50" s="119"/>
      <c r="D50" s="119"/>
      <c r="E50" s="119"/>
    </row>
    <row r="51" spans="1:5" ht="18.75">
      <c r="A51" s="119"/>
      <c r="B51" s="119"/>
      <c r="C51" s="119"/>
      <c r="D51" s="119"/>
      <c r="E51" s="119"/>
    </row>
    <row r="52" spans="1:5" ht="18.75">
      <c r="A52" s="119"/>
      <c r="B52" s="119"/>
      <c r="C52" s="119"/>
      <c r="D52" s="119"/>
      <c r="E52" s="119"/>
    </row>
    <row r="53" spans="1:5" ht="18.75">
      <c r="A53" s="119"/>
      <c r="B53" s="119"/>
      <c r="C53" s="119"/>
      <c r="D53" s="119"/>
      <c r="E53" s="119"/>
    </row>
    <row r="54" spans="1:5" ht="18.75">
      <c r="A54" s="119"/>
      <c r="B54" s="119"/>
      <c r="C54" s="119"/>
      <c r="D54" s="119"/>
      <c r="E54" s="119"/>
    </row>
    <row r="55" spans="1:5" ht="18.75">
      <c r="A55" s="119"/>
      <c r="B55" s="119"/>
      <c r="C55" s="119"/>
      <c r="D55" s="119"/>
      <c r="E55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90" t="s">
        <v>254</v>
      </c>
      <c r="C1" s="290"/>
      <c r="D1" s="290"/>
      <c r="E1" s="290"/>
      <c r="F1" s="73"/>
    </row>
    <row r="2" spans="1:5" ht="15.75" customHeight="1">
      <c r="A2" s="119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223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1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19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113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 hidden="1">
      <c r="A9" s="113">
        <v>1</v>
      </c>
      <c r="B9" s="123" t="s">
        <v>46</v>
      </c>
      <c r="C9" s="123"/>
      <c r="D9" s="124">
        <f>SUM(D10:D14)</f>
        <v>0</v>
      </c>
      <c r="E9" s="125"/>
      <c r="F9" s="61"/>
      <c r="G9" s="63"/>
      <c r="H9" s="63"/>
      <c r="I9" s="64"/>
      <c r="J9" s="61"/>
      <c r="K9" s="61"/>
    </row>
    <row r="10" spans="1:11" ht="15.75" customHeight="1" hidden="1">
      <c r="A10" s="115"/>
      <c r="B10" s="126" t="s">
        <v>164</v>
      </c>
      <c r="C10" s="126"/>
      <c r="D10" s="127"/>
      <c r="E10" s="128"/>
      <c r="F10" s="61"/>
      <c r="G10" s="61"/>
      <c r="H10" s="61"/>
      <c r="I10" s="65"/>
      <c r="J10" s="61"/>
      <c r="K10" s="61"/>
    </row>
    <row r="11" spans="1:11" ht="15.75" customHeight="1" hidden="1">
      <c r="A11" s="115"/>
      <c r="B11" s="126" t="s">
        <v>165</v>
      </c>
      <c r="C11" s="126"/>
      <c r="D11" s="127"/>
      <c r="E11" s="128"/>
      <c r="F11" s="61"/>
      <c r="G11" s="61"/>
      <c r="H11" s="61"/>
      <c r="I11" s="65"/>
      <c r="J11" s="61"/>
      <c r="K11" s="61"/>
    </row>
    <row r="12" spans="1:11" ht="15.75" customHeight="1" hidden="1">
      <c r="A12" s="115"/>
      <c r="B12" s="126" t="s">
        <v>166</v>
      </c>
      <c r="C12" s="126"/>
      <c r="D12" s="127"/>
      <c r="E12" s="128"/>
      <c r="F12" s="61"/>
      <c r="G12" s="61"/>
      <c r="H12" s="61"/>
      <c r="I12" s="65"/>
      <c r="J12" s="61"/>
      <c r="K12" s="61"/>
    </row>
    <row r="13" spans="1:11" ht="15.75" customHeight="1" hidden="1">
      <c r="A13" s="115"/>
      <c r="B13" s="126" t="s">
        <v>167</v>
      </c>
      <c r="C13" s="126"/>
      <c r="D13" s="127"/>
      <c r="E13" s="128"/>
      <c r="F13" s="61"/>
      <c r="G13" s="61"/>
      <c r="H13" s="61"/>
      <c r="I13" s="65"/>
      <c r="J13" s="61"/>
      <c r="K13" s="61"/>
    </row>
    <row r="14" spans="1:11" ht="15.75" customHeight="1" hidden="1">
      <c r="A14" s="116"/>
      <c r="B14" s="129" t="s">
        <v>168</v>
      </c>
      <c r="C14" s="129"/>
      <c r="D14" s="130"/>
      <c r="E14" s="131"/>
      <c r="F14" s="61"/>
      <c r="G14" s="61"/>
      <c r="H14" s="61"/>
      <c r="I14" s="65"/>
      <c r="J14" s="61"/>
      <c r="K14" s="61"/>
    </row>
    <row r="15" spans="1:11" ht="15.75" customHeight="1" hidden="1">
      <c r="A15" s="114">
        <v>2</v>
      </c>
      <c r="B15" s="123" t="s">
        <v>78</v>
      </c>
      <c r="C15" s="123"/>
      <c r="D15" s="124">
        <f>D16+D17</f>
        <v>0</v>
      </c>
      <c r="E15" s="125"/>
      <c r="F15" s="61"/>
      <c r="G15" s="61"/>
      <c r="H15" s="61"/>
      <c r="I15" s="65"/>
      <c r="J15" s="61"/>
      <c r="K15" s="61"/>
    </row>
    <row r="16" spans="1:11" ht="15.75" customHeight="1" hidden="1">
      <c r="A16" s="115"/>
      <c r="B16" s="126" t="s">
        <v>79</v>
      </c>
      <c r="C16" s="126"/>
      <c r="D16" s="127"/>
      <c r="E16" s="128"/>
      <c r="F16" s="61"/>
      <c r="G16" s="61"/>
      <c r="H16" s="61"/>
      <c r="I16" s="65"/>
      <c r="J16" s="61"/>
      <c r="K16" s="61"/>
    </row>
    <row r="17" spans="1:11" ht="15.75" customHeight="1" hidden="1">
      <c r="A17" s="116"/>
      <c r="B17" s="129" t="s">
        <v>80</v>
      </c>
      <c r="C17" s="129"/>
      <c r="D17" s="130"/>
      <c r="E17" s="131"/>
      <c r="F17" s="61"/>
      <c r="G17" s="63"/>
      <c r="H17" s="63"/>
      <c r="I17" s="64"/>
      <c r="J17" s="61"/>
      <c r="K17" s="61"/>
    </row>
    <row r="18" spans="1:11" ht="15.75" customHeight="1">
      <c r="A18" s="114"/>
      <c r="B18" s="123" t="s">
        <v>7</v>
      </c>
      <c r="C18" s="123"/>
      <c r="D18" s="124">
        <f>SUM(D19:D46)</f>
        <v>1156</v>
      </c>
      <c r="E18" s="125"/>
      <c r="F18" s="61"/>
      <c r="G18" s="63"/>
      <c r="H18" s="63"/>
      <c r="I18" s="64"/>
      <c r="J18" s="61"/>
      <c r="K18" s="61"/>
    </row>
    <row r="19" spans="1:11" ht="15.75" customHeight="1" hidden="1">
      <c r="A19" s="117"/>
      <c r="B19" s="132" t="s">
        <v>137</v>
      </c>
      <c r="C19" s="126"/>
      <c r="D19" s="133"/>
      <c r="E19" s="128"/>
      <c r="F19" s="61"/>
      <c r="G19" s="61"/>
      <c r="H19" s="61"/>
      <c r="I19" s="65"/>
      <c r="J19" s="61"/>
      <c r="K19" s="61"/>
    </row>
    <row r="20" spans="1:11" ht="15.75" customHeight="1" hidden="1">
      <c r="A20" s="117"/>
      <c r="B20" s="132" t="s">
        <v>138</v>
      </c>
      <c r="C20" s="126"/>
      <c r="D20" s="127"/>
      <c r="E20" s="128"/>
      <c r="F20" s="61"/>
      <c r="G20" s="63"/>
      <c r="H20" s="63"/>
      <c r="I20" s="64"/>
      <c r="J20" s="61"/>
      <c r="K20" s="61"/>
    </row>
    <row r="21" spans="1:11" ht="15.75" customHeight="1" hidden="1">
      <c r="A21" s="117"/>
      <c r="B21" s="132" t="s">
        <v>139</v>
      </c>
      <c r="C21" s="126"/>
      <c r="D21" s="127"/>
      <c r="E21" s="128"/>
      <c r="F21" s="61"/>
      <c r="G21" s="63"/>
      <c r="H21" s="63"/>
      <c r="I21" s="64"/>
      <c r="J21" s="61"/>
      <c r="K21" s="61"/>
    </row>
    <row r="22" spans="1:11" ht="15.75" customHeight="1" hidden="1">
      <c r="A22" s="117"/>
      <c r="B22" s="132" t="s">
        <v>140</v>
      </c>
      <c r="C22" s="126"/>
      <c r="D22" s="127"/>
      <c r="E22" s="128"/>
      <c r="F22" s="61"/>
      <c r="G22" s="63"/>
      <c r="H22" s="63"/>
      <c r="I22" s="64"/>
      <c r="J22" s="61"/>
      <c r="K22" s="61"/>
    </row>
    <row r="23" spans="1:11" ht="15.75" customHeight="1">
      <c r="A23" s="117"/>
      <c r="B23" s="132" t="s">
        <v>141</v>
      </c>
      <c r="C23" s="126"/>
      <c r="D23" s="127">
        <v>730</v>
      </c>
      <c r="E23" s="128"/>
      <c r="F23" s="61"/>
      <c r="G23" s="61"/>
      <c r="H23" s="61"/>
      <c r="I23" s="65"/>
      <c r="J23" s="61"/>
      <c r="K23" s="61"/>
    </row>
    <row r="24" spans="1:11" ht="15.75" customHeight="1" hidden="1">
      <c r="A24" s="117"/>
      <c r="B24" s="132" t="s">
        <v>142</v>
      </c>
      <c r="C24" s="126"/>
      <c r="D24" s="127"/>
      <c r="E24" s="128"/>
      <c r="F24" s="61"/>
      <c r="G24" s="61"/>
      <c r="H24" s="61"/>
      <c r="I24" s="65"/>
      <c r="J24" s="61"/>
      <c r="K24" s="61"/>
    </row>
    <row r="25" spans="1:11" ht="15.75" customHeight="1" hidden="1">
      <c r="A25" s="117"/>
      <c r="B25" s="132" t="s">
        <v>143</v>
      </c>
      <c r="C25" s="134"/>
      <c r="D25" s="135"/>
      <c r="E25" s="128"/>
      <c r="F25" s="61"/>
      <c r="G25" s="61"/>
      <c r="H25" s="61"/>
      <c r="I25" s="65"/>
      <c r="J25" s="61"/>
      <c r="K25" s="61"/>
    </row>
    <row r="26" spans="1:11" ht="15.75" customHeight="1" hidden="1">
      <c r="A26" s="117"/>
      <c r="B26" s="132" t="s">
        <v>144</v>
      </c>
      <c r="C26" s="126"/>
      <c r="D26" s="127"/>
      <c r="E26" s="128"/>
      <c r="F26" s="61"/>
      <c r="G26" s="61"/>
      <c r="H26" s="61"/>
      <c r="I26" s="65"/>
      <c r="J26" s="61"/>
      <c r="K26" s="61"/>
    </row>
    <row r="27" spans="1:11" ht="15.75" customHeight="1" hidden="1">
      <c r="A27" s="117"/>
      <c r="B27" s="132" t="s">
        <v>145</v>
      </c>
      <c r="C27" s="126"/>
      <c r="D27" s="127"/>
      <c r="E27" s="128"/>
      <c r="F27" s="61"/>
      <c r="G27" s="61"/>
      <c r="H27" s="61"/>
      <c r="I27" s="65"/>
      <c r="J27" s="61"/>
      <c r="K27" s="61"/>
    </row>
    <row r="28" spans="1:11" ht="15.75" customHeight="1" hidden="1">
      <c r="A28" s="117"/>
      <c r="B28" s="132" t="s">
        <v>146</v>
      </c>
      <c r="C28" s="126"/>
      <c r="D28" s="127"/>
      <c r="E28" s="128"/>
      <c r="F28" s="61"/>
      <c r="G28" s="61"/>
      <c r="H28" s="61"/>
      <c r="I28" s="65"/>
      <c r="J28" s="61"/>
      <c r="K28" s="61"/>
    </row>
    <row r="29" spans="1:11" ht="15.75" customHeight="1" hidden="1">
      <c r="A29" s="117"/>
      <c r="B29" s="132" t="s">
        <v>147</v>
      </c>
      <c r="C29" s="134"/>
      <c r="D29" s="135"/>
      <c r="E29" s="128"/>
      <c r="F29" s="61"/>
      <c r="G29" s="61"/>
      <c r="H29" s="61"/>
      <c r="I29" s="65"/>
      <c r="J29" s="61"/>
      <c r="K29" s="61"/>
    </row>
    <row r="30" spans="1:5" ht="15.75" customHeight="1" hidden="1">
      <c r="A30" s="117"/>
      <c r="B30" s="132" t="s">
        <v>148</v>
      </c>
      <c r="C30" s="126"/>
      <c r="D30" s="138"/>
      <c r="E30" s="128"/>
    </row>
    <row r="31" spans="1:5" ht="15.75" customHeight="1">
      <c r="A31" s="117"/>
      <c r="B31" s="132" t="s">
        <v>149</v>
      </c>
      <c r="C31" s="126"/>
      <c r="D31" s="138">
        <v>180</v>
      </c>
      <c r="E31" s="128"/>
    </row>
    <row r="32" spans="1:5" ht="15.75" customHeight="1" hidden="1">
      <c r="A32" s="117"/>
      <c r="B32" s="132" t="s">
        <v>170</v>
      </c>
      <c r="C32" s="126"/>
      <c r="D32" s="138"/>
      <c r="E32" s="128"/>
    </row>
    <row r="33" spans="1:5" ht="15.75" customHeight="1" hidden="1">
      <c r="A33" s="117"/>
      <c r="B33" s="132" t="s">
        <v>150</v>
      </c>
      <c r="C33" s="126"/>
      <c r="D33" s="138"/>
      <c r="E33" s="128"/>
    </row>
    <row r="34" spans="1:5" ht="15.75" customHeight="1" hidden="1">
      <c r="A34" s="117"/>
      <c r="B34" s="132" t="s">
        <v>151</v>
      </c>
      <c r="C34" s="126"/>
      <c r="D34" s="138"/>
      <c r="E34" s="128"/>
    </row>
    <row r="35" spans="1:5" ht="15.75" customHeight="1" hidden="1">
      <c r="A35" s="117"/>
      <c r="B35" s="132" t="s">
        <v>152</v>
      </c>
      <c r="C35" s="126"/>
      <c r="D35" s="138"/>
      <c r="E35" s="128"/>
    </row>
    <row r="36" spans="1:5" ht="15.75" customHeight="1" hidden="1">
      <c r="A36" s="117"/>
      <c r="B36" s="132" t="s">
        <v>153</v>
      </c>
      <c r="C36" s="126"/>
      <c r="D36" s="138"/>
      <c r="E36" s="128"/>
    </row>
    <row r="37" spans="1:5" ht="15.75" customHeight="1" hidden="1">
      <c r="A37" s="117"/>
      <c r="B37" s="132" t="s">
        <v>172</v>
      </c>
      <c r="C37" s="126"/>
      <c r="D37" s="138"/>
      <c r="E37" s="128"/>
    </row>
    <row r="38" spans="1:5" ht="15.75" customHeight="1" hidden="1">
      <c r="A38" s="117"/>
      <c r="B38" s="132" t="s">
        <v>154</v>
      </c>
      <c r="C38" s="126"/>
      <c r="D38" s="138"/>
      <c r="E38" s="128"/>
    </row>
    <row r="39" spans="1:5" ht="15.75" customHeight="1" hidden="1">
      <c r="A39" s="117"/>
      <c r="B39" s="132" t="s">
        <v>155</v>
      </c>
      <c r="C39" s="126"/>
      <c r="D39" s="138"/>
      <c r="E39" s="128"/>
    </row>
    <row r="40" spans="1:5" ht="15.75" customHeight="1" hidden="1">
      <c r="A40" s="117"/>
      <c r="B40" s="132" t="s">
        <v>156</v>
      </c>
      <c r="C40" s="126"/>
      <c r="D40" s="138"/>
      <c r="E40" s="128"/>
    </row>
    <row r="41" spans="1:5" ht="15.75" customHeight="1" hidden="1">
      <c r="A41" s="117"/>
      <c r="B41" s="132" t="s">
        <v>157</v>
      </c>
      <c r="C41" s="139"/>
      <c r="D41" s="140"/>
      <c r="E41" s="141"/>
    </row>
    <row r="42" spans="1:5" ht="15.75" customHeight="1" hidden="1">
      <c r="A42" s="117"/>
      <c r="B42" s="132" t="s">
        <v>158</v>
      </c>
      <c r="C42" s="126"/>
      <c r="D42" s="138"/>
      <c r="E42" s="128"/>
    </row>
    <row r="43" spans="1:5" ht="15.75" customHeight="1">
      <c r="A43" s="117"/>
      <c r="B43" s="132" t="s">
        <v>81</v>
      </c>
      <c r="C43" s="126"/>
      <c r="D43" s="138">
        <v>246</v>
      </c>
      <c r="E43" s="128"/>
    </row>
    <row r="44" spans="1:5" ht="15.75" customHeight="1" hidden="1">
      <c r="A44" s="117"/>
      <c r="B44" s="132" t="s">
        <v>159</v>
      </c>
      <c r="C44" s="126"/>
      <c r="D44" s="138"/>
      <c r="E44" s="128"/>
    </row>
    <row r="45" spans="1:5" ht="15.75" customHeight="1" hidden="1">
      <c r="A45" s="117"/>
      <c r="B45" s="132" t="s">
        <v>83</v>
      </c>
      <c r="C45" s="126"/>
      <c r="D45" s="138"/>
      <c r="E45" s="128"/>
    </row>
    <row r="46" spans="1:5" ht="15.75" customHeight="1" hidden="1">
      <c r="A46" s="117"/>
      <c r="B46" s="132" t="s">
        <v>82</v>
      </c>
      <c r="C46" s="129"/>
      <c r="D46" s="142"/>
      <c r="E46" s="131"/>
    </row>
    <row r="47" spans="1:5" ht="15.75" customHeight="1">
      <c r="A47" s="118"/>
      <c r="B47" s="136" t="s">
        <v>64</v>
      </c>
      <c r="C47" s="143"/>
      <c r="D47" s="166">
        <f>D9+D15+D18</f>
        <v>1156</v>
      </c>
      <c r="E47" s="137"/>
    </row>
    <row r="48" spans="1:5" ht="18.75">
      <c r="A48" s="119"/>
      <c r="B48" s="119"/>
      <c r="C48" s="119"/>
      <c r="D48" s="119"/>
      <c r="E48" s="119"/>
    </row>
    <row r="49" spans="1:5" ht="18.75">
      <c r="A49" s="119"/>
      <c r="B49" s="119"/>
      <c r="C49" s="119"/>
      <c r="D49" s="119"/>
      <c r="E49" s="119"/>
    </row>
    <row r="50" spans="1:5" ht="18.75">
      <c r="A50" s="119"/>
      <c r="B50" s="119"/>
      <c r="C50" s="119"/>
      <c r="D50" s="119"/>
      <c r="E50" s="119"/>
    </row>
    <row r="51" spans="1:5" ht="18.75">
      <c r="A51" s="119"/>
      <c r="B51" s="119"/>
      <c r="C51" s="119"/>
      <c r="D51" s="119"/>
      <c r="E51" s="119"/>
    </row>
    <row r="52" spans="1:5" ht="18.75">
      <c r="A52" s="119"/>
      <c r="B52" s="119"/>
      <c r="C52" s="119"/>
      <c r="D52" s="119"/>
      <c r="E52" s="119"/>
    </row>
    <row r="53" spans="1:5" ht="18.75">
      <c r="A53" s="119"/>
      <c r="B53" s="119"/>
      <c r="C53" s="119"/>
      <c r="D53" s="119"/>
      <c r="E53" s="119"/>
    </row>
    <row r="54" spans="1:5" ht="18.75">
      <c r="A54" s="119"/>
      <c r="B54" s="119"/>
      <c r="C54" s="119"/>
      <c r="D54" s="119"/>
      <c r="E54" s="119"/>
    </row>
    <row r="55" spans="1:5" ht="18.75">
      <c r="A55" s="119"/>
      <c r="B55" s="119"/>
      <c r="C55" s="119"/>
      <c r="D55" s="119"/>
      <c r="E55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90" t="s">
        <v>255</v>
      </c>
      <c r="C1" s="290"/>
      <c r="D1" s="290"/>
      <c r="E1" s="290"/>
      <c r="F1" s="73"/>
    </row>
    <row r="2" spans="1:5" ht="15.75" customHeight="1">
      <c r="A2" s="119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224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1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19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113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 hidden="1">
      <c r="A9" s="113">
        <v>1</v>
      </c>
      <c r="B9" s="123" t="s">
        <v>46</v>
      </c>
      <c r="C9" s="123"/>
      <c r="D9" s="124">
        <f>SUM(D10:D14)</f>
        <v>0</v>
      </c>
      <c r="E9" s="125"/>
      <c r="F9" s="61"/>
      <c r="G9" s="63"/>
      <c r="H9" s="63"/>
      <c r="I9" s="64"/>
      <c r="J9" s="61"/>
      <c r="K9" s="61"/>
    </row>
    <row r="10" spans="1:11" ht="15.75" customHeight="1" hidden="1">
      <c r="A10" s="115"/>
      <c r="B10" s="126" t="s">
        <v>164</v>
      </c>
      <c r="C10" s="126"/>
      <c r="D10" s="127"/>
      <c r="E10" s="128"/>
      <c r="F10" s="61"/>
      <c r="G10" s="61"/>
      <c r="H10" s="61"/>
      <c r="I10" s="65"/>
      <c r="J10" s="61"/>
      <c r="K10" s="61"/>
    </row>
    <row r="11" spans="1:11" ht="15.75" customHeight="1" hidden="1">
      <c r="A11" s="115"/>
      <c r="B11" s="126" t="s">
        <v>165</v>
      </c>
      <c r="C11" s="126"/>
      <c r="D11" s="127"/>
      <c r="E11" s="128"/>
      <c r="F11" s="61"/>
      <c r="G11" s="61"/>
      <c r="H11" s="61"/>
      <c r="I11" s="65"/>
      <c r="J11" s="61"/>
      <c r="K11" s="61"/>
    </row>
    <row r="12" spans="1:11" ht="15.75" customHeight="1" hidden="1">
      <c r="A12" s="115"/>
      <c r="B12" s="126" t="s">
        <v>166</v>
      </c>
      <c r="C12" s="126"/>
      <c r="D12" s="127"/>
      <c r="E12" s="128"/>
      <c r="F12" s="61"/>
      <c r="G12" s="61"/>
      <c r="H12" s="61"/>
      <c r="I12" s="65"/>
      <c r="J12" s="61"/>
      <c r="K12" s="61"/>
    </row>
    <row r="13" spans="1:11" ht="15.75" customHeight="1" hidden="1">
      <c r="A13" s="115"/>
      <c r="B13" s="126" t="s">
        <v>167</v>
      </c>
      <c r="C13" s="126"/>
      <c r="D13" s="127"/>
      <c r="E13" s="128"/>
      <c r="F13" s="61"/>
      <c r="G13" s="61"/>
      <c r="H13" s="61"/>
      <c r="I13" s="65"/>
      <c r="J13" s="61"/>
      <c r="K13" s="61"/>
    </row>
    <row r="14" spans="1:11" ht="15.75" customHeight="1" hidden="1">
      <c r="A14" s="116"/>
      <c r="B14" s="129" t="s">
        <v>168</v>
      </c>
      <c r="C14" s="129"/>
      <c r="D14" s="130"/>
      <c r="E14" s="131"/>
      <c r="F14" s="61"/>
      <c r="G14" s="61"/>
      <c r="H14" s="61"/>
      <c r="I14" s="65"/>
      <c r="J14" s="61"/>
      <c r="K14" s="61"/>
    </row>
    <row r="15" spans="1:11" ht="15.75" customHeight="1" hidden="1">
      <c r="A15" s="114">
        <v>2</v>
      </c>
      <c r="B15" s="123" t="s">
        <v>78</v>
      </c>
      <c r="C15" s="123"/>
      <c r="D15" s="124">
        <f>D16+D17</f>
        <v>0</v>
      </c>
      <c r="E15" s="125"/>
      <c r="F15" s="61"/>
      <c r="G15" s="61"/>
      <c r="H15" s="61"/>
      <c r="I15" s="65"/>
      <c r="J15" s="61"/>
      <c r="K15" s="61"/>
    </row>
    <row r="16" spans="1:11" ht="15.75" customHeight="1" hidden="1">
      <c r="A16" s="115"/>
      <c r="B16" s="126" t="s">
        <v>79</v>
      </c>
      <c r="C16" s="126"/>
      <c r="D16" s="127"/>
      <c r="E16" s="128"/>
      <c r="F16" s="61"/>
      <c r="G16" s="61"/>
      <c r="H16" s="61"/>
      <c r="I16" s="65"/>
      <c r="J16" s="61"/>
      <c r="K16" s="61"/>
    </row>
    <row r="17" spans="1:11" ht="15.75" customHeight="1" hidden="1">
      <c r="A17" s="116"/>
      <c r="B17" s="129" t="s">
        <v>80</v>
      </c>
      <c r="C17" s="129"/>
      <c r="D17" s="130"/>
      <c r="E17" s="131"/>
      <c r="F17" s="61"/>
      <c r="G17" s="63"/>
      <c r="H17" s="63"/>
      <c r="I17" s="64"/>
      <c r="J17" s="61"/>
      <c r="K17" s="61"/>
    </row>
    <row r="18" spans="1:11" ht="15.75" customHeight="1">
      <c r="A18" s="114"/>
      <c r="B18" s="123" t="s">
        <v>7</v>
      </c>
      <c r="C18" s="123"/>
      <c r="D18" s="124">
        <f>SUM(D19:D46)</f>
        <v>4935</v>
      </c>
      <c r="E18" s="125"/>
      <c r="F18" s="61"/>
      <c r="G18" s="63"/>
      <c r="H18" s="63"/>
      <c r="I18" s="64"/>
      <c r="J18" s="61"/>
      <c r="K18" s="61"/>
    </row>
    <row r="19" spans="1:11" ht="15.75" customHeight="1" hidden="1">
      <c r="A19" s="117"/>
      <c r="B19" s="132" t="s">
        <v>137</v>
      </c>
      <c r="C19" s="126"/>
      <c r="D19" s="133"/>
      <c r="E19" s="128"/>
      <c r="F19" s="61"/>
      <c r="G19" s="61"/>
      <c r="H19" s="61"/>
      <c r="I19" s="65"/>
      <c r="J19" s="61"/>
      <c r="K19" s="61"/>
    </row>
    <row r="20" spans="1:11" ht="15.75" customHeight="1" hidden="1">
      <c r="A20" s="117"/>
      <c r="B20" s="132" t="s">
        <v>138</v>
      </c>
      <c r="C20" s="126"/>
      <c r="D20" s="127"/>
      <c r="E20" s="128"/>
      <c r="F20" s="61"/>
      <c r="G20" s="63"/>
      <c r="H20" s="63"/>
      <c r="I20" s="64"/>
      <c r="J20" s="61"/>
      <c r="K20" s="61"/>
    </row>
    <row r="21" spans="1:11" ht="15.75" customHeight="1" hidden="1">
      <c r="A21" s="117"/>
      <c r="B21" s="132" t="s">
        <v>139</v>
      </c>
      <c r="C21" s="126"/>
      <c r="D21" s="127"/>
      <c r="E21" s="128"/>
      <c r="F21" s="61"/>
      <c r="G21" s="63"/>
      <c r="H21" s="63"/>
      <c r="I21" s="64"/>
      <c r="J21" s="61"/>
      <c r="K21" s="61"/>
    </row>
    <row r="22" spans="1:11" ht="15.75" customHeight="1" hidden="1">
      <c r="A22" s="117"/>
      <c r="B22" s="132" t="s">
        <v>140</v>
      </c>
      <c r="C22" s="126"/>
      <c r="D22" s="127"/>
      <c r="E22" s="128"/>
      <c r="F22" s="61"/>
      <c r="G22" s="63"/>
      <c r="H22" s="63"/>
      <c r="I22" s="64"/>
      <c r="J22" s="61"/>
      <c r="K22" s="61"/>
    </row>
    <row r="23" spans="1:11" ht="15.75" customHeight="1" hidden="1">
      <c r="A23" s="117"/>
      <c r="B23" s="132" t="s">
        <v>141</v>
      </c>
      <c r="C23" s="126"/>
      <c r="D23" s="127"/>
      <c r="E23" s="128"/>
      <c r="F23" s="61"/>
      <c r="G23" s="61"/>
      <c r="H23" s="61"/>
      <c r="I23" s="65"/>
      <c r="J23" s="61"/>
      <c r="K23" s="61"/>
    </row>
    <row r="24" spans="1:11" ht="15.75" customHeight="1" hidden="1">
      <c r="A24" s="117"/>
      <c r="B24" s="132" t="s">
        <v>142</v>
      </c>
      <c r="C24" s="126"/>
      <c r="D24" s="127"/>
      <c r="E24" s="128"/>
      <c r="F24" s="61"/>
      <c r="G24" s="61"/>
      <c r="H24" s="61"/>
      <c r="I24" s="65"/>
      <c r="J24" s="61"/>
      <c r="K24" s="61"/>
    </row>
    <row r="25" spans="1:11" ht="15.75" customHeight="1" hidden="1">
      <c r="A25" s="117"/>
      <c r="B25" s="132" t="s">
        <v>143</v>
      </c>
      <c r="C25" s="134"/>
      <c r="D25" s="127"/>
      <c r="E25" s="128"/>
      <c r="F25" s="61"/>
      <c r="G25" s="61"/>
      <c r="H25" s="61"/>
      <c r="I25" s="65"/>
      <c r="J25" s="61"/>
      <c r="K25" s="61"/>
    </row>
    <row r="26" spans="1:11" ht="15.75" customHeight="1" hidden="1">
      <c r="A26" s="117"/>
      <c r="B26" s="132" t="s">
        <v>144</v>
      </c>
      <c r="C26" s="126"/>
      <c r="D26" s="127"/>
      <c r="E26" s="128"/>
      <c r="F26" s="61"/>
      <c r="G26" s="61"/>
      <c r="H26" s="61"/>
      <c r="I26" s="65"/>
      <c r="J26" s="61"/>
      <c r="K26" s="61"/>
    </row>
    <row r="27" spans="1:11" ht="15.75" customHeight="1" hidden="1">
      <c r="A27" s="117"/>
      <c r="B27" s="132" t="s">
        <v>145</v>
      </c>
      <c r="C27" s="126"/>
      <c r="D27" s="127"/>
      <c r="E27" s="128"/>
      <c r="F27" s="61"/>
      <c r="G27" s="61"/>
      <c r="H27" s="61"/>
      <c r="I27" s="65"/>
      <c r="J27" s="61"/>
      <c r="K27" s="61"/>
    </row>
    <row r="28" spans="1:11" ht="15.75" customHeight="1" hidden="1">
      <c r="A28" s="117"/>
      <c r="B28" s="132" t="s">
        <v>146</v>
      </c>
      <c r="C28" s="126"/>
      <c r="D28" s="127"/>
      <c r="E28" s="128"/>
      <c r="F28" s="61"/>
      <c r="G28" s="61"/>
      <c r="H28" s="61"/>
      <c r="I28" s="65"/>
      <c r="J28" s="61"/>
      <c r="K28" s="61"/>
    </row>
    <row r="29" spans="1:11" ht="15.75" customHeight="1">
      <c r="A29" s="117"/>
      <c r="B29" s="132" t="s">
        <v>147</v>
      </c>
      <c r="C29" s="134"/>
      <c r="D29" s="127">
        <v>3060</v>
      </c>
      <c r="E29" s="128"/>
      <c r="F29" s="61"/>
      <c r="G29" s="61"/>
      <c r="H29" s="61"/>
      <c r="I29" s="65"/>
      <c r="J29" s="61"/>
      <c r="K29" s="61"/>
    </row>
    <row r="30" spans="1:5" ht="15.75" customHeight="1" hidden="1">
      <c r="A30" s="117"/>
      <c r="B30" s="132" t="s">
        <v>148</v>
      </c>
      <c r="C30" s="126"/>
      <c r="D30" s="138"/>
      <c r="E30" s="128"/>
    </row>
    <row r="31" spans="1:5" ht="15.75" customHeight="1" hidden="1">
      <c r="A31" s="117"/>
      <c r="B31" s="132" t="s">
        <v>149</v>
      </c>
      <c r="C31" s="126"/>
      <c r="D31" s="138"/>
      <c r="E31" s="128"/>
    </row>
    <row r="32" spans="1:5" ht="15.75" customHeight="1" hidden="1">
      <c r="A32" s="117"/>
      <c r="B32" s="132" t="s">
        <v>170</v>
      </c>
      <c r="C32" s="126"/>
      <c r="D32" s="138"/>
      <c r="E32" s="128"/>
    </row>
    <row r="33" spans="1:5" ht="15.75" customHeight="1">
      <c r="A33" s="117"/>
      <c r="B33" s="132" t="s">
        <v>150</v>
      </c>
      <c r="C33" s="126"/>
      <c r="D33" s="138">
        <v>825</v>
      </c>
      <c r="E33" s="128"/>
    </row>
    <row r="34" spans="1:5" ht="15.75" customHeight="1" hidden="1">
      <c r="A34" s="117"/>
      <c r="B34" s="132" t="s">
        <v>151</v>
      </c>
      <c r="C34" s="126"/>
      <c r="D34" s="138"/>
      <c r="E34" s="128"/>
    </row>
    <row r="35" spans="1:5" ht="15.75" customHeight="1" hidden="1">
      <c r="A35" s="117"/>
      <c r="B35" s="132" t="s">
        <v>152</v>
      </c>
      <c r="C35" s="126"/>
      <c r="D35" s="138"/>
      <c r="E35" s="128"/>
    </row>
    <row r="36" spans="1:5" ht="15.75" customHeight="1" hidden="1">
      <c r="A36" s="117"/>
      <c r="B36" s="132" t="s">
        <v>153</v>
      </c>
      <c r="C36" s="126"/>
      <c r="D36" s="138"/>
      <c r="E36" s="128"/>
    </row>
    <row r="37" spans="1:5" ht="15.75" customHeight="1" hidden="1">
      <c r="A37" s="117"/>
      <c r="B37" s="132" t="s">
        <v>172</v>
      </c>
      <c r="C37" s="126"/>
      <c r="D37" s="138"/>
      <c r="E37" s="128"/>
    </row>
    <row r="38" spans="1:5" ht="15.75" customHeight="1" hidden="1">
      <c r="A38" s="117"/>
      <c r="B38" s="132" t="s">
        <v>154</v>
      </c>
      <c r="C38" s="126"/>
      <c r="D38" s="138"/>
      <c r="E38" s="128"/>
    </row>
    <row r="39" spans="1:5" ht="15.75" customHeight="1" hidden="1">
      <c r="A39" s="117"/>
      <c r="B39" s="132" t="s">
        <v>155</v>
      </c>
      <c r="C39" s="126"/>
      <c r="D39" s="138"/>
      <c r="E39" s="128"/>
    </row>
    <row r="40" spans="1:5" ht="15.75" customHeight="1" hidden="1">
      <c r="A40" s="117"/>
      <c r="B40" s="132" t="s">
        <v>156</v>
      </c>
      <c r="C40" s="126"/>
      <c r="D40" s="138"/>
      <c r="E40" s="128"/>
    </row>
    <row r="41" spans="1:5" ht="15.75" customHeight="1" hidden="1">
      <c r="A41" s="117"/>
      <c r="B41" s="132" t="s">
        <v>157</v>
      </c>
      <c r="C41" s="139"/>
      <c r="D41" s="140"/>
      <c r="E41" s="141"/>
    </row>
    <row r="42" spans="1:5" ht="15.75" customHeight="1" hidden="1">
      <c r="A42" s="117"/>
      <c r="B42" s="132" t="s">
        <v>158</v>
      </c>
      <c r="C42" s="126"/>
      <c r="D42" s="138"/>
      <c r="E42" s="128"/>
    </row>
    <row r="43" spans="1:5" ht="15.75" customHeight="1">
      <c r="A43" s="117"/>
      <c r="B43" s="132" t="s">
        <v>81</v>
      </c>
      <c r="C43" s="126"/>
      <c r="D43" s="127">
        <v>1050</v>
      </c>
      <c r="E43" s="128"/>
    </row>
    <row r="44" spans="1:5" ht="15.75" customHeight="1" hidden="1">
      <c r="A44" s="117"/>
      <c r="B44" s="132" t="s">
        <v>159</v>
      </c>
      <c r="C44" s="126"/>
      <c r="D44" s="138"/>
      <c r="E44" s="128"/>
    </row>
    <row r="45" spans="1:5" ht="15.75" customHeight="1" hidden="1">
      <c r="A45" s="117"/>
      <c r="B45" s="132" t="s">
        <v>83</v>
      </c>
      <c r="C45" s="126"/>
      <c r="D45" s="138"/>
      <c r="E45" s="128"/>
    </row>
    <row r="46" spans="1:5" ht="15.75" customHeight="1" hidden="1">
      <c r="A46" s="117"/>
      <c r="B46" s="132" t="s">
        <v>82</v>
      </c>
      <c r="C46" s="129"/>
      <c r="D46" s="142"/>
      <c r="E46" s="131"/>
    </row>
    <row r="47" spans="1:5" ht="15.75" customHeight="1">
      <c r="A47" s="118"/>
      <c r="B47" s="136" t="s">
        <v>64</v>
      </c>
      <c r="C47" s="143"/>
      <c r="D47" s="166">
        <f>D9+D15+D18</f>
        <v>4935</v>
      </c>
      <c r="E47" s="137"/>
    </row>
    <row r="48" spans="1:5" ht="18.75">
      <c r="A48" s="119"/>
      <c r="B48" s="119"/>
      <c r="C48" s="119"/>
      <c r="D48" s="119"/>
      <c r="E48" s="119"/>
    </row>
    <row r="49" spans="1:5" ht="18.75">
      <c r="A49" s="119"/>
      <c r="B49" s="119"/>
      <c r="C49" s="119"/>
      <c r="D49" s="119"/>
      <c r="E49" s="119"/>
    </row>
    <row r="50" spans="1:5" ht="18.75">
      <c r="A50" s="119"/>
      <c r="B50" s="119"/>
      <c r="C50" s="119"/>
      <c r="D50" s="119"/>
      <c r="E50" s="119"/>
    </row>
    <row r="51" spans="1:5" ht="18.75">
      <c r="A51" s="119"/>
      <c r="B51" s="119"/>
      <c r="C51" s="119"/>
      <c r="D51" s="119"/>
      <c r="E51" s="119"/>
    </row>
    <row r="52" spans="1:5" ht="18.75">
      <c r="A52" s="119"/>
      <c r="B52" s="119"/>
      <c r="C52" s="119"/>
      <c r="D52" s="119"/>
      <c r="E52" s="119"/>
    </row>
    <row r="53" spans="1:5" ht="18.75">
      <c r="A53" s="119"/>
      <c r="B53" s="119"/>
      <c r="C53" s="119"/>
      <c r="D53" s="119"/>
      <c r="E53" s="119"/>
    </row>
    <row r="54" spans="1:5" ht="18.75">
      <c r="A54" s="119"/>
      <c r="B54" s="119"/>
      <c r="C54" s="119"/>
      <c r="D54" s="119"/>
      <c r="E54" s="119"/>
    </row>
    <row r="55" spans="1:5" ht="18.75">
      <c r="A55" s="119"/>
      <c r="B55" s="119"/>
      <c r="C55" s="119"/>
      <c r="D55" s="119"/>
      <c r="E55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90" t="s">
        <v>256</v>
      </c>
      <c r="C1" s="290"/>
      <c r="D1" s="290"/>
      <c r="E1" s="290"/>
      <c r="F1" s="73"/>
    </row>
    <row r="2" spans="1:5" ht="15.75" customHeight="1">
      <c r="A2" s="119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225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1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19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113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 hidden="1">
      <c r="A9" s="113">
        <v>1</v>
      </c>
      <c r="B9" s="123" t="s">
        <v>46</v>
      </c>
      <c r="C9" s="123"/>
      <c r="D9" s="124">
        <f>SUM(D10:D14)</f>
        <v>0</v>
      </c>
      <c r="E9" s="125"/>
      <c r="F9" s="61"/>
      <c r="G9" s="63"/>
      <c r="H9" s="63"/>
      <c r="I9" s="64"/>
      <c r="J9" s="61"/>
      <c r="K9" s="61"/>
    </row>
    <row r="10" spans="1:11" ht="15.75" customHeight="1" hidden="1">
      <c r="A10" s="115"/>
      <c r="B10" s="126" t="s">
        <v>164</v>
      </c>
      <c r="C10" s="126"/>
      <c r="D10" s="127"/>
      <c r="E10" s="128"/>
      <c r="F10" s="61"/>
      <c r="G10" s="61"/>
      <c r="H10" s="61"/>
      <c r="I10" s="65"/>
      <c r="J10" s="61"/>
      <c r="K10" s="61"/>
    </row>
    <row r="11" spans="1:11" ht="15.75" customHeight="1" hidden="1">
      <c r="A11" s="115"/>
      <c r="B11" s="126" t="s">
        <v>165</v>
      </c>
      <c r="C11" s="126"/>
      <c r="D11" s="127"/>
      <c r="E11" s="128"/>
      <c r="F11" s="61"/>
      <c r="G11" s="61"/>
      <c r="H11" s="61"/>
      <c r="I11" s="65"/>
      <c r="J11" s="61"/>
      <c r="K11" s="61"/>
    </row>
    <row r="12" spans="1:11" ht="15.75" customHeight="1" hidden="1">
      <c r="A12" s="115"/>
      <c r="B12" s="126" t="s">
        <v>166</v>
      </c>
      <c r="C12" s="126"/>
      <c r="D12" s="127"/>
      <c r="E12" s="128"/>
      <c r="F12" s="61"/>
      <c r="G12" s="61"/>
      <c r="H12" s="61"/>
      <c r="I12" s="65"/>
      <c r="J12" s="61"/>
      <c r="K12" s="61"/>
    </row>
    <row r="13" spans="1:11" ht="15.75" customHeight="1" hidden="1">
      <c r="A13" s="115"/>
      <c r="B13" s="126" t="s">
        <v>167</v>
      </c>
      <c r="C13" s="126"/>
      <c r="D13" s="127"/>
      <c r="E13" s="128"/>
      <c r="F13" s="61"/>
      <c r="G13" s="61"/>
      <c r="H13" s="61"/>
      <c r="I13" s="65"/>
      <c r="J13" s="61"/>
      <c r="K13" s="61"/>
    </row>
    <row r="14" spans="1:11" ht="15.75" customHeight="1" hidden="1">
      <c r="A14" s="116"/>
      <c r="B14" s="129" t="s">
        <v>168</v>
      </c>
      <c r="C14" s="129"/>
      <c r="D14" s="130"/>
      <c r="E14" s="131"/>
      <c r="F14" s="61"/>
      <c r="G14" s="61"/>
      <c r="H14" s="61"/>
      <c r="I14" s="65"/>
      <c r="J14" s="61"/>
      <c r="K14" s="61"/>
    </row>
    <row r="15" spans="1:11" ht="15.75" customHeight="1" hidden="1">
      <c r="A15" s="114">
        <v>2</v>
      </c>
      <c r="B15" s="123" t="s">
        <v>78</v>
      </c>
      <c r="C15" s="123"/>
      <c r="D15" s="124">
        <f>D16+D17</f>
        <v>0</v>
      </c>
      <c r="E15" s="125"/>
      <c r="F15" s="61"/>
      <c r="G15" s="61"/>
      <c r="H15" s="61"/>
      <c r="I15" s="65"/>
      <c r="J15" s="61"/>
      <c r="K15" s="61"/>
    </row>
    <row r="16" spans="1:11" ht="15.75" customHeight="1" hidden="1">
      <c r="A16" s="115"/>
      <c r="B16" s="126" t="s">
        <v>79</v>
      </c>
      <c r="C16" s="126"/>
      <c r="D16" s="127"/>
      <c r="E16" s="128"/>
      <c r="F16" s="61"/>
      <c r="G16" s="61"/>
      <c r="H16" s="61"/>
      <c r="I16" s="65"/>
      <c r="J16" s="61"/>
      <c r="K16" s="61"/>
    </row>
    <row r="17" spans="1:11" ht="15.75" customHeight="1" hidden="1">
      <c r="A17" s="116"/>
      <c r="B17" s="129" t="s">
        <v>80</v>
      </c>
      <c r="C17" s="129"/>
      <c r="D17" s="130"/>
      <c r="E17" s="131"/>
      <c r="F17" s="61"/>
      <c r="G17" s="63"/>
      <c r="H17" s="63"/>
      <c r="I17" s="64"/>
      <c r="J17" s="61"/>
      <c r="K17" s="61"/>
    </row>
    <row r="18" spans="1:11" ht="15.75" customHeight="1">
      <c r="A18" s="114"/>
      <c r="B18" s="123" t="s">
        <v>7</v>
      </c>
      <c r="C18" s="123"/>
      <c r="D18" s="124">
        <f>SUM(D19:D46)</f>
        <v>635</v>
      </c>
      <c r="E18" s="125"/>
      <c r="F18" s="61"/>
      <c r="G18" s="63"/>
      <c r="H18" s="63"/>
      <c r="I18" s="64"/>
      <c r="J18" s="61"/>
      <c r="K18" s="61"/>
    </row>
    <row r="19" spans="1:11" ht="15.75" customHeight="1" hidden="1">
      <c r="A19" s="117"/>
      <c r="B19" s="132" t="s">
        <v>137</v>
      </c>
      <c r="C19" s="126"/>
      <c r="D19" s="133"/>
      <c r="E19" s="128"/>
      <c r="F19" s="61"/>
      <c r="G19" s="61"/>
      <c r="H19" s="61"/>
      <c r="I19" s="65"/>
      <c r="J19" s="61"/>
      <c r="K19" s="61"/>
    </row>
    <row r="20" spans="1:11" ht="15.75" customHeight="1" hidden="1">
      <c r="A20" s="117"/>
      <c r="B20" s="132" t="s">
        <v>138</v>
      </c>
      <c r="C20" s="126"/>
      <c r="D20" s="127"/>
      <c r="E20" s="128"/>
      <c r="F20" s="61"/>
      <c r="G20" s="63"/>
      <c r="H20" s="63"/>
      <c r="I20" s="64"/>
      <c r="J20" s="61"/>
      <c r="K20" s="61"/>
    </row>
    <row r="21" spans="1:11" ht="15.75" customHeight="1" hidden="1">
      <c r="A21" s="117"/>
      <c r="B21" s="132" t="s">
        <v>139</v>
      </c>
      <c r="C21" s="126"/>
      <c r="D21" s="127"/>
      <c r="E21" s="128"/>
      <c r="F21" s="61"/>
      <c r="G21" s="63"/>
      <c r="H21" s="63"/>
      <c r="I21" s="64"/>
      <c r="J21" s="61"/>
      <c r="K21" s="61"/>
    </row>
    <row r="22" spans="1:11" ht="15.75" customHeight="1" hidden="1">
      <c r="A22" s="117"/>
      <c r="B22" s="132" t="s">
        <v>140</v>
      </c>
      <c r="C22" s="126"/>
      <c r="D22" s="127"/>
      <c r="E22" s="128"/>
      <c r="F22" s="61"/>
      <c r="G22" s="63"/>
      <c r="H22" s="63"/>
      <c r="I22" s="64"/>
      <c r="J22" s="61"/>
      <c r="K22" s="61"/>
    </row>
    <row r="23" spans="1:11" ht="15.75" customHeight="1" hidden="1">
      <c r="A23" s="117"/>
      <c r="B23" s="132" t="s">
        <v>141</v>
      </c>
      <c r="C23" s="126"/>
      <c r="D23" s="127"/>
      <c r="E23" s="128"/>
      <c r="F23" s="61"/>
      <c r="G23" s="61"/>
      <c r="H23" s="61"/>
      <c r="I23" s="65"/>
      <c r="J23" s="61"/>
      <c r="K23" s="61"/>
    </row>
    <row r="24" spans="1:11" ht="15.75" customHeight="1" hidden="1">
      <c r="A24" s="117"/>
      <c r="B24" s="132" t="s">
        <v>142</v>
      </c>
      <c r="C24" s="126"/>
      <c r="D24" s="127"/>
      <c r="E24" s="128"/>
      <c r="F24" s="61"/>
      <c r="G24" s="61"/>
      <c r="H24" s="61"/>
      <c r="I24" s="65"/>
      <c r="J24" s="61"/>
      <c r="K24" s="61"/>
    </row>
    <row r="25" spans="1:11" ht="15.75" customHeight="1" hidden="1">
      <c r="A25" s="117"/>
      <c r="B25" s="132" t="s">
        <v>143</v>
      </c>
      <c r="C25" s="134"/>
      <c r="D25" s="135"/>
      <c r="E25" s="128"/>
      <c r="F25" s="61"/>
      <c r="G25" s="61"/>
      <c r="H25" s="61"/>
      <c r="I25" s="65"/>
      <c r="J25" s="61"/>
      <c r="K25" s="61"/>
    </row>
    <row r="26" spans="1:11" ht="15.75" customHeight="1" hidden="1">
      <c r="A26" s="117"/>
      <c r="B26" s="132" t="s">
        <v>144</v>
      </c>
      <c r="C26" s="126"/>
      <c r="D26" s="127"/>
      <c r="E26" s="128"/>
      <c r="F26" s="61"/>
      <c r="G26" s="61"/>
      <c r="H26" s="61"/>
      <c r="I26" s="65"/>
      <c r="J26" s="61"/>
      <c r="K26" s="61"/>
    </row>
    <row r="27" spans="1:11" ht="15.75" customHeight="1" hidden="1">
      <c r="A27" s="117"/>
      <c r="B27" s="132" t="s">
        <v>145</v>
      </c>
      <c r="C27" s="126"/>
      <c r="D27" s="127"/>
      <c r="E27" s="128"/>
      <c r="F27" s="61"/>
      <c r="G27" s="61"/>
      <c r="H27" s="61"/>
      <c r="I27" s="65"/>
      <c r="J27" s="61"/>
      <c r="K27" s="61"/>
    </row>
    <row r="28" spans="1:11" ht="15.75" customHeight="1" hidden="1">
      <c r="A28" s="117"/>
      <c r="B28" s="132" t="s">
        <v>146</v>
      </c>
      <c r="C28" s="126"/>
      <c r="D28" s="127"/>
      <c r="E28" s="128"/>
      <c r="F28" s="61"/>
      <c r="G28" s="61"/>
      <c r="H28" s="61"/>
      <c r="I28" s="65"/>
      <c r="J28" s="61"/>
      <c r="K28" s="61"/>
    </row>
    <row r="29" spans="1:11" ht="15.75" customHeight="1" hidden="1">
      <c r="A29" s="117"/>
      <c r="B29" s="132" t="s">
        <v>147</v>
      </c>
      <c r="C29" s="134"/>
      <c r="D29" s="135"/>
      <c r="E29" s="128"/>
      <c r="F29" s="61"/>
      <c r="G29" s="61"/>
      <c r="H29" s="61"/>
      <c r="I29" s="65"/>
      <c r="J29" s="61"/>
      <c r="K29" s="61"/>
    </row>
    <row r="30" spans="1:5" ht="15.75" customHeight="1" hidden="1">
      <c r="A30" s="117"/>
      <c r="B30" s="132" t="s">
        <v>148</v>
      </c>
      <c r="C30" s="126"/>
      <c r="D30" s="138"/>
      <c r="E30" s="128"/>
    </row>
    <row r="31" spans="1:5" ht="15.75" customHeight="1" hidden="1">
      <c r="A31" s="117"/>
      <c r="B31" s="132" t="s">
        <v>149</v>
      </c>
      <c r="C31" s="126"/>
      <c r="D31" s="138"/>
      <c r="E31" s="128"/>
    </row>
    <row r="32" spans="1:5" ht="15.75" customHeight="1" hidden="1">
      <c r="A32" s="117"/>
      <c r="B32" s="132" t="s">
        <v>170</v>
      </c>
      <c r="C32" s="126"/>
      <c r="D32" s="138"/>
      <c r="E32" s="128"/>
    </row>
    <row r="33" spans="1:5" ht="16.5" customHeight="1">
      <c r="A33" s="117"/>
      <c r="B33" s="132" t="s">
        <v>150</v>
      </c>
      <c r="C33" s="126"/>
      <c r="D33" s="138">
        <v>500</v>
      </c>
      <c r="E33" s="128"/>
    </row>
    <row r="34" spans="1:5" ht="15.75" customHeight="1" hidden="1">
      <c r="A34" s="117"/>
      <c r="B34" s="132" t="s">
        <v>151</v>
      </c>
      <c r="C34" s="126"/>
      <c r="D34" s="138"/>
      <c r="E34" s="128"/>
    </row>
    <row r="35" spans="1:5" ht="15.75" customHeight="1" hidden="1">
      <c r="A35" s="117"/>
      <c r="B35" s="132" t="s">
        <v>152</v>
      </c>
      <c r="C35" s="126"/>
      <c r="D35" s="138"/>
      <c r="E35" s="128"/>
    </row>
    <row r="36" spans="1:5" ht="15.75" customHeight="1" hidden="1">
      <c r="A36" s="117"/>
      <c r="B36" s="132" t="s">
        <v>153</v>
      </c>
      <c r="C36" s="126"/>
      <c r="D36" s="138"/>
      <c r="E36" s="128"/>
    </row>
    <row r="37" spans="1:5" ht="15.75" customHeight="1" hidden="1">
      <c r="A37" s="117"/>
      <c r="B37" s="132" t="s">
        <v>172</v>
      </c>
      <c r="C37" s="126"/>
      <c r="D37" s="138"/>
      <c r="E37" s="128"/>
    </row>
    <row r="38" spans="1:5" ht="15.75" customHeight="1" hidden="1">
      <c r="A38" s="117"/>
      <c r="B38" s="132" t="s">
        <v>154</v>
      </c>
      <c r="C38" s="126"/>
      <c r="D38" s="138"/>
      <c r="E38" s="128"/>
    </row>
    <row r="39" spans="1:5" ht="15.75" customHeight="1" hidden="1">
      <c r="A39" s="117"/>
      <c r="B39" s="132" t="s">
        <v>155</v>
      </c>
      <c r="C39" s="126"/>
      <c r="D39" s="138"/>
      <c r="E39" s="128"/>
    </row>
    <row r="40" spans="1:5" ht="15.75" customHeight="1" hidden="1">
      <c r="A40" s="117"/>
      <c r="B40" s="132" t="s">
        <v>156</v>
      </c>
      <c r="C40" s="126"/>
      <c r="D40" s="138"/>
      <c r="E40" s="128"/>
    </row>
    <row r="41" spans="1:5" ht="15.75" customHeight="1" hidden="1">
      <c r="A41" s="117"/>
      <c r="B41" s="132" t="s">
        <v>157</v>
      </c>
      <c r="C41" s="139"/>
      <c r="D41" s="140"/>
      <c r="E41" s="141"/>
    </row>
    <row r="42" spans="1:5" ht="15.75" customHeight="1" hidden="1">
      <c r="A42" s="117"/>
      <c r="B42" s="132" t="s">
        <v>158</v>
      </c>
      <c r="C42" s="126"/>
      <c r="D42" s="138"/>
      <c r="E42" s="128"/>
    </row>
    <row r="43" spans="1:5" ht="15.75" customHeight="1">
      <c r="A43" s="117"/>
      <c r="B43" s="132" t="s">
        <v>81</v>
      </c>
      <c r="C43" s="126"/>
      <c r="D43" s="138">
        <v>135</v>
      </c>
      <c r="E43" s="128"/>
    </row>
    <row r="44" spans="1:5" ht="15.75" customHeight="1" hidden="1">
      <c r="A44" s="117"/>
      <c r="B44" s="132" t="s">
        <v>159</v>
      </c>
      <c r="C44" s="126"/>
      <c r="D44" s="138"/>
      <c r="E44" s="128"/>
    </row>
    <row r="45" spans="1:5" ht="15.75" customHeight="1" hidden="1">
      <c r="A45" s="117"/>
      <c r="B45" s="132" t="s">
        <v>83</v>
      </c>
      <c r="C45" s="126"/>
      <c r="D45" s="138"/>
      <c r="E45" s="128"/>
    </row>
    <row r="46" spans="1:5" ht="15.75" customHeight="1" hidden="1">
      <c r="A46" s="117"/>
      <c r="B46" s="132" t="s">
        <v>82</v>
      </c>
      <c r="C46" s="129"/>
      <c r="D46" s="142"/>
      <c r="E46" s="131"/>
    </row>
    <row r="47" spans="1:5" ht="15.75" customHeight="1">
      <c r="A47" s="118"/>
      <c r="B47" s="136" t="s">
        <v>64</v>
      </c>
      <c r="C47" s="143"/>
      <c r="D47" s="166">
        <f>D9+D15+D18</f>
        <v>635</v>
      </c>
      <c r="E47" s="137"/>
    </row>
    <row r="48" spans="1:5" ht="18.75">
      <c r="A48" s="119"/>
      <c r="B48" s="119"/>
      <c r="C48" s="119"/>
      <c r="D48" s="119"/>
      <c r="E48" s="119"/>
    </row>
    <row r="49" spans="1:5" ht="18.75">
      <c r="A49" s="119"/>
      <c r="B49" s="119"/>
      <c r="C49" s="119"/>
      <c r="D49" s="119"/>
      <c r="E49" s="119"/>
    </row>
    <row r="50" spans="1:5" ht="18.75">
      <c r="A50" s="119"/>
      <c r="B50" s="119"/>
      <c r="C50" s="119"/>
      <c r="D50" s="119"/>
      <c r="E50" s="119"/>
    </row>
    <row r="51" spans="1:5" ht="18.75">
      <c r="A51" s="119"/>
      <c r="B51" s="119"/>
      <c r="C51" s="119"/>
      <c r="D51" s="119"/>
      <c r="E51" s="119"/>
    </row>
    <row r="52" spans="1:5" ht="18.75">
      <c r="A52" s="119"/>
      <c r="B52" s="119"/>
      <c r="C52" s="119"/>
      <c r="D52" s="119"/>
      <c r="E52" s="119"/>
    </row>
    <row r="53" spans="1:5" ht="18.75">
      <c r="A53" s="119"/>
      <c r="B53" s="119"/>
      <c r="C53" s="119"/>
      <c r="D53" s="119"/>
      <c r="E53" s="119"/>
    </row>
    <row r="54" spans="1:5" ht="18.75">
      <c r="A54" s="119"/>
      <c r="B54" s="119"/>
      <c r="C54" s="119"/>
      <c r="D54" s="119"/>
      <c r="E54" s="119"/>
    </row>
    <row r="55" spans="1:5" ht="18.75">
      <c r="A55" s="119"/>
      <c r="B55" s="119"/>
      <c r="C55" s="119"/>
      <c r="D55" s="119"/>
      <c r="E55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42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.75">
      <c r="A1" s="233"/>
      <c r="B1" s="290" t="s">
        <v>239</v>
      </c>
      <c r="C1" s="290"/>
      <c r="D1" s="290"/>
      <c r="E1" s="290"/>
      <c r="F1" s="58"/>
      <c r="G1" s="58"/>
    </row>
    <row r="2" spans="1:7" ht="18.75">
      <c r="A2" s="233"/>
      <c r="B2" s="83"/>
      <c r="C2" s="75"/>
      <c r="D2" s="75"/>
      <c r="E2" s="75"/>
      <c r="F2" s="58"/>
      <c r="G2" s="58"/>
    </row>
    <row r="3" spans="1:9" ht="20.25" customHeight="1">
      <c r="A3" s="233"/>
      <c r="B3" s="83"/>
      <c r="C3" s="83"/>
      <c r="D3" s="83"/>
      <c r="E3" s="83"/>
      <c r="F3" s="58"/>
      <c r="G3" s="58"/>
      <c r="H3" s="58"/>
      <c r="I3" s="58"/>
    </row>
    <row r="4" spans="1:9" ht="18.75">
      <c r="A4" s="295" t="s">
        <v>218</v>
      </c>
      <c r="B4" s="295"/>
      <c r="C4" s="295"/>
      <c r="D4" s="295"/>
      <c r="E4" s="295"/>
      <c r="F4" s="58"/>
      <c r="G4" s="58"/>
      <c r="H4" s="58"/>
      <c r="I4" s="58"/>
    </row>
    <row r="5" spans="1:9" ht="18.75">
      <c r="A5" s="295" t="s">
        <v>132</v>
      </c>
      <c r="B5" s="295"/>
      <c r="C5" s="295"/>
      <c r="D5" s="295"/>
      <c r="E5" s="295"/>
      <c r="F5" s="58"/>
      <c r="G5" s="58"/>
      <c r="H5" s="58"/>
      <c r="I5" s="58"/>
    </row>
    <row r="6" spans="1:9" ht="18.75">
      <c r="A6" s="295" t="s">
        <v>8</v>
      </c>
      <c r="B6" s="295"/>
      <c r="C6" s="295"/>
      <c r="D6" s="295"/>
      <c r="E6" s="295"/>
      <c r="F6" s="58"/>
      <c r="G6" s="58"/>
      <c r="H6" s="58"/>
      <c r="I6" s="58"/>
    </row>
    <row r="7" spans="1:9" ht="18.75">
      <c r="A7" s="234"/>
      <c r="B7" s="76"/>
      <c r="C7" s="76"/>
      <c r="D7" s="76"/>
      <c r="E7" s="76"/>
      <c r="F7" s="58"/>
      <c r="G7" s="58"/>
      <c r="H7" s="58"/>
      <c r="I7" s="58"/>
    </row>
    <row r="8" spans="1:9" ht="19.5" customHeight="1">
      <c r="A8" s="295"/>
      <c r="B8" s="295"/>
      <c r="C8" s="295"/>
      <c r="D8" s="295"/>
      <c r="E8" s="295"/>
      <c r="F8" s="58"/>
      <c r="G8" s="58"/>
      <c r="H8" s="58"/>
      <c r="I8" s="58"/>
    </row>
    <row r="9" spans="1:9" ht="18.75">
      <c r="A9" s="235"/>
      <c r="B9" s="84" t="s">
        <v>0</v>
      </c>
      <c r="C9" s="292" t="s">
        <v>133</v>
      </c>
      <c r="D9" s="293"/>
      <c r="E9" s="294"/>
      <c r="F9" s="58"/>
      <c r="G9" s="58"/>
      <c r="H9" s="58"/>
      <c r="I9" s="58"/>
    </row>
    <row r="10" spans="1:9" ht="18.75">
      <c r="A10" s="236">
        <v>1</v>
      </c>
      <c r="B10" s="77" t="s">
        <v>109</v>
      </c>
      <c r="C10" s="91">
        <f>SUM(C11:C16)</f>
        <v>90149</v>
      </c>
      <c r="D10" s="85"/>
      <c r="E10" s="86"/>
      <c r="F10" s="58"/>
      <c r="G10" s="58"/>
      <c r="H10" s="58"/>
      <c r="I10" s="58"/>
    </row>
    <row r="11" spans="1:9" ht="18.75">
      <c r="A11" s="237"/>
      <c r="B11" s="78" t="s">
        <v>110</v>
      </c>
      <c r="C11" s="92">
        <v>51905</v>
      </c>
      <c r="D11" s="87"/>
      <c r="E11" s="88"/>
      <c r="F11" s="58"/>
      <c r="G11" s="58"/>
      <c r="H11" s="58"/>
      <c r="I11" s="58"/>
    </row>
    <row r="12" spans="1:9" ht="18.75">
      <c r="A12" s="237"/>
      <c r="B12" s="78" t="s">
        <v>111</v>
      </c>
      <c r="C12" s="92">
        <v>26410</v>
      </c>
      <c r="D12" s="87"/>
      <c r="E12" s="88"/>
      <c r="F12" s="58"/>
      <c r="G12" s="58"/>
      <c r="H12" s="58"/>
      <c r="I12" s="58"/>
    </row>
    <row r="13" spans="1:9" ht="18.75">
      <c r="A13" s="237"/>
      <c r="B13" s="78" t="s">
        <v>112</v>
      </c>
      <c r="C13" s="92">
        <v>9557</v>
      </c>
      <c r="D13" s="87"/>
      <c r="E13" s="88"/>
      <c r="F13" s="58"/>
      <c r="G13" s="58"/>
      <c r="H13" s="58"/>
      <c r="I13" s="58"/>
    </row>
    <row r="14" spans="1:5" ht="15.75">
      <c r="A14" s="237"/>
      <c r="B14" s="78" t="s">
        <v>113</v>
      </c>
      <c r="C14" s="92">
        <v>2277</v>
      </c>
      <c r="D14" s="87"/>
      <c r="E14" s="88"/>
    </row>
    <row r="15" spans="1:5" ht="15.75">
      <c r="A15" s="237"/>
      <c r="B15" s="78" t="s">
        <v>114</v>
      </c>
      <c r="C15" s="92">
        <v>0</v>
      </c>
      <c r="D15" s="87"/>
      <c r="E15" s="88"/>
    </row>
    <row r="16" spans="1:5" ht="15.75">
      <c r="A16" s="237"/>
      <c r="B16" s="78" t="s">
        <v>115</v>
      </c>
      <c r="C16" s="92">
        <v>0</v>
      </c>
      <c r="D16" s="87"/>
      <c r="E16" s="88"/>
    </row>
    <row r="17" spans="1:5" ht="15.75">
      <c r="A17" s="236">
        <v>2</v>
      </c>
      <c r="B17" s="77" t="s">
        <v>116</v>
      </c>
      <c r="C17" s="91">
        <f>SUM(C18:C20)</f>
        <v>3688</v>
      </c>
      <c r="D17" s="85"/>
      <c r="E17" s="86"/>
    </row>
    <row r="18" spans="1:6" ht="15.75">
      <c r="A18" s="237"/>
      <c r="B18" s="78" t="s">
        <v>117</v>
      </c>
      <c r="C18" s="92">
        <v>2688</v>
      </c>
      <c r="D18" s="87"/>
      <c r="E18" s="88"/>
      <c r="F18" s="144"/>
    </row>
    <row r="19" spans="1:6" ht="15.75">
      <c r="A19" s="237"/>
      <c r="B19" s="78" t="s">
        <v>118</v>
      </c>
      <c r="C19" s="92">
        <v>0</v>
      </c>
      <c r="D19" s="87"/>
      <c r="E19" s="88"/>
      <c r="F19" s="144"/>
    </row>
    <row r="20" spans="1:6" ht="15.75">
      <c r="A20" s="237"/>
      <c r="B20" s="78" t="s">
        <v>119</v>
      </c>
      <c r="C20" s="101">
        <v>1000</v>
      </c>
      <c r="D20" s="89"/>
      <c r="E20" s="90"/>
      <c r="F20" s="144"/>
    </row>
    <row r="21" spans="1:5" ht="15.75">
      <c r="A21" s="236">
        <v>3</v>
      </c>
      <c r="B21" s="77" t="s">
        <v>70</v>
      </c>
      <c r="C21" s="93">
        <f>SUM(C22:C29)</f>
        <v>47076</v>
      </c>
      <c r="D21" s="87"/>
      <c r="E21" s="88"/>
    </row>
    <row r="22" spans="1:5" ht="15.75">
      <c r="A22" s="237"/>
      <c r="B22" s="78" t="s">
        <v>120</v>
      </c>
      <c r="C22" s="92">
        <v>341</v>
      </c>
      <c r="D22" s="87"/>
      <c r="E22" s="88"/>
    </row>
    <row r="23" spans="1:5" ht="15.75">
      <c r="A23" s="237"/>
      <c r="B23" s="78" t="s">
        <v>121</v>
      </c>
      <c r="C23" s="94">
        <v>6300</v>
      </c>
      <c r="D23" s="87"/>
      <c r="E23" s="88"/>
    </row>
    <row r="24" spans="1:5" ht="15.75">
      <c r="A24" s="237"/>
      <c r="B24" s="78" t="s">
        <v>9</v>
      </c>
      <c r="C24" s="94">
        <v>36500</v>
      </c>
      <c r="D24" s="96"/>
      <c r="E24" s="88"/>
    </row>
    <row r="25" spans="1:5" ht="15.75">
      <c r="A25" s="237"/>
      <c r="B25" s="78" t="s">
        <v>122</v>
      </c>
      <c r="C25" s="94">
        <v>3350</v>
      </c>
      <c r="D25" s="87"/>
      <c r="E25" s="88"/>
    </row>
    <row r="26" spans="1:5" ht="15.75">
      <c r="A26" s="237"/>
      <c r="B26" s="78" t="s">
        <v>11</v>
      </c>
      <c r="C26" s="94">
        <v>130</v>
      </c>
      <c r="D26" s="87"/>
      <c r="E26" s="88"/>
    </row>
    <row r="27" spans="1:5" ht="15.75">
      <c r="A27" s="237"/>
      <c r="B27" s="78" t="s">
        <v>123</v>
      </c>
      <c r="C27" s="94">
        <v>350</v>
      </c>
      <c r="D27" s="87"/>
      <c r="E27" s="88"/>
    </row>
    <row r="28" spans="1:5" ht="15.75">
      <c r="A28" s="237"/>
      <c r="B28" s="78" t="s">
        <v>124</v>
      </c>
      <c r="C28" s="92">
        <v>5</v>
      </c>
      <c r="D28" s="87"/>
      <c r="E28" s="88"/>
    </row>
    <row r="29" spans="1:5" ht="15.75">
      <c r="A29" s="238"/>
      <c r="B29" s="79" t="s">
        <v>125</v>
      </c>
      <c r="C29" s="94">
        <v>100</v>
      </c>
      <c r="D29" s="87"/>
      <c r="E29" s="88"/>
    </row>
    <row r="30" spans="1:5" ht="15.75">
      <c r="A30" s="236">
        <v>4</v>
      </c>
      <c r="B30" s="80" t="s">
        <v>126</v>
      </c>
      <c r="C30" s="100">
        <f>SUM(C31:C34)</f>
        <v>5475</v>
      </c>
      <c r="D30" s="85"/>
      <c r="E30" s="86"/>
    </row>
    <row r="31" spans="1:5" ht="15.75">
      <c r="A31" s="237"/>
      <c r="B31" s="78" t="s">
        <v>127</v>
      </c>
      <c r="C31" s="94">
        <v>2450</v>
      </c>
      <c r="D31" s="87"/>
      <c r="E31" s="88"/>
    </row>
    <row r="32" spans="1:5" ht="15.75">
      <c r="A32" s="237"/>
      <c r="B32" s="78" t="s">
        <v>128</v>
      </c>
      <c r="C32" s="94">
        <v>928</v>
      </c>
      <c r="D32" s="87"/>
      <c r="E32" s="88"/>
    </row>
    <row r="33" spans="1:5" ht="15.75">
      <c r="A33" s="237"/>
      <c r="B33" s="78" t="s">
        <v>202</v>
      </c>
      <c r="C33" s="94">
        <v>2087</v>
      </c>
      <c r="D33" s="87"/>
      <c r="E33" s="88"/>
    </row>
    <row r="34" spans="1:6" ht="15.75">
      <c r="A34" s="237"/>
      <c r="B34" s="78" t="s">
        <v>129</v>
      </c>
      <c r="C34" s="97">
        <v>10</v>
      </c>
      <c r="D34" s="89"/>
      <c r="E34" s="90"/>
      <c r="F34" s="144"/>
    </row>
    <row r="35" spans="1:5" ht="15.75">
      <c r="A35" s="236">
        <v>5</v>
      </c>
      <c r="B35" s="80" t="s">
        <v>130</v>
      </c>
      <c r="C35" s="95">
        <f>C36</f>
        <v>5199</v>
      </c>
      <c r="D35" s="87"/>
      <c r="E35" s="88"/>
    </row>
    <row r="36" spans="1:6" ht="15.75">
      <c r="A36" s="238"/>
      <c r="B36" s="81" t="s">
        <v>131</v>
      </c>
      <c r="C36" s="94">
        <v>5199</v>
      </c>
      <c r="D36" s="87"/>
      <c r="E36" s="88"/>
      <c r="F36" s="144"/>
    </row>
    <row r="37" spans="1:5" ht="15.75">
      <c r="A37" s="239"/>
      <c r="B37" s="82" t="s">
        <v>12</v>
      </c>
      <c r="C37" s="102">
        <f>C10+C17+C21+C30+C35</f>
        <v>151587</v>
      </c>
      <c r="D37" s="98"/>
      <c r="E37" s="99"/>
    </row>
    <row r="38" spans="1:5" ht="17.25">
      <c r="A38" s="240"/>
      <c r="D38" s="57"/>
      <c r="E38" s="57"/>
    </row>
    <row r="39" spans="1:5" ht="17.25">
      <c r="A39" s="240"/>
      <c r="D39" s="57"/>
      <c r="E39" s="57"/>
    </row>
    <row r="40" spans="1:5" ht="17.25">
      <c r="A40" s="240"/>
      <c r="B40" s="57"/>
      <c r="C40" s="57"/>
      <c r="D40" s="57"/>
      <c r="E40" s="57"/>
    </row>
    <row r="41" spans="1:5" ht="17.25">
      <c r="A41" s="240"/>
      <c r="C41" s="57"/>
      <c r="D41" s="57"/>
      <c r="E41" s="57"/>
    </row>
    <row r="42" spans="1:5" ht="17.25">
      <c r="A42" s="240"/>
      <c r="B42" s="57"/>
      <c r="C42" s="57"/>
      <c r="D42" s="57"/>
      <c r="E42" s="57"/>
    </row>
    <row r="43" spans="1:5" ht="20.25">
      <c r="A43" s="241"/>
      <c r="D43" s="57"/>
      <c r="E43" s="57"/>
    </row>
    <row r="44" spans="1:5" ht="17.25">
      <c r="A44" s="243"/>
      <c r="B44" s="243"/>
      <c r="C44" s="243"/>
      <c r="D44" s="243"/>
      <c r="E44" s="243"/>
    </row>
    <row r="45" spans="1:5" ht="17.25">
      <c r="A45" s="240"/>
      <c r="B45" s="57"/>
      <c r="C45" s="57"/>
      <c r="D45" s="57"/>
      <c r="E45" s="57"/>
    </row>
    <row r="46" spans="1:5" ht="17.25">
      <c r="A46" s="240"/>
      <c r="B46" s="57"/>
      <c r="C46" s="57"/>
      <c r="D46" s="57"/>
      <c r="E46" s="57"/>
    </row>
    <row r="47" spans="1:5" ht="17.25">
      <c r="A47" s="240"/>
      <c r="B47" s="57"/>
      <c r="C47" s="57"/>
      <c r="D47" s="57"/>
      <c r="E47" s="57"/>
    </row>
    <row r="48" spans="1:5" ht="17.25">
      <c r="A48" s="240"/>
      <c r="B48" s="57"/>
      <c r="C48" s="57"/>
      <c r="D48" s="57"/>
      <c r="E48" s="57"/>
    </row>
    <row r="49" spans="1:5" ht="17.25">
      <c r="A49" s="240"/>
      <c r="B49" s="57"/>
      <c r="C49" s="57"/>
      <c r="D49" s="57"/>
      <c r="E49" s="57"/>
    </row>
    <row r="50" spans="1:5" ht="17.25">
      <c r="A50" s="240"/>
      <c r="B50" s="57"/>
      <c r="C50" s="57"/>
      <c r="D50" s="57"/>
      <c r="E50" s="57"/>
    </row>
    <row r="51" spans="1:5" ht="17.25">
      <c r="A51" s="240"/>
      <c r="B51" s="57"/>
      <c r="C51" s="57"/>
      <c r="D51" s="57"/>
      <c r="E51" s="57"/>
    </row>
    <row r="52" spans="1:5" ht="17.25">
      <c r="A52" s="240"/>
      <c r="B52" s="57"/>
      <c r="C52" s="57"/>
      <c r="D52" s="57"/>
      <c r="E52" s="57"/>
    </row>
    <row r="53" spans="1:5" ht="17.25">
      <c r="A53" s="240"/>
      <c r="B53" s="57"/>
      <c r="C53" s="57"/>
      <c r="D53" s="57"/>
      <c r="E53" s="57"/>
    </row>
    <row r="54" spans="1:5" ht="17.25">
      <c r="A54" s="240"/>
      <c r="B54" s="57"/>
      <c r="C54" s="57"/>
      <c r="D54" s="57"/>
      <c r="E54" s="57"/>
    </row>
    <row r="55" spans="1:5" ht="17.25">
      <c r="A55" s="240"/>
      <c r="B55" s="57"/>
      <c r="C55" s="57"/>
      <c r="D55" s="57"/>
      <c r="E55" s="57"/>
    </row>
    <row r="56" spans="1:5" ht="17.25">
      <c r="A56" s="240"/>
      <c r="B56" s="57"/>
      <c r="C56" s="57"/>
      <c r="D56" s="57"/>
      <c r="E56" s="57"/>
    </row>
    <row r="57" spans="1:5" ht="17.25">
      <c r="A57" s="240"/>
      <c r="B57" s="57"/>
      <c r="C57" s="57"/>
      <c r="D57" s="57"/>
      <c r="E57" s="57"/>
    </row>
    <row r="58" spans="1:5" ht="17.25">
      <c r="A58" s="240"/>
      <c r="B58" s="57"/>
      <c r="C58" s="57"/>
      <c r="D58" s="57"/>
      <c r="E58" s="57"/>
    </row>
    <row r="59" spans="1:5" ht="17.25">
      <c r="A59" s="240"/>
      <c r="B59" s="57"/>
      <c r="C59" s="57"/>
      <c r="D59" s="57"/>
      <c r="E59" s="57"/>
    </row>
    <row r="60" spans="1:5" ht="17.25">
      <c r="A60" s="240"/>
      <c r="B60" s="57"/>
      <c r="C60" s="57"/>
      <c r="D60" s="57"/>
      <c r="E60" s="57"/>
    </row>
    <row r="61" spans="1:5" ht="17.25">
      <c r="A61" s="240"/>
      <c r="B61" s="57"/>
      <c r="C61" s="57"/>
      <c r="D61" s="57"/>
      <c r="E61" s="57"/>
    </row>
    <row r="62" spans="1:5" ht="17.25">
      <c r="A62" s="240"/>
      <c r="B62" s="57"/>
      <c r="C62" s="57"/>
      <c r="D62" s="57"/>
      <c r="E62" s="57"/>
    </row>
    <row r="63" spans="1:5" ht="17.25">
      <c r="A63" s="240"/>
      <c r="B63" s="57"/>
      <c r="C63" s="57"/>
      <c r="D63" s="57"/>
      <c r="E63" s="57"/>
    </row>
    <row r="64" spans="1:5" ht="17.25">
      <c r="A64" s="240"/>
      <c r="B64" s="57"/>
      <c r="C64" s="57"/>
      <c r="D64" s="57"/>
      <c r="E64" s="57"/>
    </row>
    <row r="65" spans="1:5" ht="17.25">
      <c r="A65" s="240"/>
      <c r="B65" s="57"/>
      <c r="C65" s="57"/>
      <c r="D65" s="57"/>
      <c r="E65" s="57"/>
    </row>
    <row r="66" spans="1:5" ht="17.25">
      <c r="A66" s="240"/>
      <c r="B66" s="57"/>
      <c r="C66" s="57"/>
      <c r="D66" s="57"/>
      <c r="E66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90" t="s">
        <v>257</v>
      </c>
      <c r="C1" s="290"/>
      <c r="D1" s="290"/>
      <c r="E1" s="290"/>
      <c r="F1" s="73"/>
    </row>
    <row r="2" spans="1:5" ht="15.75" customHeight="1">
      <c r="A2" s="119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226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1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19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113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>
      <c r="A9" s="113">
        <v>1</v>
      </c>
      <c r="B9" s="123" t="s">
        <v>46</v>
      </c>
      <c r="C9" s="123"/>
      <c r="D9" s="124">
        <f>SUM(D10:D14)</f>
        <v>1000</v>
      </c>
      <c r="E9" s="125"/>
      <c r="F9" s="61"/>
      <c r="G9" s="63"/>
      <c r="H9" s="63"/>
      <c r="I9" s="64"/>
      <c r="J9" s="61"/>
      <c r="K9" s="61"/>
    </row>
    <row r="10" spans="1:11" ht="15.75" customHeight="1">
      <c r="A10" s="115"/>
      <c r="B10" s="126" t="s">
        <v>164</v>
      </c>
      <c r="C10" s="126"/>
      <c r="D10" s="127">
        <v>1000</v>
      </c>
      <c r="E10" s="128"/>
      <c r="F10" s="61"/>
      <c r="G10" s="61"/>
      <c r="H10" s="61"/>
      <c r="I10" s="65"/>
      <c r="J10" s="61"/>
      <c r="K10" s="61"/>
    </row>
    <row r="11" spans="1:11" ht="15.75" customHeight="1" hidden="1">
      <c r="A11" s="115"/>
      <c r="B11" s="126" t="s">
        <v>165</v>
      </c>
      <c r="C11" s="126"/>
      <c r="D11" s="127"/>
      <c r="E11" s="128"/>
      <c r="F11" s="61"/>
      <c r="G11" s="61"/>
      <c r="H11" s="61"/>
      <c r="I11" s="65"/>
      <c r="J11" s="61"/>
      <c r="K11" s="61"/>
    </row>
    <row r="12" spans="1:11" ht="15.75" customHeight="1" hidden="1">
      <c r="A12" s="115"/>
      <c r="B12" s="126" t="s">
        <v>166</v>
      </c>
      <c r="C12" s="126"/>
      <c r="D12" s="127"/>
      <c r="E12" s="128"/>
      <c r="F12" s="61"/>
      <c r="G12" s="61"/>
      <c r="H12" s="61"/>
      <c r="I12" s="65"/>
      <c r="J12" s="61"/>
      <c r="K12" s="61"/>
    </row>
    <row r="13" spans="1:11" ht="15.75" customHeight="1" hidden="1">
      <c r="A13" s="115"/>
      <c r="B13" s="126" t="s">
        <v>167</v>
      </c>
      <c r="C13" s="126"/>
      <c r="D13" s="127"/>
      <c r="E13" s="128"/>
      <c r="F13" s="61"/>
      <c r="G13" s="61"/>
      <c r="H13" s="61"/>
      <c r="I13" s="65"/>
      <c r="J13" s="61"/>
      <c r="K13" s="61"/>
    </row>
    <row r="14" spans="1:11" ht="15.75" customHeight="1" hidden="1">
      <c r="A14" s="116"/>
      <c r="B14" s="129" t="s">
        <v>168</v>
      </c>
      <c r="C14" s="129"/>
      <c r="D14" s="130"/>
      <c r="E14" s="131"/>
      <c r="F14" s="61"/>
      <c r="G14" s="61"/>
      <c r="H14" s="61"/>
      <c r="I14" s="65"/>
      <c r="J14" s="61"/>
      <c r="K14" s="61"/>
    </row>
    <row r="15" spans="1:11" ht="15.75" customHeight="1">
      <c r="A15" s="114">
        <v>2</v>
      </c>
      <c r="B15" s="123" t="s">
        <v>78</v>
      </c>
      <c r="C15" s="123"/>
      <c r="D15" s="124">
        <f>D16+D17</f>
        <v>135</v>
      </c>
      <c r="E15" s="125"/>
      <c r="F15" s="61"/>
      <c r="G15" s="61"/>
      <c r="H15" s="61"/>
      <c r="I15" s="65"/>
      <c r="J15" s="61"/>
      <c r="K15" s="61"/>
    </row>
    <row r="16" spans="1:11" ht="15.75" customHeight="1">
      <c r="A16" s="115"/>
      <c r="B16" s="126" t="s">
        <v>79</v>
      </c>
      <c r="C16" s="126"/>
      <c r="D16" s="127">
        <v>135</v>
      </c>
      <c r="E16" s="128"/>
      <c r="F16" s="61"/>
      <c r="G16" s="61"/>
      <c r="H16" s="61"/>
      <c r="I16" s="65"/>
      <c r="J16" s="61"/>
      <c r="K16" s="61"/>
    </row>
    <row r="17" spans="1:11" ht="15.75" customHeight="1" hidden="1">
      <c r="A17" s="116"/>
      <c r="B17" s="129" t="s">
        <v>80</v>
      </c>
      <c r="C17" s="129"/>
      <c r="D17" s="130"/>
      <c r="E17" s="131"/>
      <c r="F17" s="61"/>
      <c r="G17" s="63"/>
      <c r="H17" s="63"/>
      <c r="I17" s="64"/>
      <c r="J17" s="61"/>
      <c r="K17" s="61"/>
    </row>
    <row r="18" spans="1:11" ht="15.75" customHeight="1" hidden="1">
      <c r="A18" s="114">
        <v>3</v>
      </c>
      <c r="B18" s="123" t="s">
        <v>7</v>
      </c>
      <c r="C18" s="123"/>
      <c r="D18" s="124">
        <f>SUM(D19:D46)</f>
        <v>0</v>
      </c>
      <c r="E18" s="125"/>
      <c r="F18" s="61"/>
      <c r="G18" s="63"/>
      <c r="H18" s="63"/>
      <c r="I18" s="64"/>
      <c r="J18" s="61"/>
      <c r="K18" s="61"/>
    </row>
    <row r="19" spans="1:11" ht="15.75" customHeight="1" hidden="1">
      <c r="A19" s="117"/>
      <c r="B19" s="132" t="s">
        <v>137</v>
      </c>
      <c r="C19" s="126"/>
      <c r="D19" s="133"/>
      <c r="E19" s="128"/>
      <c r="F19" s="61"/>
      <c r="G19" s="61"/>
      <c r="H19" s="61"/>
      <c r="I19" s="65"/>
      <c r="J19" s="61"/>
      <c r="K19" s="61"/>
    </row>
    <row r="20" spans="1:11" ht="15.75" customHeight="1" hidden="1">
      <c r="A20" s="117"/>
      <c r="B20" s="132" t="s">
        <v>138</v>
      </c>
      <c r="C20" s="126"/>
      <c r="D20" s="127"/>
      <c r="E20" s="128"/>
      <c r="F20" s="61"/>
      <c r="G20" s="63"/>
      <c r="H20" s="63"/>
      <c r="I20" s="64"/>
      <c r="J20" s="61"/>
      <c r="K20" s="61"/>
    </row>
    <row r="21" spans="1:11" ht="15.75" customHeight="1" hidden="1">
      <c r="A21" s="117"/>
      <c r="B21" s="132" t="s">
        <v>139</v>
      </c>
      <c r="C21" s="126"/>
      <c r="D21" s="127"/>
      <c r="E21" s="128"/>
      <c r="F21" s="61"/>
      <c r="G21" s="63"/>
      <c r="H21" s="63"/>
      <c r="I21" s="64"/>
      <c r="J21" s="61"/>
      <c r="K21" s="61"/>
    </row>
    <row r="22" spans="1:11" ht="15.75" customHeight="1" hidden="1">
      <c r="A22" s="117"/>
      <c r="B22" s="132" t="s">
        <v>140</v>
      </c>
      <c r="C22" s="126"/>
      <c r="D22" s="127"/>
      <c r="E22" s="128"/>
      <c r="F22" s="61"/>
      <c r="G22" s="63"/>
      <c r="H22" s="63"/>
      <c r="I22" s="64"/>
      <c r="J22" s="61"/>
      <c r="K22" s="61"/>
    </row>
    <row r="23" spans="1:11" ht="15.75" customHeight="1" hidden="1">
      <c r="A23" s="117"/>
      <c r="B23" s="132" t="s">
        <v>141</v>
      </c>
      <c r="C23" s="126"/>
      <c r="D23" s="127"/>
      <c r="E23" s="128"/>
      <c r="F23" s="61"/>
      <c r="G23" s="61"/>
      <c r="H23" s="61"/>
      <c r="I23" s="65"/>
      <c r="J23" s="61"/>
      <c r="K23" s="61"/>
    </row>
    <row r="24" spans="1:11" ht="15.75" customHeight="1" hidden="1">
      <c r="A24" s="117"/>
      <c r="B24" s="132" t="s">
        <v>142</v>
      </c>
      <c r="C24" s="126"/>
      <c r="D24" s="127"/>
      <c r="E24" s="128"/>
      <c r="F24" s="61"/>
      <c r="G24" s="61"/>
      <c r="H24" s="61"/>
      <c r="I24" s="65"/>
      <c r="J24" s="61"/>
      <c r="K24" s="61"/>
    </row>
    <row r="25" spans="1:11" ht="15.75" customHeight="1" hidden="1">
      <c r="A25" s="117"/>
      <c r="B25" s="132" t="s">
        <v>143</v>
      </c>
      <c r="C25" s="134"/>
      <c r="D25" s="127"/>
      <c r="E25" s="128"/>
      <c r="F25" s="61"/>
      <c r="G25" s="61"/>
      <c r="H25" s="61"/>
      <c r="I25" s="65"/>
      <c r="J25" s="61"/>
      <c r="K25" s="61"/>
    </row>
    <row r="26" spans="1:11" ht="15.75" customHeight="1" hidden="1">
      <c r="A26" s="117"/>
      <c r="B26" s="132" t="s">
        <v>144</v>
      </c>
      <c r="C26" s="126"/>
      <c r="D26" s="127"/>
      <c r="E26" s="128"/>
      <c r="F26" s="61"/>
      <c r="G26" s="61"/>
      <c r="H26" s="61"/>
      <c r="I26" s="65"/>
      <c r="J26" s="61"/>
      <c r="K26" s="61"/>
    </row>
    <row r="27" spans="1:11" ht="15.75" customHeight="1" hidden="1">
      <c r="A27" s="117"/>
      <c r="B27" s="132" t="s">
        <v>145</v>
      </c>
      <c r="C27" s="126"/>
      <c r="D27" s="127"/>
      <c r="E27" s="128"/>
      <c r="F27" s="61"/>
      <c r="G27" s="61"/>
      <c r="H27" s="61"/>
      <c r="I27" s="65"/>
      <c r="J27" s="61"/>
      <c r="K27" s="61"/>
    </row>
    <row r="28" spans="1:11" ht="15.75" customHeight="1" hidden="1">
      <c r="A28" s="117"/>
      <c r="B28" s="132" t="s">
        <v>146</v>
      </c>
      <c r="C28" s="126"/>
      <c r="D28" s="127"/>
      <c r="E28" s="128"/>
      <c r="F28" s="61"/>
      <c r="G28" s="61"/>
      <c r="H28" s="61"/>
      <c r="I28" s="65"/>
      <c r="J28" s="61"/>
      <c r="K28" s="61"/>
    </row>
    <row r="29" spans="1:11" ht="15.75" customHeight="1" hidden="1">
      <c r="A29" s="117"/>
      <c r="B29" s="132" t="s">
        <v>147</v>
      </c>
      <c r="C29" s="134"/>
      <c r="D29" s="127"/>
      <c r="E29" s="128"/>
      <c r="F29" s="61"/>
      <c r="G29" s="61"/>
      <c r="H29" s="61"/>
      <c r="I29" s="65"/>
      <c r="J29" s="61"/>
      <c r="K29" s="61"/>
    </row>
    <row r="30" spans="1:5" ht="15.75" customHeight="1" hidden="1">
      <c r="A30" s="117"/>
      <c r="B30" s="132" t="s">
        <v>148</v>
      </c>
      <c r="C30" s="126"/>
      <c r="D30" s="138"/>
      <c r="E30" s="128"/>
    </row>
    <row r="31" spans="1:5" ht="15.75" customHeight="1" hidden="1">
      <c r="A31" s="117"/>
      <c r="B31" s="132" t="s">
        <v>149</v>
      </c>
      <c r="C31" s="126"/>
      <c r="D31" s="138"/>
      <c r="E31" s="128"/>
    </row>
    <row r="32" spans="1:5" ht="15.75" customHeight="1" hidden="1">
      <c r="A32" s="117"/>
      <c r="B32" s="132" t="s">
        <v>170</v>
      </c>
      <c r="C32" s="126"/>
      <c r="D32" s="138"/>
      <c r="E32" s="128"/>
    </row>
    <row r="33" spans="1:5" ht="15.75" customHeight="1" hidden="1">
      <c r="A33" s="117"/>
      <c r="B33" s="132" t="s">
        <v>150</v>
      </c>
      <c r="C33" s="126"/>
      <c r="D33" s="138"/>
      <c r="E33" s="128"/>
    </row>
    <row r="34" spans="1:5" ht="15.75" customHeight="1" hidden="1">
      <c r="A34" s="117"/>
      <c r="B34" s="132" t="s">
        <v>151</v>
      </c>
      <c r="C34" s="126"/>
      <c r="D34" s="138"/>
      <c r="E34" s="128"/>
    </row>
    <row r="35" spans="1:5" ht="15.75" customHeight="1" hidden="1">
      <c r="A35" s="117"/>
      <c r="B35" s="132" t="s">
        <v>152</v>
      </c>
      <c r="C35" s="126"/>
      <c r="D35" s="138"/>
      <c r="E35" s="128"/>
    </row>
    <row r="36" spans="1:5" ht="15.75" customHeight="1" hidden="1">
      <c r="A36" s="117"/>
      <c r="B36" s="132" t="s">
        <v>153</v>
      </c>
      <c r="C36" s="126"/>
      <c r="D36" s="138"/>
      <c r="E36" s="128"/>
    </row>
    <row r="37" spans="1:5" ht="15.75" customHeight="1" hidden="1">
      <c r="A37" s="117"/>
      <c r="B37" s="132" t="s">
        <v>172</v>
      </c>
      <c r="C37" s="126"/>
      <c r="D37" s="138"/>
      <c r="E37" s="128"/>
    </row>
    <row r="38" spans="1:5" ht="15.75" customHeight="1" hidden="1">
      <c r="A38" s="117"/>
      <c r="B38" s="132" t="s">
        <v>154</v>
      </c>
      <c r="C38" s="126"/>
      <c r="D38" s="138"/>
      <c r="E38" s="128"/>
    </row>
    <row r="39" spans="1:5" ht="15.75" customHeight="1" hidden="1">
      <c r="A39" s="117"/>
      <c r="B39" s="132" t="s">
        <v>155</v>
      </c>
      <c r="C39" s="126"/>
      <c r="D39" s="138"/>
      <c r="E39" s="128"/>
    </row>
    <row r="40" spans="1:5" ht="15.75" customHeight="1" hidden="1">
      <c r="A40" s="117"/>
      <c r="B40" s="132" t="s">
        <v>156</v>
      </c>
      <c r="C40" s="126"/>
      <c r="D40" s="138"/>
      <c r="E40" s="128"/>
    </row>
    <row r="41" spans="1:5" ht="15.75" customHeight="1" hidden="1">
      <c r="A41" s="117"/>
      <c r="B41" s="132" t="s">
        <v>157</v>
      </c>
      <c r="C41" s="139"/>
      <c r="D41" s="140"/>
      <c r="E41" s="141"/>
    </row>
    <row r="42" spans="1:5" ht="15.75" customHeight="1" hidden="1">
      <c r="A42" s="117"/>
      <c r="B42" s="132" t="s">
        <v>158</v>
      </c>
      <c r="C42" s="126"/>
      <c r="D42" s="138"/>
      <c r="E42" s="128"/>
    </row>
    <row r="43" spans="1:5" ht="15.75" customHeight="1" hidden="1">
      <c r="A43" s="117"/>
      <c r="B43" s="132" t="s">
        <v>81</v>
      </c>
      <c r="C43" s="126"/>
      <c r="D43" s="138"/>
      <c r="E43" s="128"/>
    </row>
    <row r="44" spans="1:5" ht="15.75" customHeight="1" hidden="1">
      <c r="A44" s="117"/>
      <c r="B44" s="132" t="s">
        <v>159</v>
      </c>
      <c r="C44" s="126"/>
      <c r="D44" s="138"/>
      <c r="E44" s="128"/>
    </row>
    <row r="45" spans="1:5" ht="15.75" customHeight="1" hidden="1">
      <c r="A45" s="117"/>
      <c r="B45" s="132" t="s">
        <v>83</v>
      </c>
      <c r="C45" s="126"/>
      <c r="D45" s="138"/>
      <c r="E45" s="128"/>
    </row>
    <row r="46" spans="1:5" ht="15.75" customHeight="1" hidden="1">
      <c r="A46" s="117"/>
      <c r="B46" s="132" t="s">
        <v>82</v>
      </c>
      <c r="C46" s="129"/>
      <c r="D46" s="142"/>
      <c r="E46" s="131"/>
    </row>
    <row r="47" spans="1:5" ht="15.75" customHeight="1">
      <c r="A47" s="118"/>
      <c r="B47" s="136" t="s">
        <v>64</v>
      </c>
      <c r="C47" s="143"/>
      <c r="D47" s="166">
        <f>D9+D15+D18</f>
        <v>1135</v>
      </c>
      <c r="E47" s="137"/>
    </row>
    <row r="48" spans="1:5" ht="18.75">
      <c r="A48" s="119"/>
      <c r="B48" s="119"/>
      <c r="C48" s="119"/>
      <c r="D48" s="119"/>
      <c r="E48" s="119"/>
    </row>
    <row r="49" spans="1:5" ht="18.75">
      <c r="A49" s="119"/>
      <c r="B49" s="119"/>
      <c r="C49" s="119"/>
      <c r="D49" s="119"/>
      <c r="E49" s="119"/>
    </row>
    <row r="50" spans="1:5" ht="18.75">
      <c r="A50" s="119"/>
      <c r="B50" s="119"/>
      <c r="C50" s="119"/>
      <c r="D50" s="119"/>
      <c r="E50" s="119"/>
    </row>
    <row r="51" spans="1:5" ht="18.75">
      <c r="A51" s="119"/>
      <c r="B51" s="119"/>
      <c r="C51" s="119"/>
      <c r="D51" s="119"/>
      <c r="E51" s="119"/>
    </row>
    <row r="52" spans="1:5" ht="18.75">
      <c r="A52" s="119"/>
      <c r="B52" s="119"/>
      <c r="C52" s="119"/>
      <c r="D52" s="119"/>
      <c r="E52" s="119"/>
    </row>
    <row r="53" spans="1:5" ht="18.75">
      <c r="A53" s="119"/>
      <c r="B53" s="119"/>
      <c r="C53" s="119"/>
      <c r="D53" s="119"/>
      <c r="E53" s="119"/>
    </row>
    <row r="54" spans="1:5" ht="18.75">
      <c r="A54" s="119"/>
      <c r="B54" s="119"/>
      <c r="C54" s="119"/>
      <c r="D54" s="119"/>
      <c r="E54" s="119"/>
    </row>
    <row r="55" spans="1:5" ht="18.75">
      <c r="A55" s="119"/>
      <c r="B55" s="119"/>
      <c r="C55" s="119"/>
      <c r="D55" s="119"/>
      <c r="E55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159" customWidth="1"/>
    <col min="2" max="2" width="46.125" style="159" customWidth="1"/>
    <col min="3" max="3" width="11.625" style="159" customWidth="1"/>
    <col min="4" max="4" width="8.00390625" style="159" customWidth="1"/>
    <col min="5" max="5" width="45.25390625" style="159" customWidth="1"/>
    <col min="6" max="6" width="11.375" style="159" customWidth="1"/>
    <col min="7" max="16384" width="9.125" style="159" customWidth="1"/>
  </cols>
  <sheetData>
    <row r="1" spans="1:15" ht="15.75">
      <c r="A1" s="10"/>
      <c r="B1" s="10"/>
      <c r="C1" s="290" t="s">
        <v>258</v>
      </c>
      <c r="D1" s="290"/>
      <c r="E1" s="290"/>
      <c r="F1" s="29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1"/>
      <c r="E2" s="75"/>
      <c r="F2" s="75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291" t="s">
        <v>203</v>
      </c>
      <c r="B5" s="291"/>
      <c r="C5" s="291"/>
      <c r="D5" s="291"/>
      <c r="E5" s="291"/>
      <c r="F5" s="291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291" t="s">
        <v>132</v>
      </c>
      <c r="B6" s="291"/>
      <c r="C6" s="291"/>
      <c r="D6" s="291"/>
      <c r="E6" s="291"/>
      <c r="F6" s="291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291" t="s">
        <v>13</v>
      </c>
      <c r="B7" s="291"/>
      <c r="C7" s="291"/>
      <c r="D7" s="291"/>
      <c r="E7" s="291"/>
      <c r="F7" s="291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2"/>
      <c r="B8" s="12"/>
      <c r="C8" s="12"/>
      <c r="D8" s="12"/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61"/>
      <c r="B11" s="287" t="s">
        <v>134</v>
      </c>
      <c r="C11" s="287"/>
      <c r="D11" s="71"/>
      <c r="E11" s="287" t="s">
        <v>135</v>
      </c>
      <c r="F11" s="287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62">
        <v>1</v>
      </c>
      <c r="B12" s="69" t="s">
        <v>130</v>
      </c>
      <c r="C12" s="104">
        <f>'Bevételek KH'!D12</f>
        <v>39000</v>
      </c>
      <c r="D12" s="69"/>
      <c r="E12" s="263" t="s">
        <v>66</v>
      </c>
      <c r="F12" s="104">
        <f>'Műk.- összesen KH'!D37</f>
        <v>39000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64"/>
      <c r="B13" s="265"/>
      <c r="C13" s="106"/>
      <c r="D13" s="107"/>
      <c r="E13" s="266"/>
      <c r="F13" s="106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10"/>
      <c r="B14" s="111" t="s">
        <v>25</v>
      </c>
      <c r="C14" s="112">
        <f>SUM(C12:C13)</f>
        <v>39000</v>
      </c>
      <c r="D14" s="110"/>
      <c r="E14" s="110" t="s">
        <v>23</v>
      </c>
      <c r="F14" s="112">
        <f>SUM(F12:F13)</f>
        <v>39000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267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13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267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13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267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/>
      <c r="B23" s="13"/>
      <c r="C23" s="28"/>
      <c r="D23" s="13"/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7"/>
      <c r="B24" s="27"/>
      <c r="C24" s="27"/>
      <c r="D24" s="27"/>
      <c r="E24" s="27"/>
      <c r="F24" s="27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267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13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267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13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3"/>
      <c r="B30" s="13"/>
      <c r="C30" s="28"/>
      <c r="D30" s="13"/>
      <c r="E30" s="13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3"/>
      <c r="B31" s="267"/>
      <c r="C31" s="28"/>
      <c r="D31" s="13"/>
      <c r="E31" s="13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30"/>
      <c r="B32" s="30"/>
      <c r="C32" s="43"/>
      <c r="D32" s="30"/>
      <c r="E32" s="30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92"/>
      <c r="B33" s="192"/>
      <c r="C33" s="192"/>
      <c r="D33" s="192"/>
      <c r="E33" s="192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3"/>
      <c r="B36" s="13"/>
      <c r="C36" s="28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92"/>
      <c r="B38" s="192"/>
      <c r="C38" s="192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3"/>
      <c r="B40" s="13"/>
      <c r="C40" s="28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92"/>
      <c r="B42" s="192"/>
      <c r="C42" s="192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3"/>
      <c r="B43" s="13"/>
      <c r="C43" s="28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13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92"/>
      <c r="B45" s="192"/>
      <c r="C45" s="192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267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3"/>
      <c r="B47" s="13"/>
      <c r="C47" s="28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92"/>
      <c r="B49" s="192"/>
      <c r="C49" s="192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3"/>
      <c r="B50" s="13"/>
      <c r="C50" s="28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3"/>
      <c r="B51" s="13"/>
      <c r="C51" s="2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92"/>
      <c r="B52" s="192"/>
      <c r="C52" s="192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3"/>
      <c r="C53" s="28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92"/>
      <c r="B54" s="192"/>
      <c r="C54" s="192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93"/>
      <c r="C55" s="268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3"/>
      <c r="B56" s="13"/>
      <c r="C56" s="13"/>
      <c r="D56" s="13"/>
      <c r="E56" s="13"/>
      <c r="F56" s="13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3"/>
      <c r="B57" s="13"/>
      <c r="C57" s="13"/>
      <c r="D57" s="13"/>
      <c r="E57" s="13"/>
      <c r="F57" s="13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69" customWidth="1"/>
    <col min="2" max="2" width="54.75390625" style="10" customWidth="1"/>
    <col min="3" max="3" width="9.125" style="10" customWidth="1"/>
    <col min="4" max="4" width="10.75390625" style="10" customWidth="1"/>
    <col min="5" max="5" width="9.125" style="10" customWidth="1"/>
    <col min="6" max="6" width="11.875" style="10" customWidth="1"/>
    <col min="7" max="7" width="11.625" style="10" bestFit="1" customWidth="1"/>
    <col min="8" max="16384" width="9.125" style="10" customWidth="1"/>
  </cols>
  <sheetData>
    <row r="1" spans="2:6" ht="15.75">
      <c r="B1" s="290" t="s">
        <v>259</v>
      </c>
      <c r="C1" s="290"/>
      <c r="D1" s="290"/>
      <c r="E1" s="290"/>
      <c r="F1" s="73"/>
    </row>
    <row r="2" spans="2:6" ht="15.75">
      <c r="B2" s="75"/>
      <c r="C2" s="75"/>
      <c r="D2" s="75"/>
      <c r="E2" s="75"/>
      <c r="F2" s="73"/>
    </row>
    <row r="3" spans="2:6" ht="15.75">
      <c r="B3" s="75"/>
      <c r="C3" s="75"/>
      <c r="D3" s="75"/>
      <c r="E3" s="75"/>
      <c r="F3" s="73"/>
    </row>
    <row r="4" spans="3:6" ht="15.75">
      <c r="C4" s="75"/>
      <c r="D4" s="75"/>
      <c r="E4" s="75"/>
      <c r="F4" s="75"/>
    </row>
    <row r="5" spans="1:6" ht="15.75">
      <c r="A5" s="291" t="s">
        <v>203</v>
      </c>
      <c r="B5" s="291"/>
      <c r="C5" s="291"/>
      <c r="D5" s="291"/>
      <c r="E5" s="291"/>
      <c r="F5" s="18"/>
    </row>
    <row r="6" spans="1:6" ht="15.75">
      <c r="A6" s="291" t="s">
        <v>132</v>
      </c>
      <c r="B6" s="291"/>
      <c r="C6" s="291"/>
      <c r="D6" s="291"/>
      <c r="E6" s="291"/>
      <c r="F6" s="18"/>
    </row>
    <row r="7" spans="1:6" ht="15.75">
      <c r="A7" s="291" t="s">
        <v>8</v>
      </c>
      <c r="B7" s="291"/>
      <c r="C7" s="291"/>
      <c r="D7" s="291"/>
      <c r="E7" s="291"/>
      <c r="F7" s="18"/>
    </row>
    <row r="8" spans="1:6" ht="15.75">
      <c r="A8" s="12"/>
      <c r="B8" s="12"/>
      <c r="C8" s="12"/>
      <c r="D8" s="12"/>
      <c r="E8" s="12"/>
      <c r="F8" s="18"/>
    </row>
    <row r="9" spans="1:6" ht="15.75">
      <c r="A9" s="12"/>
      <c r="B9" s="12"/>
      <c r="C9" s="12"/>
      <c r="D9" s="12"/>
      <c r="E9" s="12"/>
      <c r="F9" s="12"/>
    </row>
    <row r="10" spans="1:6" ht="15.75">
      <c r="A10" s="35"/>
      <c r="B10" s="13"/>
      <c r="C10" s="13"/>
      <c r="D10" s="13"/>
      <c r="E10" s="13"/>
      <c r="F10" s="13"/>
    </row>
    <row r="11" spans="1:5" ht="15.75">
      <c r="A11" s="251"/>
      <c r="B11" s="270" t="s">
        <v>0</v>
      </c>
      <c r="C11" s="321" t="s">
        <v>133</v>
      </c>
      <c r="D11" s="322"/>
      <c r="E11" s="323"/>
    </row>
    <row r="12" spans="1:5" ht="15.75">
      <c r="A12" s="271">
        <v>1</v>
      </c>
      <c r="B12" s="200" t="s">
        <v>130</v>
      </c>
      <c r="C12" s="272"/>
      <c r="D12" s="273">
        <f>D13</f>
        <v>39000</v>
      </c>
      <c r="E12" s="274"/>
    </row>
    <row r="13" spans="1:5" ht="15.75">
      <c r="A13" s="275"/>
      <c r="B13" s="276" t="s">
        <v>204</v>
      </c>
      <c r="C13" s="277"/>
      <c r="D13" s="278">
        <v>39000</v>
      </c>
      <c r="E13" s="279"/>
    </row>
    <row r="42" ht="12.75" customHeight="1"/>
    <row r="55" spans="1:5" ht="15.75">
      <c r="A55" s="18"/>
      <c r="B55" s="18"/>
      <c r="C55" s="18"/>
      <c r="D55" s="18"/>
      <c r="E55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9" customWidth="1"/>
    <col min="2" max="2" width="54.75390625" style="119" customWidth="1"/>
    <col min="3" max="3" width="9.125" style="119" customWidth="1"/>
    <col min="4" max="4" width="10.00390625" style="119" customWidth="1"/>
    <col min="5" max="16384" width="9.125" style="119" customWidth="1"/>
  </cols>
  <sheetData>
    <row r="1" spans="2:5" ht="15.75">
      <c r="B1" s="290" t="s">
        <v>260</v>
      </c>
      <c r="C1" s="290"/>
      <c r="D1" s="290"/>
      <c r="E1" s="290"/>
    </row>
    <row r="2" spans="3:5" ht="15.75">
      <c r="C2" s="120"/>
      <c r="D2" s="120"/>
      <c r="E2" s="120"/>
    </row>
    <row r="3" spans="6:11" ht="15.75">
      <c r="F3" s="138"/>
      <c r="G3" s="138"/>
      <c r="H3" s="138"/>
      <c r="I3" s="138"/>
      <c r="J3" s="138"/>
      <c r="K3" s="138"/>
    </row>
    <row r="4" spans="1:11" ht="15.75">
      <c r="A4" s="299" t="s">
        <v>203</v>
      </c>
      <c r="B4" s="299"/>
      <c r="C4" s="299"/>
      <c r="D4" s="299"/>
      <c r="E4" s="299"/>
      <c r="F4" s="140"/>
      <c r="G4" s="140"/>
      <c r="H4" s="140"/>
      <c r="I4" s="140"/>
      <c r="J4" s="140"/>
      <c r="K4" s="138"/>
    </row>
    <row r="5" spans="1:11" ht="15.75">
      <c r="A5" s="299" t="s">
        <v>132</v>
      </c>
      <c r="B5" s="299"/>
      <c r="C5" s="299"/>
      <c r="D5" s="299"/>
      <c r="E5" s="299"/>
      <c r="F5" s="140"/>
      <c r="G5" s="140"/>
      <c r="H5" s="140"/>
      <c r="I5" s="140"/>
      <c r="J5" s="140"/>
      <c r="K5" s="138"/>
    </row>
    <row r="6" spans="1:11" ht="15.75">
      <c r="A6" s="299" t="s">
        <v>77</v>
      </c>
      <c r="B6" s="299"/>
      <c r="C6" s="299"/>
      <c r="D6" s="299"/>
      <c r="E6" s="299"/>
      <c r="F6" s="280"/>
      <c r="G6" s="280"/>
      <c r="H6" s="280"/>
      <c r="I6" s="280"/>
      <c r="J6" s="280"/>
      <c r="K6" s="138"/>
    </row>
    <row r="7" spans="6:11" ht="15.75">
      <c r="F7" s="138"/>
      <c r="G7" s="138"/>
      <c r="H7" s="138"/>
      <c r="I7" s="138"/>
      <c r="J7" s="138"/>
      <c r="K7" s="138"/>
    </row>
    <row r="8" spans="6:11" ht="15.75">
      <c r="F8" s="138"/>
      <c r="G8" s="138"/>
      <c r="H8" s="138"/>
      <c r="I8" s="138"/>
      <c r="J8" s="138"/>
      <c r="K8" s="138"/>
    </row>
    <row r="9" spans="1:11" ht="15.75">
      <c r="A9" s="113"/>
      <c r="B9" s="122" t="s">
        <v>0</v>
      </c>
      <c r="C9" s="296" t="s">
        <v>133</v>
      </c>
      <c r="D9" s="297"/>
      <c r="E9" s="298"/>
      <c r="F9" s="138"/>
      <c r="G9" s="280"/>
      <c r="H9" s="140"/>
      <c r="I9" s="140"/>
      <c r="J9" s="140"/>
      <c r="K9" s="138"/>
    </row>
    <row r="10" spans="1:11" ht="15.75">
      <c r="A10" s="113">
        <v>1</v>
      </c>
      <c r="B10" s="281" t="s">
        <v>46</v>
      </c>
      <c r="C10" s="123"/>
      <c r="D10" s="124">
        <f>SUM(D11:D14)</f>
        <v>27892</v>
      </c>
      <c r="E10" s="125"/>
      <c r="F10" s="138"/>
      <c r="G10" s="282"/>
      <c r="H10" s="282"/>
      <c r="I10" s="135"/>
      <c r="J10" s="138"/>
      <c r="K10" s="138"/>
    </row>
    <row r="11" spans="1:11" ht="15.75">
      <c r="A11" s="115"/>
      <c r="B11" s="107" t="s">
        <v>205</v>
      </c>
      <c r="C11" s="126"/>
      <c r="D11" s="127">
        <f>'Műk.- Vgy (KH)'!D11+'Műk.- Visznek (KH)'!D11</f>
        <v>26395</v>
      </c>
      <c r="E11" s="128"/>
      <c r="F11" s="138"/>
      <c r="G11" s="138"/>
      <c r="H11" s="138"/>
      <c r="I11" s="127"/>
      <c r="J11" s="138"/>
      <c r="K11" s="138"/>
    </row>
    <row r="12" spans="1:11" ht="15.75">
      <c r="A12" s="115"/>
      <c r="B12" s="107" t="s">
        <v>206</v>
      </c>
      <c r="C12" s="126"/>
      <c r="D12" s="127">
        <f>'Műk.- Vgy (KH)'!D12+'Műk.- Visznek (KH)'!D12</f>
        <v>1327</v>
      </c>
      <c r="E12" s="128"/>
      <c r="F12" s="138"/>
      <c r="G12" s="138"/>
      <c r="H12" s="138"/>
      <c r="I12" s="127"/>
      <c r="J12" s="138"/>
      <c r="K12" s="138"/>
    </row>
    <row r="13" spans="1:11" ht="15.75">
      <c r="A13" s="115"/>
      <c r="B13" s="107" t="s">
        <v>166</v>
      </c>
      <c r="C13" s="126"/>
      <c r="D13" s="127">
        <f>'Műk.- Vgy (KH)'!D13+'Műk.- Visznek (KH)'!D13</f>
        <v>10</v>
      </c>
      <c r="E13" s="128"/>
      <c r="F13" s="138"/>
      <c r="G13" s="138"/>
      <c r="H13" s="138"/>
      <c r="I13" s="127"/>
      <c r="J13" s="138"/>
      <c r="K13" s="138"/>
    </row>
    <row r="14" spans="1:11" ht="15.75">
      <c r="A14" s="116"/>
      <c r="B14" s="276" t="s">
        <v>167</v>
      </c>
      <c r="C14" s="129"/>
      <c r="D14" s="127">
        <f>'Műk.- Vgy (KH)'!D14+'Műk.- Visznek (KH)'!D14</f>
        <v>160</v>
      </c>
      <c r="E14" s="131"/>
      <c r="F14" s="138"/>
      <c r="G14" s="138"/>
      <c r="H14" s="138"/>
      <c r="I14" s="127"/>
      <c r="J14" s="138"/>
      <c r="K14" s="138"/>
    </row>
    <row r="15" spans="1:11" ht="15.75">
      <c r="A15" s="114">
        <v>2</v>
      </c>
      <c r="B15" s="281" t="s">
        <v>78</v>
      </c>
      <c r="C15" s="123"/>
      <c r="D15" s="124">
        <f>D16+D17</f>
        <v>7600</v>
      </c>
      <c r="E15" s="125"/>
      <c r="F15" s="138"/>
      <c r="G15" s="138"/>
      <c r="H15" s="138"/>
      <c r="I15" s="127"/>
      <c r="J15" s="138"/>
      <c r="K15" s="138"/>
    </row>
    <row r="16" spans="1:11" ht="15.75">
      <c r="A16" s="115"/>
      <c r="B16" s="265" t="s">
        <v>79</v>
      </c>
      <c r="C16" s="126"/>
      <c r="D16" s="127">
        <f>'Műk.- Vgy (KH)'!D16+'Műk.- Visznek (KH)'!D16</f>
        <v>7127</v>
      </c>
      <c r="E16" s="128"/>
      <c r="F16" s="138"/>
      <c r="G16" s="138"/>
      <c r="H16" s="138"/>
      <c r="I16" s="127"/>
      <c r="J16" s="138"/>
      <c r="K16" s="138"/>
    </row>
    <row r="17" spans="1:11" ht="15.75">
      <c r="A17" s="116"/>
      <c r="B17" s="276" t="s">
        <v>80</v>
      </c>
      <c r="C17" s="129"/>
      <c r="D17" s="127">
        <f>'Műk.- Vgy (KH)'!D17+'Műk.- Visznek (KH)'!D17</f>
        <v>473</v>
      </c>
      <c r="E17" s="131"/>
      <c r="F17" s="138"/>
      <c r="G17" s="282"/>
      <c r="H17" s="282"/>
      <c r="I17" s="135"/>
      <c r="J17" s="138"/>
      <c r="K17" s="138"/>
    </row>
    <row r="18" spans="1:11" ht="15.75">
      <c r="A18" s="114">
        <v>3</v>
      </c>
      <c r="B18" s="281" t="s">
        <v>7</v>
      </c>
      <c r="C18" s="123"/>
      <c r="D18" s="124">
        <f>SUM(D19:D36)</f>
        <v>3508</v>
      </c>
      <c r="E18" s="125"/>
      <c r="F18" s="138"/>
      <c r="G18" s="282"/>
      <c r="H18" s="282"/>
      <c r="I18" s="135"/>
      <c r="J18" s="138"/>
      <c r="K18" s="138"/>
    </row>
    <row r="19" spans="1:11" ht="15.75">
      <c r="A19" s="115"/>
      <c r="B19" s="78" t="s">
        <v>137</v>
      </c>
      <c r="C19" s="126"/>
      <c r="D19" s="133">
        <f>'Műk.- Vgy (KH)'!D19+'Műk.- Visznek (KH)'!D19</f>
        <v>30</v>
      </c>
      <c r="E19" s="128"/>
      <c r="F19" s="138"/>
      <c r="G19" s="138"/>
      <c r="H19" s="138"/>
      <c r="I19" s="127"/>
      <c r="J19" s="138"/>
      <c r="K19" s="138"/>
    </row>
    <row r="20" spans="1:11" ht="15.75">
      <c r="A20" s="115"/>
      <c r="B20" s="78" t="s">
        <v>140</v>
      </c>
      <c r="C20" s="126"/>
      <c r="D20" s="133">
        <f>'Műk.- Vgy (KH)'!D20+'Műk.- Visznek (KH)'!D20</f>
        <v>250</v>
      </c>
      <c r="E20" s="128"/>
      <c r="F20" s="138"/>
      <c r="G20" s="282"/>
      <c r="H20" s="282"/>
      <c r="I20" s="135"/>
      <c r="J20" s="138"/>
      <c r="K20" s="138"/>
    </row>
    <row r="21" spans="1:11" ht="15.75">
      <c r="A21" s="115"/>
      <c r="B21" s="78" t="s">
        <v>143</v>
      </c>
      <c r="C21" s="126"/>
      <c r="D21" s="133">
        <f>'Műk.- Vgy (KH)'!D21+'Műk.- Visznek (KH)'!D21</f>
        <v>40</v>
      </c>
      <c r="E21" s="128"/>
      <c r="F21" s="138"/>
      <c r="G21" s="138"/>
      <c r="H21" s="138"/>
      <c r="I21" s="127"/>
      <c r="J21" s="138"/>
      <c r="K21" s="138"/>
    </row>
    <row r="22" spans="1:11" ht="15.75">
      <c r="A22" s="115"/>
      <c r="B22" s="78" t="s">
        <v>144</v>
      </c>
      <c r="C22" s="126"/>
      <c r="D22" s="133">
        <f>'Műk.- Vgy (KH)'!D22+'Műk.- Visznek (KH)'!D22</f>
        <v>210</v>
      </c>
      <c r="E22" s="128"/>
      <c r="F22" s="138"/>
      <c r="G22" s="138"/>
      <c r="H22" s="138"/>
      <c r="I22" s="127"/>
      <c r="J22" s="138"/>
      <c r="K22" s="138"/>
    </row>
    <row r="23" spans="1:11" ht="15.75">
      <c r="A23" s="117"/>
      <c r="B23" s="78" t="s">
        <v>145</v>
      </c>
      <c r="C23" s="134"/>
      <c r="D23" s="133">
        <f>'Műk.- Vgy (KH)'!D23+'Műk.- Visznek (KH)'!D23</f>
        <v>440</v>
      </c>
      <c r="E23" s="128"/>
      <c r="F23" s="138"/>
      <c r="G23" s="138"/>
      <c r="H23" s="138"/>
      <c r="I23" s="127"/>
      <c r="J23" s="138"/>
      <c r="K23" s="138"/>
    </row>
    <row r="24" spans="1:11" ht="15.75">
      <c r="A24" s="115"/>
      <c r="B24" s="78" t="s">
        <v>207</v>
      </c>
      <c r="C24" s="126"/>
      <c r="D24" s="133">
        <f>'Műk.- Vgy (KH)'!D24+'Műk.- Visznek (KH)'!D24</f>
        <v>15</v>
      </c>
      <c r="E24" s="128"/>
      <c r="F24" s="138"/>
      <c r="G24" s="138"/>
      <c r="H24" s="138"/>
      <c r="I24" s="127"/>
      <c r="J24" s="138"/>
      <c r="K24" s="138"/>
    </row>
    <row r="25" spans="1:11" ht="15.75">
      <c r="A25" s="115"/>
      <c r="B25" s="78" t="s">
        <v>146</v>
      </c>
      <c r="C25" s="134"/>
      <c r="D25" s="133">
        <f>'Műk.- Vgy (KH)'!D25+'Műk.- Visznek (KH)'!D25</f>
        <v>400</v>
      </c>
      <c r="E25" s="128"/>
      <c r="F25" s="138"/>
      <c r="G25" s="138"/>
      <c r="H25" s="138"/>
      <c r="I25" s="127"/>
      <c r="J25" s="138"/>
      <c r="K25" s="138"/>
    </row>
    <row r="26" spans="1:5" ht="15.75">
      <c r="A26" s="115"/>
      <c r="B26" s="78" t="s">
        <v>147</v>
      </c>
      <c r="C26" s="126"/>
      <c r="D26" s="133">
        <f>'Műk.- Vgy (KH)'!D26+'Műk.- Visznek (KH)'!D26</f>
        <v>50</v>
      </c>
      <c r="E26" s="128"/>
    </row>
    <row r="27" spans="1:5" ht="15.75">
      <c r="A27" s="115"/>
      <c r="B27" s="78" t="s">
        <v>149</v>
      </c>
      <c r="C27" s="126"/>
      <c r="D27" s="133">
        <f>'Műk.- Vgy (KH)'!D27+'Műk.- Visznek (KH)'!D27</f>
        <v>50</v>
      </c>
      <c r="E27" s="128"/>
    </row>
    <row r="28" spans="1:5" ht="15.75">
      <c r="A28" s="115"/>
      <c r="B28" s="78" t="s">
        <v>208</v>
      </c>
      <c r="C28" s="126"/>
      <c r="D28" s="133">
        <f>'Műk.- Vgy (KH)'!D28+'Műk.- Visznek (KH)'!D28</f>
        <v>280</v>
      </c>
      <c r="E28" s="128"/>
    </row>
    <row r="29" spans="1:5" ht="15.75">
      <c r="A29" s="115"/>
      <c r="B29" s="78" t="s">
        <v>152</v>
      </c>
      <c r="C29" s="126"/>
      <c r="D29" s="133">
        <f>'Műk.- Vgy (KH)'!D29+'Műk.- Visznek (KH)'!D29</f>
        <v>510</v>
      </c>
      <c r="E29" s="128"/>
    </row>
    <row r="30" spans="1:5" ht="15.75">
      <c r="A30" s="115"/>
      <c r="B30" s="78" t="s">
        <v>153</v>
      </c>
      <c r="C30" s="126"/>
      <c r="D30" s="133">
        <f>'Műk.- Vgy (KH)'!D30+'Műk.- Visznek (KH)'!D30</f>
        <v>220</v>
      </c>
      <c r="E30" s="128"/>
    </row>
    <row r="31" spans="1:5" ht="15.75">
      <c r="A31" s="115"/>
      <c r="B31" s="78" t="s">
        <v>155</v>
      </c>
      <c r="C31" s="126"/>
      <c r="D31" s="133">
        <f>'Műk.- Vgy (KH)'!D31+'Műk.- Visznek (KH)'!D31</f>
        <v>5</v>
      </c>
      <c r="E31" s="128"/>
    </row>
    <row r="32" spans="1:5" ht="15.75">
      <c r="A32" s="115"/>
      <c r="B32" s="78" t="s">
        <v>156</v>
      </c>
      <c r="C32" s="126"/>
      <c r="D32" s="133">
        <f>'Műk.- Vgy (KH)'!D32+'Műk.- Visznek (KH)'!D32</f>
        <v>5</v>
      </c>
      <c r="E32" s="128"/>
    </row>
    <row r="33" spans="1:5" ht="15.75">
      <c r="A33" s="115"/>
      <c r="B33" s="78" t="s">
        <v>157</v>
      </c>
      <c r="C33" s="126"/>
      <c r="D33" s="133">
        <f>'Műk.- Vgy (KH)'!D33+'Műk.- Visznek (KH)'!D33</f>
        <v>480</v>
      </c>
      <c r="E33" s="128"/>
    </row>
    <row r="34" spans="1:5" ht="15.75">
      <c r="A34" s="115"/>
      <c r="B34" s="78" t="s">
        <v>81</v>
      </c>
      <c r="C34" s="126"/>
      <c r="D34" s="133">
        <f>'Műk.- Vgy (KH)'!D34+'Műk.- Visznek (KH)'!D34</f>
        <v>500</v>
      </c>
      <c r="E34" s="128"/>
    </row>
    <row r="35" spans="1:5" ht="15.75">
      <c r="A35" s="115"/>
      <c r="B35" s="78" t="s">
        <v>83</v>
      </c>
      <c r="C35" s="126"/>
      <c r="D35" s="133">
        <f>'Műk.- Vgy (KH)'!D35+'Műk.- Visznek (KH)'!D35</f>
        <v>3</v>
      </c>
      <c r="E35" s="128"/>
    </row>
    <row r="36" spans="1:5" ht="15.75">
      <c r="A36" s="115"/>
      <c r="B36" s="79" t="s">
        <v>82</v>
      </c>
      <c r="C36" s="126"/>
      <c r="D36" s="133">
        <f>'Műk.- Vgy (KH)'!D36+'Műk.- Visznek (KH)'!D36</f>
        <v>20</v>
      </c>
      <c r="E36" s="128"/>
    </row>
    <row r="37" spans="1:5" ht="15.75">
      <c r="A37" s="118"/>
      <c r="B37" s="21" t="s">
        <v>64</v>
      </c>
      <c r="C37" s="143"/>
      <c r="D37" s="166">
        <f>D10+D15+D18</f>
        <v>39000</v>
      </c>
      <c r="E37" s="137"/>
    </row>
    <row r="39" spans="1:5" ht="15.75">
      <c r="A39" s="283"/>
      <c r="B39" s="283"/>
      <c r="C39" s="283"/>
      <c r="D39" s="283"/>
      <c r="E39" s="28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9" customWidth="1"/>
    <col min="2" max="2" width="54.75390625" style="119" customWidth="1"/>
    <col min="3" max="3" width="9.125" style="119" customWidth="1"/>
    <col min="4" max="4" width="10.00390625" style="119" customWidth="1"/>
    <col min="5" max="16384" width="9.125" style="119" customWidth="1"/>
  </cols>
  <sheetData>
    <row r="1" spans="2:5" ht="15.75">
      <c r="B1" s="290" t="s">
        <v>261</v>
      </c>
      <c r="C1" s="290"/>
      <c r="D1" s="290"/>
      <c r="E1" s="290"/>
    </row>
    <row r="2" spans="3:5" ht="15.75">
      <c r="C2" s="120"/>
      <c r="D2" s="120"/>
      <c r="E2" s="120"/>
    </row>
    <row r="3" spans="6:11" ht="15.75">
      <c r="F3" s="138"/>
      <c r="G3" s="138"/>
      <c r="H3" s="138"/>
      <c r="I3" s="138"/>
      <c r="J3" s="138"/>
      <c r="K3" s="138"/>
    </row>
    <row r="4" spans="1:11" ht="15.75">
      <c r="A4" s="299" t="s">
        <v>203</v>
      </c>
      <c r="B4" s="299"/>
      <c r="C4" s="299"/>
      <c r="D4" s="299"/>
      <c r="E4" s="299"/>
      <c r="F4" s="140"/>
      <c r="G4" s="140"/>
      <c r="H4" s="140"/>
      <c r="I4" s="140"/>
      <c r="J4" s="140"/>
      <c r="K4" s="138"/>
    </row>
    <row r="5" spans="1:11" ht="15.75">
      <c r="A5" s="299" t="s">
        <v>132</v>
      </c>
      <c r="B5" s="299"/>
      <c r="C5" s="299"/>
      <c r="D5" s="299"/>
      <c r="E5" s="299"/>
      <c r="F5" s="140"/>
      <c r="G5" s="140"/>
      <c r="H5" s="140"/>
      <c r="I5" s="140"/>
      <c r="J5" s="140"/>
      <c r="K5" s="138"/>
    </row>
    <row r="6" spans="1:11" ht="15.75">
      <c r="A6" s="299" t="s">
        <v>209</v>
      </c>
      <c r="B6" s="299"/>
      <c r="C6" s="299"/>
      <c r="D6" s="299"/>
      <c r="E6" s="299"/>
      <c r="F6" s="280"/>
      <c r="G6" s="280"/>
      <c r="H6" s="280"/>
      <c r="I6" s="280"/>
      <c r="J6" s="280"/>
      <c r="K6" s="138"/>
    </row>
    <row r="7" spans="6:11" ht="15.75">
      <c r="F7" s="138"/>
      <c r="G7" s="138"/>
      <c r="H7" s="138"/>
      <c r="I7" s="138"/>
      <c r="J7" s="138"/>
      <c r="K7" s="138"/>
    </row>
    <row r="8" spans="6:11" ht="15.75">
      <c r="F8" s="138"/>
      <c r="G8" s="138"/>
      <c r="H8" s="138"/>
      <c r="I8" s="138"/>
      <c r="J8" s="138"/>
      <c r="K8" s="138"/>
    </row>
    <row r="9" spans="1:11" ht="15.75">
      <c r="A9" s="113"/>
      <c r="B9" s="122" t="s">
        <v>0</v>
      </c>
      <c r="C9" s="296" t="s">
        <v>133</v>
      </c>
      <c r="D9" s="297"/>
      <c r="E9" s="298"/>
      <c r="F9" s="138"/>
      <c r="G9" s="280"/>
      <c r="H9" s="140"/>
      <c r="I9" s="140"/>
      <c r="J9" s="140"/>
      <c r="K9" s="138"/>
    </row>
    <row r="10" spans="1:11" ht="15.75">
      <c r="A10" s="113">
        <v>1</v>
      </c>
      <c r="B10" s="281" t="s">
        <v>46</v>
      </c>
      <c r="C10" s="123"/>
      <c r="D10" s="124">
        <f>SUM(D11:D14)</f>
        <v>20133</v>
      </c>
      <c r="E10" s="125"/>
      <c r="F10" s="138"/>
      <c r="G10" s="282"/>
      <c r="H10" s="282"/>
      <c r="I10" s="135"/>
      <c r="J10" s="138"/>
      <c r="K10" s="138"/>
    </row>
    <row r="11" spans="1:11" ht="15.75">
      <c r="A11" s="115"/>
      <c r="B11" s="107" t="s">
        <v>205</v>
      </c>
      <c r="C11" s="126"/>
      <c r="D11" s="127">
        <v>19015</v>
      </c>
      <c r="E11" s="128"/>
      <c r="F11" s="138"/>
      <c r="G11" s="138"/>
      <c r="H11" s="138"/>
      <c r="I11" s="127"/>
      <c r="J11" s="138"/>
      <c r="K11" s="138"/>
    </row>
    <row r="12" spans="1:11" ht="15.75">
      <c r="A12" s="115"/>
      <c r="B12" s="107" t="s">
        <v>206</v>
      </c>
      <c r="C12" s="126"/>
      <c r="D12" s="127">
        <v>978</v>
      </c>
      <c r="E12" s="128"/>
      <c r="F12" s="138"/>
      <c r="G12" s="138"/>
      <c r="H12" s="138"/>
      <c r="I12" s="127"/>
      <c r="J12" s="138"/>
      <c r="K12" s="138"/>
    </row>
    <row r="13" spans="1:11" ht="15.75">
      <c r="A13" s="115"/>
      <c r="B13" s="107" t="s">
        <v>166</v>
      </c>
      <c r="C13" s="126"/>
      <c r="D13" s="127">
        <v>10</v>
      </c>
      <c r="E13" s="128"/>
      <c r="F13" s="138"/>
      <c r="G13" s="138"/>
      <c r="H13" s="138"/>
      <c r="I13" s="127"/>
      <c r="J13" s="138"/>
      <c r="K13" s="138"/>
    </row>
    <row r="14" spans="1:11" ht="15.75">
      <c r="A14" s="116"/>
      <c r="B14" s="276" t="s">
        <v>167</v>
      </c>
      <c r="C14" s="129"/>
      <c r="D14" s="127">
        <v>130</v>
      </c>
      <c r="E14" s="131"/>
      <c r="F14" s="138"/>
      <c r="G14" s="138"/>
      <c r="H14" s="138"/>
      <c r="I14" s="127"/>
      <c r="J14" s="138"/>
      <c r="K14" s="138"/>
    </row>
    <row r="15" spans="1:11" ht="15.75">
      <c r="A15" s="114">
        <v>2</v>
      </c>
      <c r="B15" s="281" t="s">
        <v>78</v>
      </c>
      <c r="C15" s="123"/>
      <c r="D15" s="124">
        <f>D16+D17</f>
        <v>5482</v>
      </c>
      <c r="E15" s="125"/>
      <c r="F15" s="138"/>
      <c r="G15" s="138"/>
      <c r="H15" s="138"/>
      <c r="I15" s="127"/>
      <c r="J15" s="138"/>
      <c r="K15" s="138"/>
    </row>
    <row r="16" spans="1:11" ht="15.75">
      <c r="A16" s="115"/>
      <c r="B16" s="265" t="s">
        <v>79</v>
      </c>
      <c r="C16" s="126"/>
      <c r="D16" s="127">
        <v>5134</v>
      </c>
      <c r="E16" s="128"/>
      <c r="F16" s="138"/>
      <c r="G16" s="282"/>
      <c r="H16" s="282"/>
      <c r="I16" s="135"/>
      <c r="J16" s="138"/>
      <c r="K16" s="138"/>
    </row>
    <row r="17" spans="1:11" ht="15.75">
      <c r="A17" s="116"/>
      <c r="B17" s="276" t="s">
        <v>80</v>
      </c>
      <c r="C17" s="129"/>
      <c r="D17" s="127">
        <v>348</v>
      </c>
      <c r="E17" s="131"/>
      <c r="F17" s="138"/>
      <c r="G17" s="282"/>
      <c r="H17" s="282"/>
      <c r="I17" s="135"/>
      <c r="J17" s="138"/>
      <c r="K17" s="138"/>
    </row>
    <row r="18" spans="1:11" ht="15.75">
      <c r="A18" s="114">
        <v>3</v>
      </c>
      <c r="B18" s="281" t="s">
        <v>7</v>
      </c>
      <c r="C18" s="123"/>
      <c r="D18" s="124">
        <f>SUM(D19:D36)</f>
        <v>3316</v>
      </c>
      <c r="E18" s="125"/>
      <c r="F18" s="138"/>
      <c r="G18" s="138"/>
      <c r="H18" s="138"/>
      <c r="I18" s="127"/>
      <c r="J18" s="138"/>
      <c r="K18" s="138"/>
    </row>
    <row r="19" spans="1:11" ht="15.75">
      <c r="A19" s="115"/>
      <c r="B19" s="78" t="s">
        <v>137</v>
      </c>
      <c r="C19" s="126"/>
      <c r="D19" s="133">
        <v>30</v>
      </c>
      <c r="E19" s="128"/>
      <c r="F19" s="138"/>
      <c r="G19" s="282"/>
      <c r="H19" s="282"/>
      <c r="I19" s="135"/>
      <c r="J19" s="138"/>
      <c r="K19" s="138"/>
    </row>
    <row r="20" spans="1:11" ht="15.75">
      <c r="A20" s="115"/>
      <c r="B20" s="78" t="s">
        <v>140</v>
      </c>
      <c r="C20" s="126"/>
      <c r="D20" s="133">
        <v>250</v>
      </c>
      <c r="E20" s="128"/>
      <c r="F20" s="138"/>
      <c r="G20" s="282"/>
      <c r="H20" s="282"/>
      <c r="I20" s="135"/>
      <c r="J20" s="138"/>
      <c r="K20" s="138"/>
    </row>
    <row r="21" spans="1:11" ht="15.75">
      <c r="A21" s="115"/>
      <c r="B21" s="78" t="s">
        <v>143</v>
      </c>
      <c r="C21" s="126"/>
      <c r="D21" s="133">
        <v>40</v>
      </c>
      <c r="E21" s="128"/>
      <c r="F21" s="138"/>
      <c r="G21" s="282"/>
      <c r="H21" s="282"/>
      <c r="I21" s="135"/>
      <c r="J21" s="138"/>
      <c r="K21" s="138"/>
    </row>
    <row r="22" spans="1:11" ht="15.75">
      <c r="A22" s="115"/>
      <c r="B22" s="78" t="s">
        <v>144</v>
      </c>
      <c r="C22" s="126"/>
      <c r="D22" s="133">
        <v>122</v>
      </c>
      <c r="E22" s="128"/>
      <c r="F22" s="138"/>
      <c r="G22" s="138"/>
      <c r="H22" s="138"/>
      <c r="I22" s="127"/>
      <c r="J22" s="138"/>
      <c r="K22" s="138"/>
    </row>
    <row r="23" spans="1:11" ht="15.75">
      <c r="A23" s="117"/>
      <c r="B23" s="78" t="s">
        <v>145</v>
      </c>
      <c r="C23" s="134"/>
      <c r="D23" s="127">
        <v>440</v>
      </c>
      <c r="E23" s="128"/>
      <c r="F23" s="138"/>
      <c r="G23" s="138"/>
      <c r="H23" s="138"/>
      <c r="I23" s="127"/>
      <c r="J23" s="138"/>
      <c r="K23" s="138"/>
    </row>
    <row r="24" spans="1:11" ht="15.75">
      <c r="A24" s="115"/>
      <c r="B24" s="78" t="s">
        <v>207</v>
      </c>
      <c r="C24" s="126"/>
      <c r="D24" s="127">
        <v>15</v>
      </c>
      <c r="E24" s="128"/>
      <c r="F24" s="138"/>
      <c r="G24" s="138"/>
      <c r="H24" s="138"/>
      <c r="I24" s="127"/>
      <c r="J24" s="138"/>
      <c r="K24" s="138"/>
    </row>
    <row r="25" spans="1:11" ht="15.75">
      <c r="A25" s="115"/>
      <c r="B25" s="78" t="s">
        <v>146</v>
      </c>
      <c r="C25" s="134"/>
      <c r="D25" s="127">
        <v>400</v>
      </c>
      <c r="E25" s="128"/>
      <c r="F25" s="138"/>
      <c r="G25" s="138"/>
      <c r="H25" s="138"/>
      <c r="I25" s="127"/>
      <c r="J25" s="138"/>
      <c r="K25" s="138"/>
    </row>
    <row r="26" spans="1:11" ht="15.75">
      <c r="A26" s="115"/>
      <c r="B26" s="78" t="s">
        <v>147</v>
      </c>
      <c r="C26" s="126"/>
      <c r="D26" s="138">
        <v>50</v>
      </c>
      <c r="E26" s="128"/>
      <c r="F26" s="138"/>
      <c r="G26" s="138"/>
      <c r="H26" s="138"/>
      <c r="I26" s="127"/>
      <c r="J26" s="138"/>
      <c r="K26" s="138"/>
    </row>
    <row r="27" spans="1:5" ht="15.75">
      <c r="A27" s="115"/>
      <c r="B27" s="78" t="s">
        <v>149</v>
      </c>
      <c r="C27" s="126"/>
      <c r="D27" s="138">
        <v>50</v>
      </c>
      <c r="E27" s="128"/>
    </row>
    <row r="28" spans="1:5" ht="15.75">
      <c r="A28" s="115"/>
      <c r="B28" s="78" t="s">
        <v>208</v>
      </c>
      <c r="C28" s="126"/>
      <c r="D28" s="138">
        <v>200</v>
      </c>
      <c r="E28" s="128"/>
    </row>
    <row r="29" spans="1:5" ht="15.75">
      <c r="A29" s="115"/>
      <c r="B29" s="78" t="s">
        <v>152</v>
      </c>
      <c r="C29" s="126"/>
      <c r="D29" s="138">
        <v>510</v>
      </c>
      <c r="E29" s="128"/>
    </row>
    <row r="30" spans="1:5" ht="15.75">
      <c r="A30" s="115"/>
      <c r="B30" s="78" t="s">
        <v>153</v>
      </c>
      <c r="C30" s="126"/>
      <c r="D30" s="138">
        <v>220</v>
      </c>
      <c r="E30" s="128"/>
    </row>
    <row r="31" spans="1:5" ht="15.75">
      <c r="A31" s="115"/>
      <c r="B31" s="78" t="s">
        <v>155</v>
      </c>
      <c r="C31" s="126"/>
      <c r="D31" s="138">
        <v>5</v>
      </c>
      <c r="E31" s="128"/>
    </row>
    <row r="32" spans="1:5" ht="15.75">
      <c r="A32" s="115"/>
      <c r="B32" s="78" t="s">
        <v>156</v>
      </c>
      <c r="C32" s="126"/>
      <c r="D32" s="138">
        <v>5</v>
      </c>
      <c r="E32" s="128"/>
    </row>
    <row r="33" spans="1:5" ht="15.75">
      <c r="A33" s="115"/>
      <c r="B33" s="78" t="s">
        <v>157</v>
      </c>
      <c r="C33" s="126"/>
      <c r="D33" s="138">
        <v>480</v>
      </c>
      <c r="E33" s="128"/>
    </row>
    <row r="34" spans="1:5" ht="15.75">
      <c r="A34" s="115"/>
      <c r="B34" s="78" t="s">
        <v>81</v>
      </c>
      <c r="C34" s="126"/>
      <c r="D34" s="138">
        <v>476</v>
      </c>
      <c r="E34" s="128"/>
    </row>
    <row r="35" spans="1:5" ht="15.75">
      <c r="A35" s="115"/>
      <c r="B35" s="78" t="s">
        <v>83</v>
      </c>
      <c r="C35" s="126"/>
      <c r="D35" s="138">
        <v>3</v>
      </c>
      <c r="E35" s="128"/>
    </row>
    <row r="36" spans="1:5" ht="15.75">
      <c r="A36" s="115"/>
      <c r="B36" s="79" t="s">
        <v>82</v>
      </c>
      <c r="C36" s="126"/>
      <c r="D36" s="138">
        <v>20</v>
      </c>
      <c r="E36" s="128"/>
    </row>
    <row r="37" spans="1:5" ht="15.75">
      <c r="A37" s="118"/>
      <c r="B37" s="21" t="s">
        <v>64</v>
      </c>
      <c r="C37" s="143"/>
      <c r="D37" s="166">
        <f>D10+D15+D18</f>
        <v>28931</v>
      </c>
      <c r="E37" s="137"/>
    </row>
    <row r="39" spans="1:5" ht="15.75">
      <c r="A39" s="283"/>
      <c r="B39" s="283"/>
      <c r="C39" s="283"/>
      <c r="D39" s="283"/>
      <c r="E39" s="28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9" customWidth="1"/>
    <col min="2" max="2" width="54.75390625" style="119" customWidth="1"/>
    <col min="3" max="3" width="9.125" style="119" customWidth="1"/>
    <col min="4" max="4" width="10.00390625" style="119" customWidth="1"/>
    <col min="5" max="16384" width="9.125" style="119" customWidth="1"/>
  </cols>
  <sheetData>
    <row r="1" spans="2:5" ht="15.75">
      <c r="B1" s="290" t="s">
        <v>262</v>
      </c>
      <c r="C1" s="290"/>
      <c r="D1" s="290"/>
      <c r="E1" s="290"/>
    </row>
    <row r="2" spans="3:5" ht="15.75">
      <c r="C2" s="120"/>
      <c r="D2" s="120"/>
      <c r="E2" s="120"/>
    </row>
    <row r="3" spans="6:11" ht="15.75">
      <c r="F3" s="138"/>
      <c r="G3" s="138"/>
      <c r="H3" s="138"/>
      <c r="I3" s="138"/>
      <c r="J3" s="138"/>
      <c r="K3" s="138"/>
    </row>
    <row r="4" spans="1:11" ht="15.75">
      <c r="A4" s="299" t="s">
        <v>203</v>
      </c>
      <c r="B4" s="299"/>
      <c r="C4" s="299"/>
      <c r="D4" s="299"/>
      <c r="E4" s="299"/>
      <c r="F4" s="140"/>
      <c r="G4" s="140"/>
      <c r="H4" s="140"/>
      <c r="I4" s="140"/>
      <c r="J4" s="140"/>
      <c r="K4" s="138"/>
    </row>
    <row r="5" spans="1:11" ht="15.75">
      <c r="A5" s="299" t="s">
        <v>132</v>
      </c>
      <c r="B5" s="299"/>
      <c r="C5" s="299"/>
      <c r="D5" s="299"/>
      <c r="E5" s="299"/>
      <c r="F5" s="140"/>
      <c r="G5" s="140"/>
      <c r="H5" s="140"/>
      <c r="I5" s="140"/>
      <c r="J5" s="140"/>
      <c r="K5" s="138"/>
    </row>
    <row r="6" spans="1:11" ht="15.75">
      <c r="A6" s="299" t="s">
        <v>210</v>
      </c>
      <c r="B6" s="299"/>
      <c r="C6" s="299"/>
      <c r="D6" s="299"/>
      <c r="E6" s="299"/>
      <c r="F6" s="280"/>
      <c r="G6" s="280"/>
      <c r="H6" s="280"/>
      <c r="I6" s="280"/>
      <c r="J6" s="280"/>
      <c r="K6" s="138"/>
    </row>
    <row r="7" spans="6:11" ht="15.75">
      <c r="F7" s="138"/>
      <c r="G7" s="138"/>
      <c r="H7" s="138"/>
      <c r="I7" s="138"/>
      <c r="J7" s="138"/>
      <c r="K7" s="138"/>
    </row>
    <row r="8" spans="6:11" ht="15.75">
      <c r="F8" s="138"/>
      <c r="G8" s="138"/>
      <c r="H8" s="138"/>
      <c r="I8" s="138"/>
      <c r="J8" s="138"/>
      <c r="K8" s="138"/>
    </row>
    <row r="9" spans="1:11" ht="15.75">
      <c r="A9" s="113"/>
      <c r="B9" s="122" t="s">
        <v>0</v>
      </c>
      <c r="C9" s="296" t="s">
        <v>133</v>
      </c>
      <c r="D9" s="297"/>
      <c r="E9" s="298"/>
      <c r="F9" s="138"/>
      <c r="G9" s="280"/>
      <c r="H9" s="140"/>
      <c r="I9" s="140"/>
      <c r="J9" s="140"/>
      <c r="K9" s="138"/>
    </row>
    <row r="10" spans="1:11" ht="15.75">
      <c r="A10" s="113">
        <v>1</v>
      </c>
      <c r="B10" s="281" t="s">
        <v>46</v>
      </c>
      <c r="C10" s="123"/>
      <c r="D10" s="124">
        <f>SUM(D11:D14)</f>
        <v>7759</v>
      </c>
      <c r="E10" s="125"/>
      <c r="F10" s="138"/>
      <c r="G10" s="282"/>
      <c r="H10" s="282"/>
      <c r="I10" s="135"/>
      <c r="J10" s="138"/>
      <c r="K10" s="138"/>
    </row>
    <row r="11" spans="1:11" ht="15.75">
      <c r="A11" s="115"/>
      <c r="B11" s="107" t="s">
        <v>205</v>
      </c>
      <c r="C11" s="126"/>
      <c r="D11" s="127">
        <v>7380</v>
      </c>
      <c r="E11" s="128"/>
      <c r="F11" s="138"/>
      <c r="G11" s="138"/>
      <c r="H11" s="138"/>
      <c r="I11" s="127"/>
      <c r="J11" s="138"/>
      <c r="K11" s="138"/>
    </row>
    <row r="12" spans="1:11" ht="15.75">
      <c r="A12" s="115"/>
      <c r="B12" s="107" t="s">
        <v>206</v>
      </c>
      <c r="C12" s="126"/>
      <c r="D12" s="127">
        <v>349</v>
      </c>
      <c r="E12" s="128"/>
      <c r="F12" s="138"/>
      <c r="G12" s="138"/>
      <c r="H12" s="138"/>
      <c r="I12" s="127"/>
      <c r="J12" s="138"/>
      <c r="K12" s="138"/>
    </row>
    <row r="13" spans="1:11" ht="15.75">
      <c r="A13" s="115"/>
      <c r="B13" s="107" t="s">
        <v>166</v>
      </c>
      <c r="C13" s="126"/>
      <c r="D13" s="127"/>
      <c r="E13" s="128"/>
      <c r="F13" s="138"/>
      <c r="G13" s="138"/>
      <c r="H13" s="138"/>
      <c r="I13" s="127"/>
      <c r="J13" s="138"/>
      <c r="K13" s="138"/>
    </row>
    <row r="14" spans="1:11" ht="15.75">
      <c r="A14" s="116"/>
      <c r="B14" s="276" t="s">
        <v>167</v>
      </c>
      <c r="C14" s="129"/>
      <c r="D14" s="127">
        <v>30</v>
      </c>
      <c r="E14" s="131"/>
      <c r="F14" s="138"/>
      <c r="G14" s="138"/>
      <c r="H14" s="138"/>
      <c r="I14" s="127"/>
      <c r="J14" s="138"/>
      <c r="K14" s="138"/>
    </row>
    <row r="15" spans="1:11" ht="15.75">
      <c r="A15" s="114">
        <v>2</v>
      </c>
      <c r="B15" s="281" t="s">
        <v>78</v>
      </c>
      <c r="C15" s="123"/>
      <c r="D15" s="124">
        <f>D16+D17</f>
        <v>2118</v>
      </c>
      <c r="E15" s="125"/>
      <c r="F15" s="138"/>
      <c r="G15" s="138"/>
      <c r="H15" s="138"/>
      <c r="I15" s="127"/>
      <c r="J15" s="138"/>
      <c r="K15" s="138"/>
    </row>
    <row r="16" spans="1:11" ht="15.75">
      <c r="A16" s="115"/>
      <c r="B16" s="265" t="s">
        <v>79</v>
      </c>
      <c r="C16" s="126"/>
      <c r="D16" s="127">
        <v>1993</v>
      </c>
      <c r="E16" s="128"/>
      <c r="F16" s="138"/>
      <c r="G16" s="282"/>
      <c r="H16" s="282"/>
      <c r="I16" s="135"/>
      <c r="J16" s="138"/>
      <c r="K16" s="138"/>
    </row>
    <row r="17" spans="1:11" ht="15.75">
      <c r="A17" s="116"/>
      <c r="B17" s="276" t="s">
        <v>80</v>
      </c>
      <c r="C17" s="129"/>
      <c r="D17" s="127">
        <v>125</v>
      </c>
      <c r="E17" s="131"/>
      <c r="F17" s="138"/>
      <c r="G17" s="282"/>
      <c r="H17" s="282"/>
      <c r="I17" s="135"/>
      <c r="J17" s="138"/>
      <c r="K17" s="138"/>
    </row>
    <row r="18" spans="1:11" ht="15.75">
      <c r="A18" s="114">
        <v>3</v>
      </c>
      <c r="B18" s="281" t="s">
        <v>7</v>
      </c>
      <c r="C18" s="123"/>
      <c r="D18" s="124">
        <f>SUM(D19:D36)</f>
        <v>192</v>
      </c>
      <c r="E18" s="125"/>
      <c r="F18" s="138"/>
      <c r="G18" s="138"/>
      <c r="H18" s="138"/>
      <c r="I18" s="127"/>
      <c r="J18" s="138"/>
      <c r="K18" s="138"/>
    </row>
    <row r="19" spans="1:11" ht="15.75" hidden="1">
      <c r="A19" s="115"/>
      <c r="B19" s="78" t="s">
        <v>137</v>
      </c>
      <c r="C19" s="126"/>
      <c r="D19" s="133"/>
      <c r="E19" s="128"/>
      <c r="F19" s="138"/>
      <c r="G19" s="282"/>
      <c r="H19" s="282"/>
      <c r="I19" s="135"/>
      <c r="J19" s="138"/>
      <c r="K19" s="138"/>
    </row>
    <row r="20" spans="1:11" ht="15.75" hidden="1">
      <c r="A20" s="115"/>
      <c r="B20" s="78" t="s">
        <v>140</v>
      </c>
      <c r="C20" s="126"/>
      <c r="D20" s="133"/>
      <c r="E20" s="128"/>
      <c r="F20" s="138"/>
      <c r="G20" s="282"/>
      <c r="H20" s="282"/>
      <c r="I20" s="135"/>
      <c r="J20" s="138"/>
      <c r="K20" s="138"/>
    </row>
    <row r="21" spans="1:11" ht="15.75" hidden="1">
      <c r="A21" s="115"/>
      <c r="B21" s="78" t="s">
        <v>143</v>
      </c>
      <c r="C21" s="126"/>
      <c r="D21" s="133"/>
      <c r="E21" s="128"/>
      <c r="F21" s="138"/>
      <c r="G21" s="282"/>
      <c r="H21" s="282"/>
      <c r="I21" s="135"/>
      <c r="J21" s="138"/>
      <c r="K21" s="138"/>
    </row>
    <row r="22" spans="1:11" ht="15.75">
      <c r="A22" s="115"/>
      <c r="B22" s="78" t="s">
        <v>144</v>
      </c>
      <c r="C22" s="126"/>
      <c r="D22" s="133">
        <v>88</v>
      </c>
      <c r="E22" s="128"/>
      <c r="F22" s="138"/>
      <c r="G22" s="138"/>
      <c r="H22" s="138"/>
      <c r="I22" s="127"/>
      <c r="J22" s="138"/>
      <c r="K22" s="138"/>
    </row>
    <row r="23" spans="1:11" ht="15.75" hidden="1">
      <c r="A23" s="117"/>
      <c r="B23" s="78" t="s">
        <v>145</v>
      </c>
      <c r="C23" s="134"/>
      <c r="D23" s="127"/>
      <c r="E23" s="128"/>
      <c r="F23" s="138"/>
      <c r="G23" s="138"/>
      <c r="H23" s="138"/>
      <c r="I23" s="127"/>
      <c r="J23" s="138"/>
      <c r="K23" s="138"/>
    </row>
    <row r="24" spans="1:11" ht="15.75" hidden="1">
      <c r="A24" s="115"/>
      <c r="B24" s="78" t="s">
        <v>207</v>
      </c>
      <c r="C24" s="126"/>
      <c r="D24" s="127"/>
      <c r="E24" s="128"/>
      <c r="F24" s="138"/>
      <c r="G24" s="138"/>
      <c r="H24" s="138"/>
      <c r="I24" s="127"/>
      <c r="J24" s="138"/>
      <c r="K24" s="138"/>
    </row>
    <row r="25" spans="1:11" ht="15.75" hidden="1">
      <c r="A25" s="115"/>
      <c r="B25" s="78" t="s">
        <v>146</v>
      </c>
      <c r="C25" s="134"/>
      <c r="D25" s="127"/>
      <c r="E25" s="128"/>
      <c r="F25" s="138"/>
      <c r="G25" s="138"/>
      <c r="H25" s="138"/>
      <c r="I25" s="127"/>
      <c r="J25" s="138"/>
      <c r="K25" s="138"/>
    </row>
    <row r="26" spans="1:11" ht="15.75" hidden="1">
      <c r="A26" s="115"/>
      <c r="B26" s="78" t="s">
        <v>147</v>
      </c>
      <c r="C26" s="126"/>
      <c r="D26" s="138"/>
      <c r="E26" s="128"/>
      <c r="F26" s="138"/>
      <c r="G26" s="138"/>
      <c r="H26" s="138"/>
      <c r="I26" s="127"/>
      <c r="J26" s="138"/>
      <c r="K26" s="138"/>
    </row>
    <row r="27" spans="1:5" ht="15.75" hidden="1">
      <c r="A27" s="115"/>
      <c r="B27" s="78" t="s">
        <v>149</v>
      </c>
      <c r="C27" s="126"/>
      <c r="D27" s="138"/>
      <c r="E27" s="128"/>
    </row>
    <row r="28" spans="1:5" ht="15.75">
      <c r="A28" s="115"/>
      <c r="B28" s="78" t="s">
        <v>208</v>
      </c>
      <c r="C28" s="126"/>
      <c r="D28" s="138">
        <v>80</v>
      </c>
      <c r="E28" s="128"/>
    </row>
    <row r="29" spans="1:5" ht="15.75" hidden="1">
      <c r="A29" s="115"/>
      <c r="B29" s="78" t="s">
        <v>152</v>
      </c>
      <c r="C29" s="126"/>
      <c r="D29" s="138"/>
      <c r="E29" s="128"/>
    </row>
    <row r="30" spans="1:5" ht="15.75" hidden="1">
      <c r="A30" s="115"/>
      <c r="B30" s="78" t="s">
        <v>153</v>
      </c>
      <c r="C30" s="126"/>
      <c r="D30" s="138"/>
      <c r="E30" s="128"/>
    </row>
    <row r="31" spans="1:5" ht="15.75" hidden="1">
      <c r="A31" s="115"/>
      <c r="B31" s="78" t="s">
        <v>155</v>
      </c>
      <c r="C31" s="126"/>
      <c r="D31" s="138"/>
      <c r="E31" s="128"/>
    </row>
    <row r="32" spans="1:5" ht="15.75" hidden="1">
      <c r="A32" s="115"/>
      <c r="B32" s="78" t="s">
        <v>156</v>
      </c>
      <c r="C32" s="126"/>
      <c r="D32" s="138"/>
      <c r="E32" s="128"/>
    </row>
    <row r="33" spans="1:5" ht="15.75" hidden="1">
      <c r="A33" s="115"/>
      <c r="B33" s="78" t="s">
        <v>157</v>
      </c>
      <c r="C33" s="126"/>
      <c r="D33" s="138"/>
      <c r="E33" s="128"/>
    </row>
    <row r="34" spans="1:5" ht="15.75">
      <c r="A34" s="115"/>
      <c r="B34" s="78" t="s">
        <v>81</v>
      </c>
      <c r="C34" s="126"/>
      <c r="D34" s="138">
        <v>24</v>
      </c>
      <c r="E34" s="128"/>
    </row>
    <row r="35" spans="1:5" ht="15.75" hidden="1">
      <c r="A35" s="115"/>
      <c r="B35" s="78" t="s">
        <v>83</v>
      </c>
      <c r="C35" s="126"/>
      <c r="D35" s="138"/>
      <c r="E35" s="128"/>
    </row>
    <row r="36" spans="1:5" ht="15.75" hidden="1">
      <c r="A36" s="115"/>
      <c r="B36" s="79" t="s">
        <v>82</v>
      </c>
      <c r="C36" s="126"/>
      <c r="D36" s="138"/>
      <c r="E36" s="128"/>
    </row>
    <row r="37" spans="1:5" ht="15.75">
      <c r="A37" s="118"/>
      <c r="B37" s="21" t="s">
        <v>64</v>
      </c>
      <c r="C37" s="143"/>
      <c r="D37" s="284">
        <f>D10+D15+D18</f>
        <v>10069</v>
      </c>
      <c r="E37" s="137"/>
    </row>
    <row r="39" spans="1:5" ht="15.75">
      <c r="A39" s="283"/>
      <c r="B39" s="283"/>
      <c r="C39" s="283"/>
      <c r="D39" s="283"/>
      <c r="E39" s="28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159" customWidth="1"/>
    <col min="2" max="2" width="46.125" style="159" customWidth="1"/>
    <col min="3" max="3" width="11.625" style="159" customWidth="1"/>
    <col min="4" max="4" width="8.00390625" style="159" customWidth="1"/>
    <col min="5" max="5" width="45.25390625" style="159" customWidth="1"/>
    <col min="6" max="6" width="11.375" style="159" customWidth="1"/>
    <col min="7" max="16384" width="9.125" style="159" customWidth="1"/>
  </cols>
  <sheetData>
    <row r="1" spans="1:15" ht="15.75">
      <c r="A1" s="10"/>
      <c r="B1" s="10"/>
      <c r="C1" s="290" t="s">
        <v>263</v>
      </c>
      <c r="D1" s="290"/>
      <c r="E1" s="290"/>
      <c r="F1" s="290"/>
      <c r="G1" s="73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291" t="s">
        <v>86</v>
      </c>
      <c r="B4" s="291"/>
      <c r="C4" s="291"/>
      <c r="D4" s="291"/>
      <c r="E4" s="291"/>
      <c r="F4" s="291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291" t="s">
        <v>132</v>
      </c>
      <c r="B5" s="291"/>
      <c r="C5" s="291"/>
      <c r="D5" s="291"/>
      <c r="E5" s="291"/>
      <c r="F5" s="291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291" t="s">
        <v>13</v>
      </c>
      <c r="B6" s="291"/>
      <c r="C6" s="291"/>
      <c r="D6" s="291"/>
      <c r="E6" s="291"/>
      <c r="F6" s="291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261"/>
      <c r="B9" s="287" t="s">
        <v>134</v>
      </c>
      <c r="C9" s="287"/>
      <c r="D9" s="71"/>
      <c r="E9" s="287" t="s">
        <v>135</v>
      </c>
      <c r="F9" s="287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17">
        <v>1</v>
      </c>
      <c r="B10" s="71" t="s">
        <v>126</v>
      </c>
      <c r="C10" s="31">
        <f>'Bevételek  OVI'!D12</f>
        <v>0</v>
      </c>
      <c r="D10" s="71"/>
      <c r="E10" s="71" t="s">
        <v>77</v>
      </c>
      <c r="F10" s="31">
        <f>'Működési OVI'!D44</f>
        <v>27543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17">
        <v>2</v>
      </c>
      <c r="B11" s="71" t="s">
        <v>130</v>
      </c>
      <c r="C11" s="31">
        <f>'Bevételek  OVI'!D15</f>
        <v>27543</v>
      </c>
      <c r="D11" s="71"/>
      <c r="E11" s="71"/>
      <c r="F11" s="31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1"/>
      <c r="B12" s="285" t="s">
        <v>25</v>
      </c>
      <c r="C12" s="42">
        <f>SUM(C10:C11)</f>
        <v>27543</v>
      </c>
      <c r="D12" s="21"/>
      <c r="E12" s="21" t="s">
        <v>23</v>
      </c>
      <c r="F12" s="42">
        <f>SUM(F10:F11)</f>
        <v>27543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3"/>
      <c r="B13" s="13"/>
      <c r="C13" s="28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3"/>
      <c r="B14" s="267"/>
      <c r="C14" s="28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13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267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13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267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13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7"/>
      <c r="B23" s="27"/>
      <c r="C23" s="27"/>
      <c r="D23" s="27"/>
      <c r="E23" s="27"/>
      <c r="F23" s="27"/>
      <c r="G23" s="27"/>
      <c r="H23" s="27"/>
      <c r="I23" s="10"/>
      <c r="J23" s="10"/>
      <c r="K23" s="10"/>
      <c r="L23" s="10"/>
      <c r="M23" s="10"/>
      <c r="N23" s="10"/>
      <c r="O23" s="10"/>
    </row>
    <row r="24" spans="1:15" ht="15.75">
      <c r="A24" s="13"/>
      <c r="B24" s="13"/>
      <c r="C24" s="28"/>
      <c r="D24" s="13"/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13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267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13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267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30"/>
      <c r="B30" s="30"/>
      <c r="C30" s="43"/>
      <c r="D30" s="30"/>
      <c r="E30" s="30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92"/>
      <c r="B31" s="192"/>
      <c r="C31" s="192"/>
      <c r="D31" s="192"/>
      <c r="E31" s="192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3"/>
      <c r="B32" s="13"/>
      <c r="C32" s="28"/>
      <c r="D32" s="13"/>
      <c r="E32" s="13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3"/>
      <c r="B33" s="13"/>
      <c r="C33" s="28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92"/>
      <c r="B36" s="192"/>
      <c r="C36" s="192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3"/>
      <c r="B38" s="13"/>
      <c r="C38" s="28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92"/>
      <c r="B40" s="192"/>
      <c r="C40" s="192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3"/>
      <c r="B42" s="13"/>
      <c r="C42" s="28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92"/>
      <c r="B43" s="192"/>
      <c r="C43" s="192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267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3"/>
      <c r="B45" s="13"/>
      <c r="C45" s="28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13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92"/>
      <c r="B47" s="192"/>
      <c r="C47" s="192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3"/>
      <c r="B49" s="13"/>
      <c r="C49" s="28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92"/>
      <c r="B50" s="192"/>
      <c r="C50" s="192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3"/>
      <c r="B51" s="13"/>
      <c r="C51" s="2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92"/>
      <c r="B52" s="192"/>
      <c r="C52" s="192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93"/>
      <c r="C53" s="268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3"/>
      <c r="B54" s="13"/>
      <c r="C54" s="13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3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9" customWidth="1"/>
    <col min="2" max="2" width="54.75390625" style="119" customWidth="1"/>
    <col min="3" max="3" width="9.125" style="119" customWidth="1"/>
    <col min="4" max="4" width="10.625" style="119" customWidth="1"/>
    <col min="5" max="16384" width="9.125" style="119" customWidth="1"/>
  </cols>
  <sheetData>
    <row r="1" spans="2:5" ht="15.75">
      <c r="B1" s="290" t="s">
        <v>264</v>
      </c>
      <c r="C1" s="290"/>
      <c r="D1" s="290"/>
      <c r="E1" s="290"/>
    </row>
    <row r="2" spans="3:5" ht="15.75">
      <c r="C2" s="120"/>
      <c r="D2" s="120"/>
      <c r="E2" s="120"/>
    </row>
    <row r="3" spans="3:5" ht="15.75">
      <c r="C3" s="120"/>
      <c r="D3" s="120"/>
      <c r="E3" s="120"/>
    </row>
    <row r="5" spans="1:5" ht="15.75">
      <c r="A5" s="299" t="s">
        <v>86</v>
      </c>
      <c r="B5" s="299"/>
      <c r="C5" s="299"/>
      <c r="D5" s="299"/>
      <c r="E5" s="299"/>
    </row>
    <row r="6" spans="1:5" ht="15.75">
      <c r="A6" s="299" t="s">
        <v>132</v>
      </c>
      <c r="B6" s="299"/>
      <c r="C6" s="299"/>
      <c r="D6" s="299"/>
      <c r="E6" s="299"/>
    </row>
    <row r="7" spans="1:5" ht="15.75">
      <c r="A7" s="299" t="s">
        <v>8</v>
      </c>
      <c r="B7" s="299"/>
      <c r="C7" s="299"/>
      <c r="D7" s="299"/>
      <c r="E7" s="299"/>
    </row>
    <row r="8" spans="1:5" ht="15.75">
      <c r="A8" s="121"/>
      <c r="B8" s="121"/>
      <c r="C8" s="121"/>
      <c r="D8" s="121"/>
      <c r="E8" s="121"/>
    </row>
    <row r="11" spans="1:5" ht="15.75">
      <c r="A11" s="143"/>
      <c r="B11" s="286" t="s">
        <v>0</v>
      </c>
      <c r="C11" s="324" t="s">
        <v>133</v>
      </c>
      <c r="D11" s="325"/>
      <c r="E11" s="326"/>
    </row>
    <row r="12" spans="1:5" ht="15.75">
      <c r="A12" s="221" t="s">
        <v>69</v>
      </c>
      <c r="B12" s="281" t="s">
        <v>126</v>
      </c>
      <c r="C12" s="123"/>
      <c r="D12" s="124">
        <f>SUM(D13:D14)</f>
        <v>0</v>
      </c>
      <c r="E12" s="125"/>
    </row>
    <row r="13" spans="1:5" ht="15.75">
      <c r="A13" s="222"/>
      <c r="B13" s="107" t="s">
        <v>202</v>
      </c>
      <c r="C13" s="134"/>
      <c r="D13" s="127"/>
      <c r="E13" s="128"/>
    </row>
    <row r="14" spans="1:5" ht="15.75">
      <c r="A14" s="223"/>
      <c r="B14" s="276" t="s">
        <v>211</v>
      </c>
      <c r="C14" s="129"/>
      <c r="D14" s="130">
        <v>0</v>
      </c>
      <c r="E14" s="131"/>
    </row>
    <row r="15" spans="1:5" ht="15.75">
      <c r="A15" s="222">
        <v>2</v>
      </c>
      <c r="B15" s="200" t="s">
        <v>130</v>
      </c>
      <c r="C15" s="170"/>
      <c r="D15" s="124">
        <f>D16</f>
        <v>27543</v>
      </c>
      <c r="E15" s="125"/>
    </row>
    <row r="16" spans="1:5" ht="15.75">
      <c r="A16" s="224"/>
      <c r="B16" s="276" t="s">
        <v>212</v>
      </c>
      <c r="C16" s="129"/>
      <c r="D16" s="130">
        <v>27543</v>
      </c>
      <c r="E16" s="131"/>
    </row>
    <row r="17" spans="1:5" ht="15.75">
      <c r="A17" s="160"/>
      <c r="B17" s="21" t="s">
        <v>12</v>
      </c>
      <c r="C17" s="143"/>
      <c r="D17" s="166">
        <f>D12+D15</f>
        <v>27543</v>
      </c>
      <c r="E17" s="137"/>
    </row>
    <row r="44" spans="1:5" ht="15.75">
      <c r="A44" s="283"/>
      <c r="B44" s="283"/>
      <c r="C44" s="283"/>
      <c r="D44" s="283"/>
      <c r="E44" s="283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9" customWidth="1"/>
    <col min="2" max="2" width="54.75390625" style="119" customWidth="1"/>
    <col min="3" max="3" width="9.125" style="119" customWidth="1"/>
    <col min="4" max="4" width="10.00390625" style="119" customWidth="1"/>
    <col min="5" max="16384" width="9.125" style="119" customWidth="1"/>
  </cols>
  <sheetData>
    <row r="1" spans="2:5" ht="15.75">
      <c r="B1" s="290" t="s">
        <v>265</v>
      </c>
      <c r="C1" s="290"/>
      <c r="D1" s="290"/>
      <c r="E1" s="290"/>
    </row>
    <row r="2" spans="3:5" ht="15.75">
      <c r="C2" s="120"/>
      <c r="D2" s="120"/>
      <c r="E2" s="120"/>
    </row>
    <row r="3" spans="6:11" ht="15.75">
      <c r="F3" s="138"/>
      <c r="G3" s="138"/>
      <c r="H3" s="138"/>
      <c r="I3" s="138"/>
      <c r="J3" s="138"/>
      <c r="K3" s="138"/>
    </row>
    <row r="4" spans="1:11" ht="15.75">
      <c r="A4" s="299" t="s">
        <v>213</v>
      </c>
      <c r="B4" s="299"/>
      <c r="C4" s="299"/>
      <c r="D4" s="299"/>
      <c r="E4" s="299"/>
      <c r="F4" s="140"/>
      <c r="G4" s="140"/>
      <c r="H4" s="140"/>
      <c r="I4" s="140"/>
      <c r="J4" s="140"/>
      <c r="K4" s="138"/>
    </row>
    <row r="5" spans="1:11" ht="15.75">
      <c r="A5" s="299" t="s">
        <v>132</v>
      </c>
      <c r="B5" s="299"/>
      <c r="C5" s="299"/>
      <c r="D5" s="299"/>
      <c r="E5" s="299"/>
      <c r="F5" s="140"/>
      <c r="G5" s="140"/>
      <c r="H5" s="140"/>
      <c r="I5" s="140"/>
      <c r="J5" s="140"/>
      <c r="K5" s="138"/>
    </row>
    <row r="6" spans="1:11" ht="15.75">
      <c r="A6" s="299" t="s">
        <v>77</v>
      </c>
      <c r="B6" s="299"/>
      <c r="C6" s="299"/>
      <c r="D6" s="299"/>
      <c r="E6" s="299"/>
      <c r="F6" s="280"/>
      <c r="G6" s="280"/>
      <c r="H6" s="280"/>
      <c r="I6" s="280"/>
      <c r="J6" s="280"/>
      <c r="K6" s="138"/>
    </row>
    <row r="7" spans="1:11" ht="15.75">
      <c r="A7" s="121"/>
      <c r="B7" s="121"/>
      <c r="C7" s="121"/>
      <c r="D7" s="121"/>
      <c r="E7" s="121"/>
      <c r="F7" s="280"/>
      <c r="G7" s="280"/>
      <c r="H7" s="280"/>
      <c r="I7" s="280"/>
      <c r="J7" s="280"/>
      <c r="K7" s="138"/>
    </row>
    <row r="8" spans="6:11" ht="15.75">
      <c r="F8" s="138"/>
      <c r="G8" s="138"/>
      <c r="H8" s="138"/>
      <c r="I8" s="138"/>
      <c r="J8" s="138"/>
      <c r="K8" s="138"/>
    </row>
    <row r="9" spans="1:11" ht="15.75">
      <c r="A9" s="113"/>
      <c r="B9" s="122" t="s">
        <v>0</v>
      </c>
      <c r="C9" s="296" t="s">
        <v>133</v>
      </c>
      <c r="D9" s="297"/>
      <c r="E9" s="298"/>
      <c r="F9" s="138"/>
      <c r="G9" s="280"/>
      <c r="H9" s="140"/>
      <c r="I9" s="140"/>
      <c r="J9" s="140"/>
      <c r="K9" s="138"/>
    </row>
    <row r="10" spans="1:11" ht="15.75">
      <c r="A10" s="113">
        <v>1</v>
      </c>
      <c r="B10" s="281" t="s">
        <v>46</v>
      </c>
      <c r="C10" s="123"/>
      <c r="D10" s="124">
        <f>SUM(D11:D16)</f>
        <v>19388</v>
      </c>
      <c r="E10" s="125"/>
      <c r="F10" s="138"/>
      <c r="G10" s="282"/>
      <c r="H10" s="282"/>
      <c r="I10" s="135"/>
      <c r="J10" s="138"/>
      <c r="K10" s="138"/>
    </row>
    <row r="11" spans="1:11" ht="15.75">
      <c r="A11" s="115"/>
      <c r="B11" s="107" t="s">
        <v>205</v>
      </c>
      <c r="C11" s="126"/>
      <c r="D11" s="127">
        <v>18142</v>
      </c>
      <c r="E11" s="128"/>
      <c r="F11" s="138"/>
      <c r="G11" s="138"/>
      <c r="H11" s="138"/>
      <c r="I11" s="127"/>
      <c r="J11" s="138"/>
      <c r="K11" s="138"/>
    </row>
    <row r="12" spans="1:11" ht="15.75">
      <c r="A12" s="115"/>
      <c r="B12" s="107" t="s">
        <v>214</v>
      </c>
      <c r="C12" s="126"/>
      <c r="D12" s="127">
        <v>531</v>
      </c>
      <c r="E12" s="128"/>
      <c r="F12" s="138"/>
      <c r="G12" s="138"/>
      <c r="H12" s="138"/>
      <c r="I12" s="127"/>
      <c r="J12" s="138"/>
      <c r="K12" s="138"/>
    </row>
    <row r="13" spans="1:11" ht="15.75">
      <c r="A13" s="115"/>
      <c r="B13" s="107" t="s">
        <v>169</v>
      </c>
      <c r="C13" s="126"/>
      <c r="D13" s="127">
        <v>445</v>
      </c>
      <c r="E13" s="128"/>
      <c r="F13" s="138"/>
      <c r="G13" s="138"/>
      <c r="H13" s="138"/>
      <c r="I13" s="127"/>
      <c r="J13" s="138"/>
      <c r="K13" s="138"/>
    </row>
    <row r="14" spans="1:11" ht="15.75">
      <c r="A14" s="115"/>
      <c r="B14" s="107" t="s">
        <v>166</v>
      </c>
      <c r="C14" s="126"/>
      <c r="D14" s="127">
        <v>70</v>
      </c>
      <c r="E14" s="128"/>
      <c r="F14" s="138"/>
      <c r="G14" s="138"/>
      <c r="H14" s="138"/>
      <c r="I14" s="127"/>
      <c r="J14" s="138"/>
      <c r="K14" s="138"/>
    </row>
    <row r="15" spans="1:11" ht="15.75">
      <c r="A15" s="115"/>
      <c r="B15" s="107" t="s">
        <v>167</v>
      </c>
      <c r="C15" s="126"/>
      <c r="D15" s="127">
        <v>150</v>
      </c>
      <c r="E15" s="128"/>
      <c r="F15" s="138"/>
      <c r="G15" s="138"/>
      <c r="H15" s="138"/>
      <c r="I15" s="127"/>
      <c r="J15" s="138"/>
      <c r="K15" s="138"/>
    </row>
    <row r="16" spans="1:11" ht="15.75">
      <c r="A16" s="115"/>
      <c r="B16" s="276" t="s">
        <v>168</v>
      </c>
      <c r="C16" s="126"/>
      <c r="D16" s="127">
        <v>50</v>
      </c>
      <c r="E16" s="128"/>
      <c r="F16" s="138"/>
      <c r="G16" s="138"/>
      <c r="H16" s="138"/>
      <c r="I16" s="127"/>
      <c r="J16" s="138"/>
      <c r="K16" s="138"/>
    </row>
    <row r="17" spans="1:11" ht="15.75">
      <c r="A17" s="114">
        <v>2</v>
      </c>
      <c r="B17" s="281" t="s">
        <v>78</v>
      </c>
      <c r="C17" s="123"/>
      <c r="D17" s="124">
        <f>D18+D19</f>
        <v>5207</v>
      </c>
      <c r="E17" s="125"/>
      <c r="F17" s="138"/>
      <c r="G17" s="138"/>
      <c r="H17" s="138"/>
      <c r="I17" s="127"/>
      <c r="J17" s="138"/>
      <c r="K17" s="138"/>
    </row>
    <row r="18" spans="1:11" ht="15.75">
      <c r="A18" s="115"/>
      <c r="B18" s="265" t="s">
        <v>79</v>
      </c>
      <c r="C18" s="126"/>
      <c r="D18" s="127">
        <v>5042</v>
      </c>
      <c r="E18" s="128"/>
      <c r="F18" s="138"/>
      <c r="G18" s="138"/>
      <c r="H18" s="138"/>
      <c r="I18" s="127"/>
      <c r="J18" s="138"/>
      <c r="K18" s="138"/>
    </row>
    <row r="19" spans="1:11" ht="15.75">
      <c r="A19" s="116"/>
      <c r="B19" s="276" t="s">
        <v>80</v>
      </c>
      <c r="C19" s="129"/>
      <c r="D19" s="130">
        <v>165</v>
      </c>
      <c r="E19" s="131"/>
      <c r="F19" s="138"/>
      <c r="G19" s="282"/>
      <c r="H19" s="282"/>
      <c r="I19" s="135"/>
      <c r="J19" s="138"/>
      <c r="K19" s="138"/>
    </row>
    <row r="20" spans="1:11" ht="15.75">
      <c r="A20" s="114">
        <v>3</v>
      </c>
      <c r="B20" s="281" t="s">
        <v>7</v>
      </c>
      <c r="C20" s="123"/>
      <c r="D20" s="124">
        <f>SUM(D21:D43)</f>
        <v>2948</v>
      </c>
      <c r="E20" s="125"/>
      <c r="F20" s="138"/>
      <c r="G20" s="282"/>
      <c r="H20" s="282"/>
      <c r="I20" s="135"/>
      <c r="J20" s="138"/>
      <c r="K20" s="138"/>
    </row>
    <row r="21" spans="1:11" ht="15.75">
      <c r="A21" s="115"/>
      <c r="B21" s="78" t="s">
        <v>137</v>
      </c>
      <c r="C21" s="126"/>
      <c r="D21" s="133">
        <v>20</v>
      </c>
      <c r="E21" s="128"/>
      <c r="F21" s="138"/>
      <c r="G21" s="138"/>
      <c r="H21" s="138"/>
      <c r="I21" s="127"/>
      <c r="J21" s="138"/>
      <c r="K21" s="138"/>
    </row>
    <row r="22" spans="1:11" ht="15.75">
      <c r="A22" s="115"/>
      <c r="B22" s="78" t="s">
        <v>138</v>
      </c>
      <c r="C22" s="126"/>
      <c r="D22" s="127">
        <v>5</v>
      </c>
      <c r="E22" s="128"/>
      <c r="F22" s="138"/>
      <c r="G22" s="282"/>
      <c r="H22" s="282"/>
      <c r="I22" s="135"/>
      <c r="J22" s="138"/>
      <c r="K22" s="138"/>
    </row>
    <row r="23" spans="1:11" ht="15.75">
      <c r="A23" s="115"/>
      <c r="B23" s="78" t="s">
        <v>139</v>
      </c>
      <c r="C23" s="126"/>
      <c r="D23" s="127">
        <v>25</v>
      </c>
      <c r="E23" s="128"/>
      <c r="F23" s="138"/>
      <c r="G23" s="282"/>
      <c r="H23" s="282"/>
      <c r="I23" s="135"/>
      <c r="J23" s="138"/>
      <c r="K23" s="138"/>
    </row>
    <row r="24" spans="1:11" ht="15.75">
      <c r="A24" s="115"/>
      <c r="B24" s="78" t="s">
        <v>140</v>
      </c>
      <c r="C24" s="126"/>
      <c r="D24" s="127">
        <v>100</v>
      </c>
      <c r="E24" s="128"/>
      <c r="F24" s="138"/>
      <c r="G24" s="282"/>
      <c r="H24" s="282"/>
      <c r="I24" s="135"/>
      <c r="J24" s="138"/>
      <c r="K24" s="138"/>
    </row>
    <row r="25" spans="1:11" ht="15.75">
      <c r="A25" s="115"/>
      <c r="B25" s="78" t="s">
        <v>142</v>
      </c>
      <c r="C25" s="126"/>
      <c r="D25" s="127">
        <v>600</v>
      </c>
      <c r="E25" s="128"/>
      <c r="F25" s="138"/>
      <c r="G25" s="138"/>
      <c r="H25" s="138"/>
      <c r="I25" s="127"/>
      <c r="J25" s="138"/>
      <c r="K25" s="138"/>
    </row>
    <row r="26" spans="1:11" ht="15.75">
      <c r="A26" s="115"/>
      <c r="B26" s="78" t="s">
        <v>143</v>
      </c>
      <c r="C26" s="126"/>
      <c r="D26" s="127">
        <v>70</v>
      </c>
      <c r="E26" s="128"/>
      <c r="F26" s="138"/>
      <c r="G26" s="138"/>
      <c r="H26" s="138"/>
      <c r="I26" s="127"/>
      <c r="J26" s="138"/>
      <c r="K26" s="138"/>
    </row>
    <row r="27" spans="1:11" ht="15.75">
      <c r="A27" s="117"/>
      <c r="B27" s="78" t="s">
        <v>215</v>
      </c>
      <c r="C27" s="134"/>
      <c r="D27" s="127">
        <v>30</v>
      </c>
      <c r="E27" s="128"/>
      <c r="F27" s="138"/>
      <c r="G27" s="138"/>
      <c r="H27" s="138"/>
      <c r="I27" s="127"/>
      <c r="J27" s="138"/>
      <c r="K27" s="138"/>
    </row>
    <row r="28" spans="1:11" ht="15.75">
      <c r="A28" s="115"/>
      <c r="B28" s="78" t="s">
        <v>216</v>
      </c>
      <c r="C28" s="126"/>
      <c r="D28" s="127">
        <v>20</v>
      </c>
      <c r="E28" s="128"/>
      <c r="F28" s="138"/>
      <c r="G28" s="138"/>
      <c r="H28" s="138"/>
      <c r="I28" s="127"/>
      <c r="J28" s="138"/>
      <c r="K28" s="138"/>
    </row>
    <row r="29" spans="1:11" ht="15.75">
      <c r="A29" s="115"/>
      <c r="B29" s="78" t="s">
        <v>146</v>
      </c>
      <c r="C29" s="134"/>
      <c r="D29" s="127">
        <v>50</v>
      </c>
      <c r="E29" s="128"/>
      <c r="F29" s="138"/>
      <c r="G29" s="138"/>
      <c r="H29" s="138"/>
      <c r="I29" s="127"/>
      <c r="J29" s="138"/>
      <c r="K29" s="138"/>
    </row>
    <row r="30" spans="1:5" ht="15.75">
      <c r="A30" s="115"/>
      <c r="B30" s="78" t="s">
        <v>217</v>
      </c>
      <c r="C30" s="126"/>
      <c r="D30" s="138">
        <v>20</v>
      </c>
      <c r="E30" s="128"/>
    </row>
    <row r="31" spans="1:5" ht="15.75">
      <c r="A31" s="115"/>
      <c r="B31" s="78" t="s">
        <v>147</v>
      </c>
      <c r="C31" s="126"/>
      <c r="D31" s="138">
        <v>160</v>
      </c>
      <c r="E31" s="128"/>
    </row>
    <row r="32" spans="1:5" ht="15.75">
      <c r="A32" s="115"/>
      <c r="B32" s="78" t="s">
        <v>148</v>
      </c>
      <c r="C32" s="126"/>
      <c r="D32" s="138">
        <v>340</v>
      </c>
      <c r="E32" s="128"/>
    </row>
    <row r="33" spans="1:5" ht="15.75">
      <c r="A33" s="115"/>
      <c r="B33" s="78" t="s">
        <v>149</v>
      </c>
      <c r="C33" s="126"/>
      <c r="D33" s="138">
        <v>140</v>
      </c>
      <c r="E33" s="128"/>
    </row>
    <row r="34" spans="1:5" ht="15.75" hidden="1">
      <c r="A34" s="115"/>
      <c r="B34" s="78" t="s">
        <v>201</v>
      </c>
      <c r="C34" s="126"/>
      <c r="D34" s="138"/>
      <c r="E34" s="128"/>
    </row>
    <row r="35" spans="1:5" ht="15.75">
      <c r="A35" s="115"/>
      <c r="B35" s="78" t="s">
        <v>150</v>
      </c>
      <c r="C35" s="126"/>
      <c r="D35" s="138">
        <v>150</v>
      </c>
      <c r="E35" s="128"/>
    </row>
    <row r="36" spans="1:5" ht="15.75">
      <c r="A36" s="115"/>
      <c r="B36" s="78" t="s">
        <v>208</v>
      </c>
      <c r="C36" s="126"/>
      <c r="D36" s="138">
        <v>130</v>
      </c>
      <c r="E36" s="128"/>
    </row>
    <row r="37" spans="1:5" ht="15.75">
      <c r="A37" s="115"/>
      <c r="B37" s="78" t="s">
        <v>152</v>
      </c>
      <c r="C37" s="126"/>
      <c r="D37" s="138">
        <v>20</v>
      </c>
      <c r="E37" s="128"/>
    </row>
    <row r="38" spans="1:5" ht="15.75">
      <c r="A38" s="115"/>
      <c r="B38" s="78" t="s">
        <v>153</v>
      </c>
      <c r="C38" s="126"/>
      <c r="D38" s="138">
        <v>160</v>
      </c>
      <c r="E38" s="128"/>
    </row>
    <row r="39" spans="1:5" ht="15.75">
      <c r="A39" s="115"/>
      <c r="B39" s="78" t="s">
        <v>154</v>
      </c>
      <c r="C39" s="126"/>
      <c r="D39" s="138">
        <v>5</v>
      </c>
      <c r="E39" s="128"/>
    </row>
    <row r="40" spans="1:5" ht="15.75">
      <c r="A40" s="115"/>
      <c r="B40" s="78" t="s">
        <v>156</v>
      </c>
      <c r="C40" s="126"/>
      <c r="D40" s="138">
        <v>160</v>
      </c>
      <c r="E40" s="128"/>
    </row>
    <row r="41" spans="1:5" ht="15.75">
      <c r="A41" s="115"/>
      <c r="B41" s="78" t="s">
        <v>157</v>
      </c>
      <c r="C41" s="126"/>
      <c r="D41" s="138">
        <v>130</v>
      </c>
      <c r="E41" s="128"/>
    </row>
    <row r="42" spans="1:5" ht="15.75">
      <c r="A42" s="115"/>
      <c r="B42" s="78" t="s">
        <v>81</v>
      </c>
      <c r="C42" s="126"/>
      <c r="D42" s="138">
        <v>610</v>
      </c>
      <c r="E42" s="128"/>
    </row>
    <row r="43" spans="1:5" ht="15.75">
      <c r="A43" s="116"/>
      <c r="B43" s="78" t="s">
        <v>83</v>
      </c>
      <c r="C43" s="129"/>
      <c r="D43" s="142">
        <v>3</v>
      </c>
      <c r="E43" s="131"/>
    </row>
    <row r="44" spans="1:5" ht="15.75">
      <c r="A44" s="118"/>
      <c r="B44" s="21" t="s">
        <v>64</v>
      </c>
      <c r="C44" s="143"/>
      <c r="D44" s="166">
        <f>D10+D17+D20</f>
        <v>27543</v>
      </c>
      <c r="E44" s="137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19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20"/>
      <c r="B1" s="290" t="s">
        <v>240</v>
      </c>
      <c r="C1" s="290"/>
      <c r="D1" s="290"/>
      <c r="E1" s="290"/>
      <c r="F1" s="73"/>
    </row>
    <row r="2" spans="1:5" ht="15.75" customHeight="1">
      <c r="A2" s="120"/>
      <c r="B2" s="119"/>
      <c r="C2" s="120"/>
      <c r="D2" s="120"/>
      <c r="E2" s="120"/>
    </row>
    <row r="3" spans="1:11" ht="15.75" customHeight="1">
      <c r="A3" s="295" t="s">
        <v>218</v>
      </c>
      <c r="B3" s="295"/>
      <c r="C3" s="295"/>
      <c r="D3" s="295"/>
      <c r="E3" s="295"/>
      <c r="F3" s="68"/>
      <c r="G3" s="68"/>
      <c r="H3" s="68"/>
      <c r="I3" s="68"/>
      <c r="J3" s="68"/>
      <c r="K3" s="61"/>
    </row>
    <row r="4" spans="1:11" ht="15.75" customHeight="1">
      <c r="A4" s="295" t="s">
        <v>132</v>
      </c>
      <c r="B4" s="295"/>
      <c r="C4" s="295"/>
      <c r="D4" s="295"/>
      <c r="E4" s="295"/>
      <c r="F4" s="68"/>
      <c r="G4" s="68"/>
      <c r="H4" s="68"/>
      <c r="I4" s="68"/>
      <c r="J4" s="68"/>
      <c r="K4" s="61"/>
    </row>
    <row r="5" spans="1:11" ht="15.75" customHeight="1">
      <c r="A5" s="299" t="s">
        <v>77</v>
      </c>
      <c r="B5" s="299"/>
      <c r="C5" s="299"/>
      <c r="D5" s="299"/>
      <c r="E5" s="299"/>
      <c r="F5" s="62"/>
      <c r="G5" s="62"/>
      <c r="H5" s="62"/>
      <c r="I5" s="62"/>
      <c r="J5" s="62"/>
      <c r="K5" s="61"/>
    </row>
    <row r="6" spans="1:11" ht="15.75" customHeight="1">
      <c r="A6" s="120"/>
      <c r="B6" s="121"/>
      <c r="C6" s="121"/>
      <c r="D6" s="121"/>
      <c r="E6" s="121"/>
      <c r="F6" s="62"/>
      <c r="G6" s="62"/>
      <c r="H6" s="62"/>
      <c r="I6" s="62"/>
      <c r="J6" s="62"/>
      <c r="K6" s="61"/>
    </row>
    <row r="7" spans="1:11" ht="9" customHeight="1">
      <c r="A7" s="120"/>
      <c r="B7" s="119"/>
      <c r="C7" s="119"/>
      <c r="D7" s="119"/>
      <c r="E7" s="119"/>
      <c r="F7" s="61"/>
      <c r="G7" s="61"/>
      <c r="H7" s="61"/>
      <c r="I7" s="61"/>
      <c r="J7" s="61"/>
      <c r="K7" s="61"/>
    </row>
    <row r="8" spans="1:11" ht="15.75" customHeight="1">
      <c r="A8" s="244"/>
      <c r="B8" s="122" t="s">
        <v>0</v>
      </c>
      <c r="C8" s="296" t="s">
        <v>133</v>
      </c>
      <c r="D8" s="297"/>
      <c r="E8" s="298"/>
      <c r="F8" s="61"/>
      <c r="G8" s="62"/>
      <c r="H8" s="68"/>
      <c r="I8" s="68"/>
      <c r="J8" s="68"/>
      <c r="K8" s="61"/>
    </row>
    <row r="9" spans="1:11" ht="15.75" customHeight="1">
      <c r="A9" s="244">
        <v>1</v>
      </c>
      <c r="B9" s="123" t="s">
        <v>46</v>
      </c>
      <c r="C9" s="123"/>
      <c r="D9" s="124">
        <f>SUM(D10:D16)</f>
        <v>13953</v>
      </c>
      <c r="E9" s="125"/>
      <c r="F9" s="61"/>
      <c r="G9" s="63"/>
      <c r="H9" s="63"/>
      <c r="I9" s="64"/>
      <c r="J9" s="61"/>
      <c r="K9" s="61"/>
    </row>
    <row r="10" spans="1:11" ht="15.75" customHeight="1">
      <c r="A10" s="245"/>
      <c r="B10" s="126" t="s">
        <v>164</v>
      </c>
      <c r="C10" s="126"/>
      <c r="D10" s="127">
        <f>Önkormányzat!D10+'Közösségi ház'!D10+'Védőnői szolg.'!D10+Községgazdálkodás!D10+Közvilágítás!D10+'Út-híd üzemeltetés'!D10+Közfoglalkoztatás!D10</f>
        <v>5615</v>
      </c>
      <c r="E10" s="128"/>
      <c r="F10" s="61"/>
      <c r="G10" s="61"/>
      <c r="H10" s="61"/>
      <c r="I10" s="65"/>
      <c r="J10" s="61"/>
      <c r="K10" s="61"/>
    </row>
    <row r="11" spans="1:11" ht="15.75" customHeight="1">
      <c r="A11" s="245"/>
      <c r="B11" s="126" t="s">
        <v>165</v>
      </c>
      <c r="C11" s="126"/>
      <c r="D11" s="127">
        <f>Önkormányzat!D11+'Közösségi ház'!D11+'Védőnői szolg.'!D11+Községgazdálkodás!D11+Közvilágítás!D11+'Út-híd üzemeltetés'!D11+Közfoglalkoztatás!D11</f>
        <v>298</v>
      </c>
      <c r="E11" s="128"/>
      <c r="F11" s="61"/>
      <c r="G11" s="61"/>
      <c r="H11" s="61"/>
      <c r="I11" s="65"/>
      <c r="J11" s="61"/>
      <c r="K11" s="61"/>
    </row>
    <row r="12" spans="1:11" ht="15.75" customHeight="1">
      <c r="A12" s="245"/>
      <c r="B12" s="126" t="s">
        <v>166</v>
      </c>
      <c r="C12" s="126"/>
      <c r="D12" s="127">
        <f>Önkormányzat!D12+'Közösségi ház'!D12+'Védőnői szolg.'!D12+Községgazdálkodás!D12+Közvilágítás!D12+'Út-híd üzemeltetés'!D12+Közfoglalkoztatás!D12</f>
        <v>10</v>
      </c>
      <c r="E12" s="128"/>
      <c r="F12" s="61"/>
      <c r="G12" s="61"/>
      <c r="H12" s="61"/>
      <c r="I12" s="65"/>
      <c r="J12" s="61"/>
      <c r="K12" s="61"/>
    </row>
    <row r="13" spans="1:11" ht="15.75" customHeight="1">
      <c r="A13" s="245"/>
      <c r="B13" s="126" t="s">
        <v>167</v>
      </c>
      <c r="C13" s="126"/>
      <c r="D13" s="127">
        <f>'Közösségi ház'!D13+'Védőnői szolg.'!D13+Községgazdálkodás!D13+Közvilágítás!D13+'Út-híd üzemeltetés'!D13+Közfoglalkoztatás!D13</f>
        <v>443</v>
      </c>
      <c r="E13" s="128"/>
      <c r="F13" s="61"/>
      <c r="G13" s="61"/>
      <c r="H13" s="61"/>
      <c r="I13" s="65"/>
      <c r="J13" s="61"/>
      <c r="K13" s="61"/>
    </row>
    <row r="14" spans="1:11" ht="15.75" customHeight="1">
      <c r="A14" s="245"/>
      <c r="B14" s="126" t="s">
        <v>174</v>
      </c>
      <c r="C14" s="126"/>
      <c r="D14" s="127">
        <f>Önkormányzat!D13</f>
        <v>6192</v>
      </c>
      <c r="E14" s="128"/>
      <c r="F14" s="61"/>
      <c r="G14" s="61"/>
      <c r="H14" s="61"/>
      <c r="I14" s="65"/>
      <c r="J14" s="61"/>
      <c r="K14" s="61"/>
    </row>
    <row r="15" spans="1:11" ht="15.75" customHeight="1">
      <c r="A15" s="245"/>
      <c r="B15" s="126" t="s">
        <v>171</v>
      </c>
      <c r="C15" s="126"/>
      <c r="D15" s="127">
        <f>'Védőnői szolg.'!D14</f>
        <v>1080</v>
      </c>
      <c r="E15" s="128"/>
      <c r="F15" s="61"/>
      <c r="G15" s="61"/>
      <c r="H15" s="61"/>
      <c r="I15" s="65"/>
      <c r="J15" s="61"/>
      <c r="K15" s="61"/>
    </row>
    <row r="16" spans="1:11" ht="15.75" customHeight="1">
      <c r="A16" s="246"/>
      <c r="B16" s="129" t="s">
        <v>168</v>
      </c>
      <c r="C16" s="129"/>
      <c r="D16" s="127">
        <f>Önkormányzat!D14+'Közösségi ház'!D14</f>
        <v>315</v>
      </c>
      <c r="E16" s="131"/>
      <c r="F16" s="61"/>
      <c r="G16" s="61"/>
      <c r="H16" s="61"/>
      <c r="I16" s="65"/>
      <c r="J16" s="61"/>
      <c r="K16" s="61"/>
    </row>
    <row r="17" spans="1:11" ht="15.75" customHeight="1">
      <c r="A17" s="247">
        <v>2</v>
      </c>
      <c r="B17" s="123" t="s">
        <v>78</v>
      </c>
      <c r="C17" s="123"/>
      <c r="D17" s="124">
        <f>D18+D19</f>
        <v>3618</v>
      </c>
      <c r="E17" s="125"/>
      <c r="F17" s="61"/>
      <c r="G17" s="61"/>
      <c r="H17" s="61"/>
      <c r="I17" s="65"/>
      <c r="J17" s="61"/>
      <c r="K17" s="61"/>
    </row>
    <row r="18" spans="1:11" ht="15.75" customHeight="1">
      <c r="A18" s="245"/>
      <c r="B18" s="126" t="s">
        <v>79</v>
      </c>
      <c r="C18" s="126"/>
      <c r="D18" s="127">
        <f>Önkormányzat!D16+'Közösségi ház'!D16+'Védőnői szolg.'!D16+Községgazdálkodás!D16+Közvilágítás!D16+'Út-híd üzemeltetés'!D16+Közfoglalkoztatás!D16</f>
        <v>3345</v>
      </c>
      <c r="E18" s="128"/>
      <c r="F18" s="61"/>
      <c r="G18" s="61"/>
      <c r="H18" s="61"/>
      <c r="I18" s="65"/>
      <c r="J18" s="61"/>
      <c r="K18" s="61"/>
    </row>
    <row r="19" spans="1:11" ht="15.75" customHeight="1">
      <c r="A19" s="246"/>
      <c r="B19" s="129" t="s">
        <v>80</v>
      </c>
      <c r="C19" s="129"/>
      <c r="D19" s="130">
        <f>Önkormányzat!D17+'Közösségi ház'!D17+'Védőnői szolg.'!D17+Községgazdálkodás!D17+Közvilágítás!D17+'Út-híd üzemeltetés'!D17+Közfoglalkoztatás!D17</f>
        <v>273</v>
      </c>
      <c r="E19" s="131"/>
      <c r="F19" s="61"/>
      <c r="G19" s="63"/>
      <c r="H19" s="63"/>
      <c r="I19" s="64"/>
      <c r="J19" s="61"/>
      <c r="K19" s="61"/>
    </row>
    <row r="20" spans="1:11" ht="15.75" customHeight="1">
      <c r="A20" s="247">
        <v>3</v>
      </c>
      <c r="B20" s="123" t="s">
        <v>7</v>
      </c>
      <c r="C20" s="123"/>
      <c r="D20" s="124">
        <f>SUM(D21:D49)</f>
        <v>32688</v>
      </c>
      <c r="E20" s="125"/>
      <c r="F20" s="61"/>
      <c r="G20" s="63"/>
      <c r="H20" s="63"/>
      <c r="I20" s="64"/>
      <c r="J20" s="61"/>
      <c r="K20" s="61"/>
    </row>
    <row r="21" spans="1:11" ht="15.75" customHeight="1">
      <c r="A21" s="248"/>
      <c r="B21" s="132" t="s">
        <v>137</v>
      </c>
      <c r="C21" s="126"/>
      <c r="D21" s="127">
        <f>Önkormányzat!D19+'Közösségi ház'!D19+'Védőnői szolg.'!D19+Községgazdálkodás!D19+Közvilágítás!D19+'Út-híd üzemeltetés'!D19+Közfoglalkoztatás!D19</f>
        <v>150</v>
      </c>
      <c r="E21" s="128"/>
      <c r="F21" s="61"/>
      <c r="G21" s="61"/>
      <c r="H21" s="61"/>
      <c r="I21" s="65"/>
      <c r="J21" s="61"/>
      <c r="K21" s="61"/>
    </row>
    <row r="22" spans="1:11" ht="15.75" customHeight="1">
      <c r="A22" s="248"/>
      <c r="B22" s="132" t="s">
        <v>138</v>
      </c>
      <c r="C22" s="126"/>
      <c r="D22" s="127">
        <f>Önkormányzat!D20+'Közösségi ház'!D20+'Védőnői szolg.'!D20+Községgazdálkodás!D20+Közvilágítás!D20+'Út-híd üzemeltetés'!D20+Közfoglalkoztatás!D20</f>
        <v>23</v>
      </c>
      <c r="E22" s="128"/>
      <c r="F22" s="61"/>
      <c r="G22" s="63"/>
      <c r="H22" s="63"/>
      <c r="I22" s="64"/>
      <c r="J22" s="61"/>
      <c r="K22" s="61"/>
    </row>
    <row r="23" spans="1:11" ht="15.75" customHeight="1">
      <c r="A23" s="248"/>
      <c r="B23" s="132" t="s">
        <v>139</v>
      </c>
      <c r="C23" s="126"/>
      <c r="D23" s="127">
        <f>Önkormányzat!D21+'Közösségi ház'!D21+'Védőnői szolg.'!D21+Községgazdálkodás!D21+Közvilágítás!D21+'Út-híd üzemeltetés'!D21+Közfoglalkoztatás!D21</f>
        <v>65</v>
      </c>
      <c r="E23" s="128"/>
      <c r="F23" s="61"/>
      <c r="G23" s="63"/>
      <c r="H23" s="63"/>
      <c r="I23" s="64"/>
      <c r="J23" s="61"/>
      <c r="K23" s="61"/>
    </row>
    <row r="24" spans="1:11" ht="15.75" customHeight="1">
      <c r="A24" s="248"/>
      <c r="B24" s="132" t="s">
        <v>140</v>
      </c>
      <c r="C24" s="126"/>
      <c r="D24" s="127">
        <f>Önkormányzat!D22+'Közösségi ház'!D22+'Védőnői szolg.'!D22+Községgazdálkodás!D22+Közvilágítás!D22+'Út-híd üzemeltetés'!D22+Közfoglalkoztatás!D22</f>
        <v>315</v>
      </c>
      <c r="E24" s="128"/>
      <c r="F24" s="61"/>
      <c r="G24" s="63"/>
      <c r="H24" s="63"/>
      <c r="I24" s="64"/>
      <c r="J24" s="61"/>
      <c r="K24" s="61"/>
    </row>
    <row r="25" spans="1:11" ht="15.75" customHeight="1">
      <c r="A25" s="248"/>
      <c r="B25" s="132" t="s">
        <v>141</v>
      </c>
      <c r="C25" s="126"/>
      <c r="D25" s="127">
        <f>Önkormányzat!D23+'Közösségi ház'!D23+'Védőnői szolg.'!D23+Községgazdálkodás!D23+Közvilágítás!D23+'Út-híd üzemeltetés'!D23+Közfoglalkoztatás!D23</f>
        <v>1031</v>
      </c>
      <c r="E25" s="128"/>
      <c r="F25" s="61"/>
      <c r="G25" s="61"/>
      <c r="H25" s="61"/>
      <c r="I25" s="65"/>
      <c r="J25" s="61"/>
      <c r="K25" s="61"/>
    </row>
    <row r="26" spans="1:11" ht="15.75" customHeight="1">
      <c r="A26" s="248"/>
      <c r="B26" s="132" t="s">
        <v>235</v>
      </c>
      <c r="C26" s="126"/>
      <c r="D26" s="127">
        <f>Önkormányzat!D24+'Közösségi ház'!D24+'Védőnői szolg.'!D24+Községgazdálkodás!D24+Közvilágítás!D24+'Út-híd üzemeltetés'!D24+Közfoglalkoztatás!D24</f>
        <v>4020</v>
      </c>
      <c r="E26" s="128"/>
      <c r="F26" s="61"/>
      <c r="G26" s="61"/>
      <c r="H26" s="61"/>
      <c r="I26" s="65"/>
      <c r="J26" s="61"/>
      <c r="K26" s="61"/>
    </row>
    <row r="27" spans="1:11" ht="15.75" customHeight="1">
      <c r="A27" s="248"/>
      <c r="B27" s="132" t="s">
        <v>143</v>
      </c>
      <c r="C27" s="134"/>
      <c r="D27" s="127">
        <f>Önkormányzat!D25+'Közösségi ház'!D25+'Védőnői szolg.'!D25+Községgazdálkodás!D25+Közvilágítás!D25+'Út-híd üzemeltetés'!D25+Közfoglalkoztatás!D25</f>
        <v>169</v>
      </c>
      <c r="E27" s="128"/>
      <c r="F27" s="61"/>
      <c r="G27" s="61"/>
      <c r="H27" s="61"/>
      <c r="I27" s="65"/>
      <c r="J27" s="61"/>
      <c r="K27" s="61"/>
    </row>
    <row r="28" spans="1:11" ht="15.75" customHeight="1">
      <c r="A28" s="248"/>
      <c r="B28" s="132" t="s">
        <v>144</v>
      </c>
      <c r="C28" s="126"/>
      <c r="D28" s="127">
        <f>Önkormányzat!D26+'Közösségi ház'!D26+'Védőnői szolg.'!D26+Községgazdálkodás!D26+Közvilágítás!D26+'Út-híd üzemeltetés'!D26+Közfoglalkoztatás!D26</f>
        <v>24</v>
      </c>
      <c r="E28" s="128"/>
      <c r="F28" s="61"/>
      <c r="G28" s="61"/>
      <c r="H28" s="61"/>
      <c r="I28" s="65"/>
      <c r="J28" s="61"/>
      <c r="K28" s="61"/>
    </row>
    <row r="29" spans="1:11" ht="15.75" customHeight="1">
      <c r="A29" s="248"/>
      <c r="B29" s="132" t="s">
        <v>145</v>
      </c>
      <c r="C29" s="126"/>
      <c r="D29" s="127">
        <f>Önkormányzat!D27+'Közösségi ház'!D27+'Védőnői szolg.'!D27+Községgazdálkodás!D27+Közvilágítás!D27+'Út-híd üzemeltetés'!D27+Közfoglalkoztatás!D27</f>
        <v>254</v>
      </c>
      <c r="E29" s="128"/>
      <c r="F29" s="61"/>
      <c r="G29" s="61"/>
      <c r="H29" s="61"/>
      <c r="I29" s="65"/>
      <c r="J29" s="61"/>
      <c r="K29" s="61"/>
    </row>
    <row r="30" spans="1:11" ht="15.75" customHeight="1">
      <c r="A30" s="248"/>
      <c r="B30" s="132" t="s">
        <v>146</v>
      </c>
      <c r="C30" s="126"/>
      <c r="D30" s="127">
        <f>Önkormányzat!D28+'Közösségi ház'!D28+'Védőnői szolg.'!D28+Községgazdálkodás!D28+Közvilágítás!D28+'Út-híd üzemeltetés'!D28+Közfoglalkoztatás!D28</f>
        <v>300</v>
      </c>
      <c r="E30" s="128"/>
      <c r="F30" s="61"/>
      <c r="G30" s="61"/>
      <c r="H30" s="61"/>
      <c r="I30" s="65"/>
      <c r="J30" s="61"/>
      <c r="K30" s="61"/>
    </row>
    <row r="31" spans="1:11" ht="15.75" customHeight="1">
      <c r="A31" s="248"/>
      <c r="B31" s="132" t="s">
        <v>147</v>
      </c>
      <c r="C31" s="134"/>
      <c r="D31" s="127">
        <f>Önkormányzat!D29+'Közösségi ház'!D29+'Védőnői szolg.'!D29+Községgazdálkodás!D29+Közvilágítás!D29+'Út-híd üzemeltetés'!D29+Közfoglalkoztatás!D29</f>
        <v>3370</v>
      </c>
      <c r="E31" s="128"/>
      <c r="F31" s="61"/>
      <c r="G31" s="61"/>
      <c r="H31" s="61"/>
      <c r="I31" s="65"/>
      <c r="J31" s="61"/>
      <c r="K31" s="61"/>
    </row>
    <row r="32" spans="1:5" ht="15.75" customHeight="1">
      <c r="A32" s="248"/>
      <c r="B32" s="132" t="s">
        <v>148</v>
      </c>
      <c r="C32" s="126"/>
      <c r="D32" s="127">
        <f>Önkormányzat!D30+'Közösségi ház'!D30+'Védőnői szolg.'!D30+Községgazdálkodás!D30+Közvilágítás!D30+'Út-híd üzemeltetés'!D30+Közfoglalkoztatás!D30</f>
        <v>4595</v>
      </c>
      <c r="E32" s="128"/>
    </row>
    <row r="33" spans="1:5" ht="15.75" customHeight="1">
      <c r="A33" s="248"/>
      <c r="B33" s="132" t="s">
        <v>149</v>
      </c>
      <c r="C33" s="126"/>
      <c r="D33" s="127">
        <f>Önkormányzat!D31+'Közösségi ház'!D31+'Védőnői szolg.'!D31+Községgazdálkodás!D31+Közvilágítás!D31+'Út-híd üzemeltetés'!D31+Közfoglalkoztatás!D31</f>
        <v>290</v>
      </c>
      <c r="E33" s="128"/>
    </row>
    <row r="34" spans="1:5" ht="15.75" customHeight="1">
      <c r="A34" s="248"/>
      <c r="B34" s="132" t="s">
        <v>201</v>
      </c>
      <c r="C34" s="126"/>
      <c r="D34" s="127">
        <f>Önkormányzat!D32</f>
        <v>2087</v>
      </c>
      <c r="E34" s="128"/>
    </row>
    <row r="35" spans="1:5" ht="15.75" customHeight="1">
      <c r="A35" s="248"/>
      <c r="B35" s="132" t="s">
        <v>170</v>
      </c>
      <c r="C35" s="126"/>
      <c r="D35" s="127">
        <f>Önkormányzat!D33+'Közösségi ház'!D32+'Védőnői szolg.'!D32+Községgazdálkodás!D32+Közvilágítás!D32+'Út-híd üzemeltetés'!D32+Közfoglalkoztatás!D32</f>
        <v>525</v>
      </c>
      <c r="E35" s="128"/>
    </row>
    <row r="36" spans="1:5" ht="15.75" customHeight="1">
      <c r="A36" s="248"/>
      <c r="B36" s="132" t="s">
        <v>150</v>
      </c>
      <c r="C36" s="126"/>
      <c r="D36" s="127">
        <f>Önkormányzat!D34+'Közösségi ház'!D33+'Védőnői szolg.'!D33+Községgazdálkodás!D33+Közvilágítás!D33+'Út-híd üzemeltetés'!D33+Közfoglalkoztatás!D33</f>
        <v>2360</v>
      </c>
      <c r="E36" s="128"/>
    </row>
    <row r="37" spans="1:5" ht="15.75" customHeight="1">
      <c r="A37" s="248"/>
      <c r="B37" s="132" t="s">
        <v>151</v>
      </c>
      <c r="C37" s="126"/>
      <c r="D37" s="127">
        <f>Önkormányzat!D35+'Közösségi ház'!D34+'Védőnői szolg.'!D34+Községgazdálkodás!D34+Közvilágítás!D34+'Út-híd üzemeltetés'!D34+Közfoglalkoztatás!D34</f>
        <v>785</v>
      </c>
      <c r="E37" s="128"/>
    </row>
    <row r="38" spans="1:5" ht="15.75" customHeight="1">
      <c r="A38" s="248"/>
      <c r="B38" s="132" t="s">
        <v>152</v>
      </c>
      <c r="C38" s="126"/>
      <c r="D38" s="127">
        <f>Önkormányzat!D36+'Közösségi ház'!D35+'Védőnői szolg.'!D35+Községgazdálkodás!D35+Közvilágítás!D35+'Út-híd üzemeltetés'!D35+Közfoglalkoztatás!D35</f>
        <v>70</v>
      </c>
      <c r="E38" s="128"/>
    </row>
    <row r="39" spans="1:5" ht="15.75" customHeight="1">
      <c r="A39" s="248"/>
      <c r="B39" s="132" t="s">
        <v>237</v>
      </c>
      <c r="C39" s="126"/>
      <c r="D39" s="127">
        <f>Önkormányzat!D37+'Közösségi ház'!D36+'Védőnői szolg.'!D36+Községgazdálkodás!D36+Közvilágítás!D36+'Út-híd üzemeltetés'!D36+Közfoglalkoztatás!D36</f>
        <v>1380</v>
      </c>
      <c r="E39" s="128"/>
    </row>
    <row r="40" spans="1:5" ht="15.75" customHeight="1">
      <c r="A40" s="248"/>
      <c r="B40" s="132" t="s">
        <v>172</v>
      </c>
      <c r="C40" s="126"/>
      <c r="D40" s="127">
        <f>Önkormányzat!D38+'Közösségi ház'!D37+'Védőnői szolg.'!D37+Községgazdálkodás!D37+Közvilágítás!D37+'Út-híd üzemeltetés'!D37+Közfoglalkoztatás!D37</f>
        <v>40</v>
      </c>
      <c r="E40" s="128"/>
    </row>
    <row r="41" spans="1:5" ht="15.75" customHeight="1">
      <c r="A41" s="248"/>
      <c r="B41" s="132" t="s">
        <v>154</v>
      </c>
      <c r="C41" s="126"/>
      <c r="D41" s="127">
        <f>Önkormányzat!D39+'Közösségi ház'!D38+'Védőnői szolg.'!D38+Községgazdálkodás!D38+Közvilágítás!D38+'Út-híd üzemeltetés'!D38+Közfoglalkoztatás!D38</f>
        <v>710</v>
      </c>
      <c r="E41" s="128"/>
    </row>
    <row r="42" spans="1:5" ht="15.75" customHeight="1">
      <c r="A42" s="248"/>
      <c r="B42" s="132" t="s">
        <v>155</v>
      </c>
      <c r="C42" s="126"/>
      <c r="D42" s="127">
        <f>Önkormányzat!D40+'Közösségi ház'!D39+'Védőnői szolg.'!D39+Községgazdálkodás!D39+Közvilágítás!D39+'Út-híd üzemeltetés'!D39+Közfoglalkoztatás!D39</f>
        <v>7</v>
      </c>
      <c r="E42" s="128"/>
    </row>
    <row r="43" spans="1:5" ht="15.75" customHeight="1">
      <c r="A43" s="248"/>
      <c r="B43" s="132" t="s">
        <v>232</v>
      </c>
      <c r="C43" s="126"/>
      <c r="D43" s="127">
        <f>Önkormányzat!D41+'Közösségi ház'!D40+'Védőnői szolg.'!D40+Községgazdálkodás!D40+Közvilágítás!D40+'Út-híd üzemeltetés'!D40+Közfoglalkoztatás!D40</f>
        <v>1788</v>
      </c>
      <c r="E43" s="128"/>
    </row>
    <row r="44" spans="1:5" ht="15.75" customHeight="1">
      <c r="A44" s="248"/>
      <c r="B44" s="132" t="s">
        <v>157</v>
      </c>
      <c r="C44" s="139"/>
      <c r="D44" s="127">
        <f>Önkormányzat!D42+'Közösségi ház'!D41+'Védőnői szolg.'!D41+Községgazdálkodás!D41+Közvilágítás!D41+'Út-híd üzemeltetés'!D41+Közfoglalkoztatás!D41</f>
        <v>37</v>
      </c>
      <c r="E44" s="141"/>
    </row>
    <row r="45" spans="1:5" ht="15.75" customHeight="1">
      <c r="A45" s="248"/>
      <c r="B45" s="132" t="s">
        <v>158</v>
      </c>
      <c r="C45" s="126"/>
      <c r="D45" s="127">
        <f>Önkormányzat!D43+'Közösségi ház'!D42+'Védőnői szolg.'!D42+Községgazdálkodás!D42+Közvilágítás!D42+'Út-híd üzemeltetés'!D42+Közfoglalkoztatás!D42</f>
        <v>396</v>
      </c>
      <c r="E45" s="128"/>
    </row>
    <row r="46" spans="1:5" ht="15.75" customHeight="1">
      <c r="A46" s="248"/>
      <c r="B46" s="132" t="s">
        <v>81</v>
      </c>
      <c r="C46" s="126"/>
      <c r="D46" s="127">
        <f>Önkormányzat!D44+'Közösségi ház'!D43+'Védőnői szolg.'!D43+Községgazdálkodás!D43+Közvilágítás!D43+'Út-híd üzemeltetés'!D43+Közfoglalkoztatás!D43</f>
        <v>6482</v>
      </c>
      <c r="E46" s="128"/>
    </row>
    <row r="47" spans="1:5" ht="15.75" customHeight="1">
      <c r="A47" s="248"/>
      <c r="B47" s="132" t="s">
        <v>159</v>
      </c>
      <c r="C47" s="126"/>
      <c r="D47" s="127">
        <f>Önkormányzat!D45+'Közösségi ház'!D44+'Védőnői szolg.'!D44+Községgazdálkodás!D44+Közvilágítás!D44+'Út-híd üzemeltetés'!D44+Közfoglalkoztatás!D44</f>
        <v>1375</v>
      </c>
      <c r="E47" s="128"/>
    </row>
    <row r="48" spans="1:5" ht="15.75" customHeight="1">
      <c r="A48" s="248"/>
      <c r="B48" s="132" t="s">
        <v>83</v>
      </c>
      <c r="C48" s="126"/>
      <c r="D48" s="127">
        <f>Önkormányzat!D46+'Közösségi ház'!D45+'Védőnői szolg.'!D45+Községgazdálkodás!D45+Közvilágítás!D45+'Út-híd üzemeltetés'!D45+Közfoglalkoztatás!D45</f>
        <v>30</v>
      </c>
      <c r="E48" s="128"/>
    </row>
    <row r="49" spans="1:5" ht="15.75" customHeight="1">
      <c r="A49" s="248"/>
      <c r="B49" s="132" t="s">
        <v>82</v>
      </c>
      <c r="C49" s="126"/>
      <c r="D49" s="127">
        <f>Önkormányzat!D47+'Közösségi ház'!D46+'Védőnői szolg.'!D46+Községgazdálkodás!D46+Közvilágítás!D46+'Út-híd üzemeltetés'!D46+Közfoglalkoztatás!D46</f>
        <v>10</v>
      </c>
      <c r="E49" s="128"/>
    </row>
    <row r="50" spans="1:5" ht="15.75" customHeight="1">
      <c r="A50" s="249" t="s">
        <v>182</v>
      </c>
      <c r="B50" s="173" t="s">
        <v>180</v>
      </c>
      <c r="C50" s="170"/>
      <c r="D50" s="124">
        <f>D51</f>
        <v>1800</v>
      </c>
      <c r="E50" s="125"/>
    </row>
    <row r="51" spans="1:5" ht="15.75" customHeight="1">
      <c r="A51" s="250"/>
      <c r="B51" s="174" t="s">
        <v>181</v>
      </c>
      <c r="C51" s="129"/>
      <c r="D51" s="130">
        <f>Önkormányzat!D49</f>
        <v>1800</v>
      </c>
      <c r="E51" s="131"/>
    </row>
    <row r="52" spans="1:5" ht="15.75" customHeight="1">
      <c r="A52" s="251"/>
      <c r="B52" s="136" t="s">
        <v>64</v>
      </c>
      <c r="C52" s="143"/>
      <c r="D52" s="166">
        <f>D9+D17+D20+D50</f>
        <v>52059</v>
      </c>
      <c r="E52" s="137"/>
    </row>
    <row r="53" spans="1:5" ht="18.75">
      <c r="A53" s="120"/>
      <c r="B53" s="119"/>
      <c r="C53" s="119"/>
      <c r="D53" s="119"/>
      <c r="E53" s="119"/>
    </row>
    <row r="54" spans="1:5" ht="18.75">
      <c r="A54" s="120"/>
      <c r="B54" s="119"/>
      <c r="C54" s="119"/>
      <c r="D54" s="119"/>
      <c r="E54" s="119"/>
    </row>
    <row r="55" spans="1:5" ht="18.75">
      <c r="A55" s="120"/>
      <c r="B55" s="119"/>
      <c r="C55" s="119"/>
      <c r="D55" s="119"/>
      <c r="E55" s="119"/>
    </row>
    <row r="56" spans="1:5" ht="18.75">
      <c r="A56" s="120"/>
      <c r="B56" s="119"/>
      <c r="C56" s="119"/>
      <c r="D56" s="119"/>
      <c r="E56" s="119"/>
    </row>
    <row r="57" spans="1:5" ht="18.75">
      <c r="A57" s="120"/>
      <c r="B57" s="119"/>
      <c r="C57" s="119"/>
      <c r="D57" s="119"/>
      <c r="E57" s="119"/>
    </row>
    <row r="58" spans="1:5" ht="18.75">
      <c r="A58" s="120"/>
      <c r="B58" s="119"/>
      <c r="C58" s="119"/>
      <c r="D58" s="119"/>
      <c r="E58" s="119"/>
    </row>
    <row r="59" spans="1:5" ht="18.75">
      <c r="A59" s="120"/>
      <c r="B59" s="119"/>
      <c r="C59" s="119"/>
      <c r="D59" s="119"/>
      <c r="E59" s="119"/>
    </row>
    <row r="60" spans="1:5" ht="18.75">
      <c r="A60" s="120"/>
      <c r="B60" s="119"/>
      <c r="C60" s="119"/>
      <c r="D60" s="119"/>
      <c r="E60" s="119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76" customWidth="1"/>
    <col min="2" max="2" width="37.25390625" style="83" customWidth="1"/>
    <col min="3" max="3" width="22.625" style="83" customWidth="1"/>
    <col min="4" max="16384" width="9.125" style="83" customWidth="1"/>
  </cols>
  <sheetData>
    <row r="1" spans="2:5" ht="15.75">
      <c r="B1" s="290" t="s">
        <v>241</v>
      </c>
      <c r="C1" s="290"/>
      <c r="D1" s="290"/>
      <c r="E1" s="290"/>
    </row>
    <row r="2" spans="3:5" ht="15.75">
      <c r="C2" s="75"/>
      <c r="D2" s="75"/>
      <c r="E2" s="75"/>
    </row>
    <row r="4" ht="21" customHeight="1"/>
    <row r="5" spans="1:5" ht="15.75">
      <c r="A5" s="295" t="s">
        <v>218</v>
      </c>
      <c r="B5" s="295"/>
      <c r="C5" s="295"/>
      <c r="D5" s="295"/>
      <c r="E5" s="295"/>
    </row>
    <row r="6" spans="1:5" ht="15.75">
      <c r="A6" s="295" t="s">
        <v>132</v>
      </c>
      <c r="B6" s="295"/>
      <c r="C6" s="295"/>
      <c r="D6" s="295"/>
      <c r="E6" s="295"/>
    </row>
    <row r="7" spans="1:6" ht="15.75">
      <c r="A7" s="291" t="s">
        <v>75</v>
      </c>
      <c r="B7" s="291"/>
      <c r="C7" s="291"/>
      <c r="D7" s="291"/>
      <c r="E7" s="291"/>
      <c r="F7" s="18"/>
    </row>
    <row r="8" spans="2:5" ht="15.75">
      <c r="B8" s="76"/>
      <c r="C8" s="76"/>
      <c r="D8" s="76"/>
      <c r="E8" s="76"/>
    </row>
    <row r="11" spans="1:5" ht="15.75">
      <c r="A11" s="175"/>
      <c r="B11" s="103" t="s">
        <v>0</v>
      </c>
      <c r="C11" s="292" t="s">
        <v>133</v>
      </c>
      <c r="D11" s="293"/>
      <c r="E11" s="294"/>
    </row>
    <row r="12" spans="1:5" ht="15.75">
      <c r="A12" s="176">
        <v>1</v>
      </c>
      <c r="B12" s="77" t="s">
        <v>72</v>
      </c>
      <c r="C12" s="146">
        <f>SUM(C13:C19)</f>
        <v>9357</v>
      </c>
      <c r="D12" s="85"/>
      <c r="E12" s="86"/>
    </row>
    <row r="13" spans="1:5" ht="15.75">
      <c r="A13" s="177"/>
      <c r="B13" s="108" t="s">
        <v>20</v>
      </c>
      <c r="C13" s="148">
        <v>16</v>
      </c>
      <c r="D13" s="149"/>
      <c r="E13" s="150"/>
    </row>
    <row r="14" spans="1:5" ht="15.75">
      <c r="A14" s="177"/>
      <c r="B14" s="108" t="s">
        <v>68</v>
      </c>
      <c r="C14" s="148">
        <v>142</v>
      </c>
      <c r="D14" s="149"/>
      <c r="E14" s="150"/>
    </row>
    <row r="15" spans="1:5" ht="15.75">
      <c r="A15" s="177"/>
      <c r="B15" s="105" t="s">
        <v>71</v>
      </c>
      <c r="C15" s="148">
        <v>110</v>
      </c>
      <c r="D15" s="87"/>
      <c r="E15" s="88"/>
    </row>
    <row r="16" spans="1:5" ht="15.75">
      <c r="A16" s="177"/>
      <c r="B16" s="105" t="s">
        <v>102</v>
      </c>
      <c r="C16" s="216">
        <v>2350</v>
      </c>
      <c r="D16" s="87"/>
      <c r="E16" s="88"/>
    </row>
    <row r="17" spans="1:5" ht="15.75">
      <c r="A17" s="177"/>
      <c r="B17" s="105" t="s">
        <v>160</v>
      </c>
      <c r="C17" s="148">
        <v>400</v>
      </c>
      <c r="D17" s="87"/>
      <c r="E17" s="88"/>
    </row>
    <row r="18" spans="1:5" ht="15.75">
      <c r="A18" s="177"/>
      <c r="B18" s="105" t="s">
        <v>21</v>
      </c>
      <c r="C18" s="151">
        <v>200</v>
      </c>
      <c r="D18" s="148"/>
      <c r="E18" s="88"/>
    </row>
    <row r="19" spans="1:5" ht="15.75">
      <c r="A19" s="177"/>
      <c r="B19" s="105" t="s">
        <v>175</v>
      </c>
      <c r="C19" s="148">
        <v>6139</v>
      </c>
      <c r="D19" s="87"/>
      <c r="E19" s="88"/>
    </row>
    <row r="20" spans="1:5" ht="15.75">
      <c r="A20" s="176">
        <v>2</v>
      </c>
      <c r="B20" s="152" t="s">
        <v>74</v>
      </c>
      <c r="C20" s="91">
        <f>C21</f>
        <v>200</v>
      </c>
      <c r="D20" s="85"/>
      <c r="E20" s="86"/>
    </row>
    <row r="21" spans="1:5" ht="15.75">
      <c r="A21" s="178"/>
      <c r="B21" s="105" t="s">
        <v>22</v>
      </c>
      <c r="C21" s="92">
        <v>200</v>
      </c>
      <c r="D21" s="87"/>
      <c r="E21" s="88"/>
    </row>
    <row r="22" spans="1:5" ht="15.75">
      <c r="A22" s="179"/>
      <c r="B22" s="82" t="s">
        <v>73</v>
      </c>
      <c r="C22" s="167">
        <f>C12+C20</f>
        <v>9557</v>
      </c>
      <c r="D22" s="98"/>
      <c r="E22" s="99"/>
    </row>
    <row r="23" spans="1:5" ht="15.75">
      <c r="A23" s="180"/>
      <c r="B23" s="87"/>
      <c r="C23" s="87"/>
      <c r="D23" s="87"/>
      <c r="E23" s="87"/>
    </row>
    <row r="24" spans="1:5" ht="15.75">
      <c r="A24" s="180"/>
      <c r="B24" s="153"/>
      <c r="C24" s="87"/>
      <c r="D24" s="87"/>
      <c r="E24" s="87"/>
    </row>
    <row r="44" spans="1:5" ht="15.75">
      <c r="A44" s="252"/>
      <c r="B44" s="252"/>
      <c r="C44" s="252"/>
      <c r="D44" s="252"/>
      <c r="E44" s="252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34" customWidth="1"/>
    <col min="2" max="2" width="37.25390625" style="83" customWidth="1"/>
    <col min="3" max="3" width="22.625" style="83" customWidth="1"/>
    <col min="4" max="16384" width="9.125" style="83" customWidth="1"/>
  </cols>
  <sheetData>
    <row r="1" spans="2:5" ht="15.75">
      <c r="B1" s="290" t="s">
        <v>242</v>
      </c>
      <c r="C1" s="290"/>
      <c r="D1" s="290"/>
      <c r="E1" s="290"/>
    </row>
    <row r="2" spans="3:5" ht="15.75">
      <c r="C2" s="154"/>
      <c r="D2" s="154"/>
      <c r="E2" s="154"/>
    </row>
    <row r="4" ht="21.75" customHeight="1"/>
    <row r="5" spans="1:5" ht="15.75">
      <c r="A5" s="295" t="s">
        <v>218</v>
      </c>
      <c r="B5" s="295"/>
      <c r="C5" s="295"/>
      <c r="D5" s="295"/>
      <c r="E5" s="295"/>
    </row>
    <row r="6" spans="1:5" ht="15.75">
      <c r="A6" s="295" t="s">
        <v>132</v>
      </c>
      <c r="B6" s="295"/>
      <c r="C6" s="295"/>
      <c r="D6" s="295"/>
      <c r="E6" s="295"/>
    </row>
    <row r="7" spans="1:5" ht="15.75">
      <c r="A7" s="295" t="s">
        <v>26</v>
      </c>
      <c r="B7" s="295"/>
      <c r="C7" s="295"/>
      <c r="D7" s="295"/>
      <c r="E7" s="295"/>
    </row>
    <row r="8" spans="2:5" ht="15.75">
      <c r="B8" s="76"/>
      <c r="C8" s="76"/>
      <c r="D8" s="76"/>
      <c r="E8" s="76"/>
    </row>
    <row r="11" spans="1:5" ht="15.75">
      <c r="A11" s="253"/>
      <c r="B11" s="84" t="s">
        <v>0</v>
      </c>
      <c r="C11" s="292" t="s">
        <v>133</v>
      </c>
      <c r="D11" s="293"/>
      <c r="E11" s="294"/>
    </row>
    <row r="12" spans="1:5" ht="15.75">
      <c r="A12" s="254">
        <v>1</v>
      </c>
      <c r="B12" s="108" t="s">
        <v>76</v>
      </c>
      <c r="C12" s="156">
        <v>66543</v>
      </c>
      <c r="D12" s="157"/>
      <c r="E12" s="158"/>
    </row>
    <row r="13" spans="1:5" ht="15.75">
      <c r="A13" s="254">
        <v>2</v>
      </c>
      <c r="B13" s="108" t="s">
        <v>27</v>
      </c>
      <c r="C13" s="92">
        <v>40</v>
      </c>
      <c r="D13" s="87"/>
      <c r="E13" s="88"/>
    </row>
    <row r="14" spans="1:5" ht="15.75">
      <c r="A14" s="254">
        <v>3</v>
      </c>
      <c r="B14" s="108" t="s">
        <v>28</v>
      </c>
      <c r="C14" s="92">
        <v>20</v>
      </c>
      <c r="D14" s="87"/>
      <c r="E14" s="88"/>
    </row>
    <row r="15" spans="1:5" ht="15.75">
      <c r="A15" s="254">
        <v>4</v>
      </c>
      <c r="B15" s="108" t="s">
        <v>29</v>
      </c>
      <c r="C15" s="92">
        <v>10</v>
      </c>
      <c r="D15" s="87"/>
      <c r="E15" s="88"/>
    </row>
    <row r="16" spans="1:5" ht="15.75">
      <c r="A16" s="254">
        <v>5</v>
      </c>
      <c r="B16" s="108" t="s">
        <v>30</v>
      </c>
      <c r="C16" s="92">
        <v>8</v>
      </c>
      <c r="D16" s="87"/>
      <c r="E16" s="88"/>
    </row>
    <row r="17" spans="1:5" ht="15.75">
      <c r="A17" s="254">
        <v>7</v>
      </c>
      <c r="B17" s="108" t="s">
        <v>19</v>
      </c>
      <c r="C17" s="92">
        <v>540</v>
      </c>
      <c r="D17" s="87"/>
      <c r="E17" s="88"/>
    </row>
    <row r="18" spans="1:5" ht="15.75">
      <c r="A18" s="254">
        <v>8</v>
      </c>
      <c r="B18" s="108" t="s">
        <v>24</v>
      </c>
      <c r="C18" s="92">
        <v>75</v>
      </c>
      <c r="D18" s="87"/>
      <c r="E18" s="88"/>
    </row>
    <row r="19" spans="1:5" ht="15.75">
      <c r="A19" s="254">
        <v>9</v>
      </c>
      <c r="B19" s="108" t="s">
        <v>161</v>
      </c>
      <c r="C19" s="92">
        <v>640</v>
      </c>
      <c r="D19" s="149"/>
      <c r="E19" s="150"/>
    </row>
    <row r="20" spans="1:5" ht="15.75">
      <c r="A20" s="254">
        <v>10</v>
      </c>
      <c r="B20" s="108" t="s">
        <v>162</v>
      </c>
      <c r="C20" s="92">
        <v>70</v>
      </c>
      <c r="D20" s="87"/>
      <c r="E20" s="88"/>
    </row>
    <row r="21" spans="1:5" ht="15.75">
      <c r="A21" s="254">
        <v>11</v>
      </c>
      <c r="B21" s="108" t="s">
        <v>163</v>
      </c>
      <c r="C21" s="147">
        <v>30</v>
      </c>
      <c r="D21" s="87"/>
      <c r="E21" s="88"/>
    </row>
    <row r="22" spans="1:5" ht="15.75">
      <c r="A22" s="254">
        <v>12</v>
      </c>
      <c r="B22" s="108" t="s">
        <v>231</v>
      </c>
      <c r="C22" s="147">
        <v>1870</v>
      </c>
      <c r="D22" s="87"/>
      <c r="E22" s="88"/>
    </row>
    <row r="23" spans="1:5" ht="15.75">
      <c r="A23" s="255"/>
      <c r="B23" s="21" t="s">
        <v>65</v>
      </c>
      <c r="C23" s="167">
        <f>SUM(C12:C22)</f>
        <v>69846</v>
      </c>
      <c r="D23" s="98"/>
      <c r="E23" s="99"/>
    </row>
    <row r="24" spans="1:5" ht="15.75">
      <c r="A24" s="256"/>
      <c r="B24" s="87"/>
      <c r="C24" s="87"/>
      <c r="D24" s="87"/>
      <c r="E24" s="87"/>
    </row>
    <row r="25" spans="1:5" ht="15.75">
      <c r="A25" s="256"/>
      <c r="B25" s="87"/>
      <c r="C25" s="87"/>
      <c r="D25" s="87"/>
      <c r="E25" s="87"/>
    </row>
    <row r="26" spans="1:5" ht="15.75">
      <c r="A26" s="256"/>
      <c r="B26" s="87"/>
      <c r="C26" s="87"/>
      <c r="D26" s="87"/>
      <c r="E26" s="87"/>
    </row>
    <row r="41" spans="2:5" ht="15.75">
      <c r="B41" s="252"/>
      <c r="C41" s="252"/>
      <c r="D41" s="252"/>
      <c r="E41" s="252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59" customWidth="1"/>
    <col min="2" max="2" width="44.625" style="159" customWidth="1"/>
    <col min="3" max="3" width="22.625" style="159" customWidth="1"/>
    <col min="4" max="4" width="9.125" style="159" customWidth="1"/>
    <col min="5" max="5" width="8.125" style="159" customWidth="1"/>
    <col min="6" max="16384" width="9.125" style="159" customWidth="1"/>
  </cols>
  <sheetData>
    <row r="1" spans="1:5" ht="15.75">
      <c r="A1" s="11"/>
      <c r="B1" s="290" t="s">
        <v>243</v>
      </c>
      <c r="C1" s="290"/>
      <c r="D1" s="290"/>
      <c r="E1" s="290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291" t="s">
        <v>218</v>
      </c>
      <c r="B5" s="291"/>
      <c r="C5" s="291"/>
      <c r="D5" s="291"/>
      <c r="E5" s="291"/>
    </row>
    <row r="6" spans="1:5" ht="15.75">
      <c r="A6" s="291" t="s">
        <v>132</v>
      </c>
      <c r="B6" s="291"/>
      <c r="C6" s="291"/>
      <c r="D6" s="291"/>
      <c r="E6" s="291"/>
    </row>
    <row r="7" spans="1:5" ht="15.75">
      <c r="A7" s="291" t="s">
        <v>2</v>
      </c>
      <c r="B7" s="291"/>
      <c r="C7" s="291"/>
      <c r="D7" s="291"/>
      <c r="E7" s="291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57"/>
      <c r="B11" s="71" t="s">
        <v>0</v>
      </c>
      <c r="C11" s="300" t="s">
        <v>133</v>
      </c>
      <c r="D11" s="300"/>
      <c r="E11" s="289"/>
    </row>
    <row r="12" spans="1:5" ht="15.75">
      <c r="A12" s="227">
        <v>1</v>
      </c>
      <c r="B12" s="107" t="s">
        <v>176</v>
      </c>
      <c r="C12" s="28">
        <v>3434</v>
      </c>
      <c r="D12" s="13"/>
      <c r="E12" s="162"/>
    </row>
    <row r="13" spans="1:5" ht="15.75">
      <c r="A13" s="227">
        <v>2</v>
      </c>
      <c r="B13" s="107" t="s">
        <v>179</v>
      </c>
      <c r="C13" s="28">
        <v>4000</v>
      </c>
      <c r="D13" s="13"/>
      <c r="E13" s="162"/>
    </row>
    <row r="14" spans="1:5" ht="15.75">
      <c r="A14" s="227">
        <v>3</v>
      </c>
      <c r="B14" s="107" t="s">
        <v>190</v>
      </c>
      <c r="C14" s="28">
        <v>5000</v>
      </c>
      <c r="D14" s="13"/>
      <c r="E14" s="162"/>
    </row>
    <row r="15" spans="1:5" ht="15.75">
      <c r="A15" s="227">
        <v>4</v>
      </c>
      <c r="B15" s="107" t="s">
        <v>177</v>
      </c>
      <c r="C15" s="28">
        <v>1000</v>
      </c>
      <c r="D15" s="13"/>
      <c r="E15" s="162"/>
    </row>
    <row r="16" spans="1:5" ht="15.75">
      <c r="A16" s="227">
        <v>5</v>
      </c>
      <c r="B16" s="107" t="s">
        <v>178</v>
      </c>
      <c r="C16" s="28">
        <v>1000</v>
      </c>
      <c r="D16" s="13"/>
      <c r="E16" s="162"/>
    </row>
    <row r="17" spans="1:5" ht="15.75">
      <c r="A17" s="227">
        <v>6</v>
      </c>
      <c r="B17" s="107" t="s">
        <v>228</v>
      </c>
      <c r="C17" s="28">
        <v>5191</v>
      </c>
      <c r="D17" s="13"/>
      <c r="E17" s="162"/>
    </row>
    <row r="18" spans="1:5" ht="15.75">
      <c r="A18" s="227"/>
      <c r="B18" s="107" t="s">
        <v>230</v>
      </c>
      <c r="C18" s="28"/>
      <c r="D18" s="13"/>
      <c r="E18" s="162"/>
    </row>
    <row r="19" spans="1:5" ht="15.75">
      <c r="A19" s="227"/>
      <c r="B19" s="107" t="s">
        <v>229</v>
      </c>
      <c r="C19" s="28"/>
      <c r="D19" s="13"/>
      <c r="E19" s="162"/>
    </row>
    <row r="20" spans="1:5" ht="15.75">
      <c r="A20" s="228"/>
      <c r="B20" s="21" t="s">
        <v>18</v>
      </c>
      <c r="C20" s="163">
        <f>SUM(C12:C19)</f>
        <v>19625</v>
      </c>
      <c r="D20" s="164"/>
      <c r="E20" s="165"/>
    </row>
    <row r="25" spans="1:3" ht="15.75">
      <c r="A25" s="258"/>
      <c r="B25" s="13"/>
      <c r="C25" s="28"/>
    </row>
    <row r="26" spans="1:3" ht="15.75">
      <c r="A26" s="258"/>
      <c r="B26" s="13"/>
      <c r="C26" s="28"/>
    </row>
    <row r="43" spans="1:5" ht="15.75">
      <c r="A43" s="11"/>
      <c r="B43" s="18"/>
      <c r="C43" s="18"/>
      <c r="D43" s="18"/>
      <c r="E43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B1">
      <selection activeCell="E1" sqref="E1:I1"/>
    </sheetView>
  </sheetViews>
  <sheetFormatPr defaultColWidth="9.00390625" defaultRowHeight="12.75"/>
  <cols>
    <col min="1" max="1" width="2.875" style="66" customWidth="1"/>
    <col min="2" max="2" width="55.75390625" style="66" customWidth="1"/>
    <col min="3" max="8" width="11.25390625" style="66" customWidth="1"/>
    <col min="9" max="9" width="10.75390625" style="66" customWidth="1"/>
    <col min="10" max="16384" width="9.125" style="66" customWidth="1"/>
  </cols>
  <sheetData>
    <row r="1" spans="1:9" ht="15.75">
      <c r="A1" s="10"/>
      <c r="B1" s="10"/>
      <c r="C1" s="10"/>
      <c r="D1" s="10"/>
      <c r="E1" s="290" t="s">
        <v>244</v>
      </c>
      <c r="F1" s="290"/>
      <c r="G1" s="290"/>
      <c r="H1" s="290"/>
      <c r="I1" s="290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291" t="s">
        <v>218</v>
      </c>
      <c r="B3" s="291"/>
      <c r="C3" s="291"/>
      <c r="D3" s="291"/>
      <c r="E3" s="291"/>
      <c r="F3" s="291"/>
      <c r="G3" s="291"/>
      <c r="H3" s="291"/>
      <c r="I3" s="291"/>
      <c r="J3" s="67"/>
      <c r="K3" s="67"/>
      <c r="L3" s="67"/>
      <c r="M3" s="67"/>
    </row>
    <row r="4" spans="1:13" ht="15.75">
      <c r="A4" s="291" t="s">
        <v>132</v>
      </c>
      <c r="B4" s="291"/>
      <c r="C4" s="291"/>
      <c r="D4" s="291"/>
      <c r="E4" s="291"/>
      <c r="F4" s="291"/>
      <c r="G4" s="291"/>
      <c r="H4" s="291"/>
      <c r="I4" s="291"/>
      <c r="J4" s="67"/>
      <c r="K4" s="67"/>
      <c r="L4" s="67"/>
      <c r="M4" s="67"/>
    </row>
    <row r="5" spans="1:13" ht="15.75">
      <c r="A5" s="291" t="s">
        <v>103</v>
      </c>
      <c r="B5" s="291"/>
      <c r="C5" s="291"/>
      <c r="D5" s="291"/>
      <c r="E5" s="291"/>
      <c r="F5" s="291"/>
      <c r="G5" s="291"/>
      <c r="H5" s="291"/>
      <c r="I5" s="291"/>
      <c r="J5" s="67"/>
      <c r="K5" s="67"/>
      <c r="L5" s="67"/>
      <c r="M5" s="67"/>
    </row>
    <row r="6" spans="1:9" ht="15.75">
      <c r="A6" s="10"/>
      <c r="B6" s="10"/>
      <c r="C6" s="10"/>
      <c r="D6" s="10"/>
      <c r="E6" s="10"/>
      <c r="F6" s="10"/>
      <c r="G6" s="301" t="s">
        <v>90</v>
      </c>
      <c r="H6" s="301"/>
      <c r="I6" s="301"/>
    </row>
    <row r="7" spans="1:9" ht="15" customHeight="1">
      <c r="A7" s="69"/>
      <c r="B7" s="303" t="s">
        <v>106</v>
      </c>
      <c r="C7" s="303" t="s">
        <v>91</v>
      </c>
      <c r="D7" s="303" t="s">
        <v>92</v>
      </c>
      <c r="E7" s="305" t="s">
        <v>7</v>
      </c>
      <c r="F7" s="307" t="s">
        <v>93</v>
      </c>
      <c r="G7" s="305" t="s">
        <v>26</v>
      </c>
      <c r="H7" s="305" t="s">
        <v>2</v>
      </c>
      <c r="I7" s="309" t="s">
        <v>1</v>
      </c>
    </row>
    <row r="8" spans="1:9" ht="15" customHeight="1">
      <c r="A8" s="70"/>
      <c r="B8" s="304"/>
      <c r="C8" s="304"/>
      <c r="D8" s="304"/>
      <c r="E8" s="306"/>
      <c r="F8" s="308"/>
      <c r="G8" s="306"/>
      <c r="H8" s="306"/>
      <c r="I8" s="310"/>
    </row>
    <row r="9" spans="1:9" ht="15" customHeight="1">
      <c r="A9" s="302"/>
      <c r="B9" s="71" t="s">
        <v>84</v>
      </c>
      <c r="C9" s="72">
        <f>Önkormányzat!D9</f>
        <v>8292</v>
      </c>
      <c r="D9" s="31">
        <f>Önkormányzat!D15</f>
        <v>2331</v>
      </c>
      <c r="E9" s="31">
        <f>Önkormányzat!D18+Önkormányzat!D48</f>
        <v>25950</v>
      </c>
      <c r="F9" s="31">
        <f>Pénzellátások!C22</f>
        <v>9557</v>
      </c>
      <c r="G9" s="31">
        <f>'Átadott pénzeszközök'!C23-'Átadott pénzeszközök'!C12</f>
        <v>3303</v>
      </c>
      <c r="H9" s="31">
        <f>'Fejlesztési kiadások'!C20</f>
        <v>19625</v>
      </c>
      <c r="I9" s="31">
        <f aca="true" t="shared" si="0" ref="I9:I18">SUM(C9:H9)</f>
        <v>69058</v>
      </c>
    </row>
    <row r="10" spans="1:9" ht="15" customHeight="1">
      <c r="A10" s="302"/>
      <c r="B10" s="71" t="s">
        <v>4</v>
      </c>
      <c r="C10" s="31">
        <f>'Közösségi ház'!D9</f>
        <v>2432</v>
      </c>
      <c r="D10" s="31">
        <f>'Közösségi ház'!D15</f>
        <v>547</v>
      </c>
      <c r="E10" s="31">
        <f>'Közösségi ház'!D18</f>
        <v>1467</v>
      </c>
      <c r="F10" s="31">
        <v>0</v>
      </c>
      <c r="G10" s="31">
        <v>0</v>
      </c>
      <c r="H10" s="31">
        <v>0</v>
      </c>
      <c r="I10" s="31">
        <f t="shared" si="0"/>
        <v>4446</v>
      </c>
    </row>
    <row r="11" spans="1:9" ht="15" customHeight="1">
      <c r="A11" s="302"/>
      <c r="B11" s="71" t="s">
        <v>105</v>
      </c>
      <c r="C11" s="31">
        <f>'Védőnői szolg.'!D9</f>
        <v>2229</v>
      </c>
      <c r="D11" s="31">
        <f>'Védőnői szolg.'!D15</f>
        <v>605</v>
      </c>
      <c r="E11" s="31">
        <f>'Védőnői szolg.'!D18</f>
        <v>345</v>
      </c>
      <c r="F11" s="31">
        <v>0</v>
      </c>
      <c r="G11" s="31">
        <v>0</v>
      </c>
      <c r="H11" s="31">
        <v>0</v>
      </c>
      <c r="I11" s="31">
        <f t="shared" si="0"/>
        <v>3179</v>
      </c>
    </row>
    <row r="12" spans="1:9" ht="15" customHeight="1">
      <c r="A12" s="302"/>
      <c r="B12" s="71" t="s">
        <v>107</v>
      </c>
      <c r="C12" s="31">
        <v>0</v>
      </c>
      <c r="D12" s="31">
        <v>0</v>
      </c>
      <c r="E12" s="31">
        <f>Községgazdálkodás!D18</f>
        <v>1156</v>
      </c>
      <c r="F12" s="31">
        <v>0</v>
      </c>
      <c r="G12" s="31">
        <v>0</v>
      </c>
      <c r="H12" s="31">
        <v>0</v>
      </c>
      <c r="I12" s="31">
        <f t="shared" si="0"/>
        <v>1156</v>
      </c>
    </row>
    <row r="13" spans="1:9" ht="15" customHeight="1">
      <c r="A13" s="302"/>
      <c r="B13" s="71" t="s">
        <v>95</v>
      </c>
      <c r="C13" s="31">
        <v>0</v>
      </c>
      <c r="D13" s="31">
        <v>0</v>
      </c>
      <c r="E13" s="31">
        <f>Közvilágítás!D18</f>
        <v>4935</v>
      </c>
      <c r="F13" s="31">
        <v>0</v>
      </c>
      <c r="G13" s="31">
        <v>0</v>
      </c>
      <c r="H13" s="31">
        <v>0</v>
      </c>
      <c r="I13" s="31">
        <f t="shared" si="0"/>
        <v>4935</v>
      </c>
    </row>
    <row r="14" spans="1:9" ht="15" customHeight="1">
      <c r="A14" s="302"/>
      <c r="B14" s="71" t="s">
        <v>97</v>
      </c>
      <c r="C14" s="31">
        <v>0</v>
      </c>
      <c r="D14" s="31">
        <v>0</v>
      </c>
      <c r="E14" s="31">
        <f>'Út-híd üzemeltetés'!D18</f>
        <v>635</v>
      </c>
      <c r="F14" s="31">
        <v>0</v>
      </c>
      <c r="G14" s="31">
        <v>0</v>
      </c>
      <c r="H14" s="31">
        <v>0</v>
      </c>
      <c r="I14" s="31">
        <f t="shared" si="0"/>
        <v>635</v>
      </c>
    </row>
    <row r="15" spans="1:9" ht="15" customHeight="1">
      <c r="A15" s="302"/>
      <c r="B15" s="71" t="s">
        <v>108</v>
      </c>
      <c r="C15" s="31">
        <f>Közfoglalkoztatás!D9</f>
        <v>1000</v>
      </c>
      <c r="D15" s="31">
        <f>Közfoglalkoztatás!D15</f>
        <v>135</v>
      </c>
      <c r="E15" s="31">
        <v>0</v>
      </c>
      <c r="F15" s="31">
        <v>0</v>
      </c>
      <c r="G15" s="31">
        <v>0</v>
      </c>
      <c r="H15" s="31">
        <v>0</v>
      </c>
      <c r="I15" s="31">
        <f t="shared" si="0"/>
        <v>1135</v>
      </c>
    </row>
    <row r="16" spans="1:9" ht="15" customHeight="1">
      <c r="A16" s="74"/>
      <c r="B16" s="71" t="s">
        <v>94</v>
      </c>
      <c r="C16" s="31">
        <f>'Műk.- összesen KH'!D10</f>
        <v>27892</v>
      </c>
      <c r="D16" s="31">
        <f>'Műk.- összesen KH'!D15</f>
        <v>7600</v>
      </c>
      <c r="E16" s="31">
        <f>'Műk.- összesen KH'!D18</f>
        <v>3508</v>
      </c>
      <c r="F16" s="31">
        <v>0</v>
      </c>
      <c r="G16" s="31">
        <v>0</v>
      </c>
      <c r="H16" s="31"/>
      <c r="I16" s="31">
        <f t="shared" si="0"/>
        <v>39000</v>
      </c>
    </row>
    <row r="17" spans="1:9" ht="15" customHeight="1">
      <c r="A17" s="74"/>
      <c r="B17" s="71" t="s">
        <v>96</v>
      </c>
      <c r="C17" s="72">
        <f>'Működési OVI'!D10</f>
        <v>19388</v>
      </c>
      <c r="D17" s="31">
        <f>'Működési OVI'!D17</f>
        <v>5207</v>
      </c>
      <c r="E17" s="31">
        <f>'Működési OVI'!D20</f>
        <v>2948</v>
      </c>
      <c r="F17" s="31">
        <v>0</v>
      </c>
      <c r="G17" s="31">
        <v>0</v>
      </c>
      <c r="H17" s="31"/>
      <c r="I17" s="31">
        <f t="shared" si="0"/>
        <v>27543</v>
      </c>
    </row>
    <row r="18" spans="1:9" ht="15" customHeight="1">
      <c r="A18" s="71"/>
      <c r="B18" s="71" t="s">
        <v>1</v>
      </c>
      <c r="C18" s="31">
        <f aca="true" t="shared" si="1" ref="C18:H18">SUM(C9:C17)</f>
        <v>61233</v>
      </c>
      <c r="D18" s="31">
        <f t="shared" si="1"/>
        <v>16425</v>
      </c>
      <c r="E18" s="31">
        <f t="shared" si="1"/>
        <v>40944</v>
      </c>
      <c r="F18" s="31">
        <f t="shared" si="1"/>
        <v>9557</v>
      </c>
      <c r="G18" s="31">
        <f t="shared" si="1"/>
        <v>3303</v>
      </c>
      <c r="H18" s="31">
        <f t="shared" si="1"/>
        <v>19625</v>
      </c>
      <c r="I18" s="31">
        <f t="shared" si="0"/>
        <v>151087</v>
      </c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44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8.75">
      <c r="A29" s="260"/>
      <c r="B29" s="260"/>
      <c r="C29" s="260"/>
      <c r="D29" s="260"/>
      <c r="E29" s="260"/>
      <c r="F29" s="260"/>
      <c r="G29" s="260"/>
      <c r="H29" s="260"/>
      <c r="I29" s="260"/>
    </row>
  </sheetData>
  <sheetProtection/>
  <mergeCells count="14">
    <mergeCell ref="F7:F8"/>
    <mergeCell ref="G7:G8"/>
    <mergeCell ref="H7:H8"/>
    <mergeCell ref="I7:I8"/>
    <mergeCell ref="A3:I3"/>
    <mergeCell ref="A4:I4"/>
    <mergeCell ref="A5:I5"/>
    <mergeCell ref="G6:I6"/>
    <mergeCell ref="A9:A15"/>
    <mergeCell ref="E1:I1"/>
    <mergeCell ref="B7:B8"/>
    <mergeCell ref="C7:C8"/>
    <mergeCell ref="D7:D8"/>
    <mergeCell ref="E7:E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159" customWidth="1"/>
    <col min="2" max="2" width="23.25390625" style="159" customWidth="1"/>
    <col min="3" max="3" width="8.25390625" style="159" customWidth="1"/>
    <col min="4" max="4" width="33.75390625" style="159" customWidth="1"/>
    <col min="5" max="5" width="23.25390625" style="159" customWidth="1"/>
    <col min="6" max="6" width="8.25390625" style="159" customWidth="1"/>
    <col min="7" max="16384" width="9.125" style="159" customWidth="1"/>
  </cols>
  <sheetData>
    <row r="1" spans="1:7" ht="15.75">
      <c r="A1" s="10"/>
      <c r="B1" s="10"/>
      <c r="D1" s="290" t="s">
        <v>245</v>
      </c>
      <c r="E1" s="290"/>
      <c r="F1" s="290"/>
      <c r="G1" s="73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291" t="s">
        <v>218</v>
      </c>
      <c r="B4" s="291"/>
      <c r="C4" s="291"/>
      <c r="D4" s="291"/>
      <c r="E4" s="291"/>
      <c r="F4" s="291"/>
    </row>
    <row r="5" spans="1:6" ht="15.75">
      <c r="A5" s="291" t="s">
        <v>132</v>
      </c>
      <c r="B5" s="291"/>
      <c r="C5" s="291"/>
      <c r="D5" s="291"/>
      <c r="E5" s="291"/>
      <c r="F5" s="291"/>
    </row>
    <row r="6" spans="1:6" ht="15.75">
      <c r="A6" s="311" t="s">
        <v>62</v>
      </c>
      <c r="B6" s="311"/>
      <c r="C6" s="311"/>
      <c r="D6" s="311"/>
      <c r="E6" s="311"/>
      <c r="F6" s="311"/>
    </row>
    <row r="7" spans="1:6" ht="15.75">
      <c r="A7" s="10"/>
      <c r="B7" s="10"/>
      <c r="C7" s="10"/>
      <c r="D7" s="10"/>
      <c r="E7" s="10"/>
      <c r="F7" s="18"/>
    </row>
    <row r="8" spans="1:6" ht="15.75">
      <c r="A8" s="13"/>
      <c r="B8" s="13"/>
      <c r="C8" s="13"/>
      <c r="D8" s="13"/>
      <c r="E8" s="13"/>
      <c r="F8" s="27"/>
    </row>
    <row r="9" spans="1:6" ht="15.75">
      <c r="A9" s="145" t="s">
        <v>8</v>
      </c>
      <c r="B9" s="288" t="s">
        <v>133</v>
      </c>
      <c r="C9" s="289"/>
      <c r="D9" s="161" t="s">
        <v>14</v>
      </c>
      <c r="E9" s="288" t="s">
        <v>133</v>
      </c>
      <c r="F9" s="289"/>
    </row>
    <row r="10" spans="1:6" ht="15.75">
      <c r="A10" s="155" t="s">
        <v>188</v>
      </c>
      <c r="B10" s="182">
        <f>Bevételek!C10</f>
        <v>90149</v>
      </c>
      <c r="C10" s="183"/>
      <c r="D10" s="184" t="s">
        <v>46</v>
      </c>
      <c r="E10" s="185">
        <f>Működési!D9</f>
        <v>13953</v>
      </c>
      <c r="F10" s="183"/>
    </row>
    <row r="11" spans="1:6" ht="15.75">
      <c r="A11" s="155" t="s">
        <v>189</v>
      </c>
      <c r="B11" s="186">
        <f>Bevételek!C17</f>
        <v>3688</v>
      </c>
      <c r="C11" s="187"/>
      <c r="D11" s="13" t="s">
        <v>187</v>
      </c>
      <c r="E11" s="186">
        <f>Működési!D17</f>
        <v>3618</v>
      </c>
      <c r="F11" s="187"/>
    </row>
    <row r="12" spans="1:6" ht="15.75">
      <c r="A12" s="155" t="s">
        <v>186</v>
      </c>
      <c r="B12" s="186">
        <f>E17-B10-B11-B13</f>
        <v>32650</v>
      </c>
      <c r="C12" s="187"/>
      <c r="D12" s="13" t="s">
        <v>7</v>
      </c>
      <c r="E12" s="186">
        <f>Működési!D20</f>
        <v>32688</v>
      </c>
      <c r="F12" s="187"/>
    </row>
    <row r="13" spans="1:6" ht="15.75">
      <c r="A13" s="155" t="s">
        <v>126</v>
      </c>
      <c r="B13" s="186">
        <f>Bevételek!C30</f>
        <v>5475</v>
      </c>
      <c r="C13" s="187"/>
      <c r="D13" s="13" t="s">
        <v>180</v>
      </c>
      <c r="E13" s="186">
        <f>Működési!D50</f>
        <v>1800</v>
      </c>
      <c r="F13" s="187"/>
    </row>
    <row r="14" spans="1:6" ht="15.75">
      <c r="A14" s="155"/>
      <c r="B14" s="186"/>
      <c r="C14" s="187"/>
      <c r="D14" s="13" t="s">
        <v>61</v>
      </c>
      <c r="E14" s="186">
        <f>Pénzellátások!C22</f>
        <v>9557</v>
      </c>
      <c r="F14" s="187"/>
    </row>
    <row r="15" spans="1:6" ht="15.75">
      <c r="A15" s="155"/>
      <c r="B15" s="186"/>
      <c r="C15" s="187"/>
      <c r="D15" s="13" t="s">
        <v>26</v>
      </c>
      <c r="E15" s="186">
        <f>'Átadott pénzeszközök'!C23</f>
        <v>69846</v>
      </c>
      <c r="F15" s="187"/>
    </row>
    <row r="16" spans="1:6" ht="15.75">
      <c r="A16" s="155"/>
      <c r="B16" s="186"/>
      <c r="C16" s="187"/>
      <c r="D16" s="13" t="s">
        <v>67</v>
      </c>
      <c r="E16" s="186">
        <v>500</v>
      </c>
      <c r="F16" s="187"/>
    </row>
    <row r="17" spans="1:7" ht="15.75">
      <c r="A17" s="188" t="s">
        <v>63</v>
      </c>
      <c r="B17" s="189">
        <f>SUM(B10:B16)</f>
        <v>131962</v>
      </c>
      <c r="C17" s="190"/>
      <c r="D17" s="191" t="s">
        <v>64</v>
      </c>
      <c r="E17" s="189">
        <f>SUM(E10:E16)</f>
        <v>131962</v>
      </c>
      <c r="F17" s="190"/>
      <c r="G17" s="192"/>
    </row>
    <row r="18" spans="1:7" ht="15.75">
      <c r="A18" s="13"/>
      <c r="B18" s="13"/>
      <c r="C18" s="13"/>
      <c r="D18" s="13"/>
      <c r="E18" s="13"/>
      <c r="F18" s="13"/>
      <c r="G18" s="192"/>
    </row>
    <row r="19" spans="1:7" ht="15.75">
      <c r="A19" s="13"/>
      <c r="B19" s="13"/>
      <c r="C19" s="13"/>
      <c r="D19" s="13"/>
      <c r="E19" s="13"/>
      <c r="F19" s="13"/>
      <c r="G19" s="192"/>
    </row>
    <row r="20" spans="1:7" ht="15.75">
      <c r="A20" s="13"/>
      <c r="B20" s="13"/>
      <c r="C20" s="13"/>
      <c r="D20" s="13"/>
      <c r="E20" s="13"/>
      <c r="F20" s="13"/>
      <c r="G20" s="192"/>
    </row>
    <row r="21" spans="1:7" ht="15.75">
      <c r="A21" s="13"/>
      <c r="B21" s="13"/>
      <c r="C21" s="13"/>
      <c r="D21" s="13"/>
      <c r="E21" s="13"/>
      <c r="F21" s="13"/>
      <c r="G21" s="192"/>
    </row>
    <row r="22" spans="1:7" ht="15.75">
      <c r="A22" s="13"/>
      <c r="B22" s="13"/>
      <c r="C22" s="47"/>
      <c r="D22" s="13"/>
      <c r="E22" s="13"/>
      <c r="F22" s="13"/>
      <c r="G22" s="192"/>
    </row>
    <row r="23" spans="1:7" ht="15.75">
      <c r="A23" s="27"/>
      <c r="B23" s="27"/>
      <c r="C23" s="27"/>
      <c r="D23" s="27"/>
      <c r="E23" s="27"/>
      <c r="F23" s="27"/>
      <c r="G23" s="192"/>
    </row>
    <row r="24" spans="1:7" ht="15.75">
      <c r="A24" s="193"/>
      <c r="B24" s="193"/>
      <c r="C24" s="193"/>
      <c r="D24" s="193"/>
      <c r="E24" s="193"/>
      <c r="F24" s="193"/>
      <c r="G24" s="192"/>
    </row>
    <row r="25" spans="1:7" ht="15.75">
      <c r="A25" s="13"/>
      <c r="B25" s="13"/>
      <c r="C25" s="13"/>
      <c r="D25" s="13"/>
      <c r="E25" s="13"/>
      <c r="F25" s="13"/>
      <c r="G25" s="192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159" customWidth="1"/>
    <col min="2" max="2" width="23.25390625" style="159" customWidth="1"/>
    <col min="3" max="3" width="8.25390625" style="159" customWidth="1"/>
    <col min="4" max="4" width="33.75390625" style="159" customWidth="1"/>
    <col min="5" max="5" width="23.25390625" style="159" customWidth="1"/>
    <col min="6" max="6" width="8.25390625" style="159" customWidth="1"/>
    <col min="7" max="16384" width="9.125" style="159" customWidth="1"/>
  </cols>
  <sheetData>
    <row r="1" spans="1:7" ht="15.75">
      <c r="A1" s="10"/>
      <c r="B1" s="10"/>
      <c r="D1" s="290" t="s">
        <v>246</v>
      </c>
      <c r="E1" s="290"/>
      <c r="F1" s="290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291" t="s">
        <v>218</v>
      </c>
      <c r="B4" s="291"/>
      <c r="C4" s="291"/>
      <c r="D4" s="291"/>
      <c r="E4" s="291"/>
      <c r="F4" s="291"/>
    </row>
    <row r="5" spans="1:6" ht="15.75">
      <c r="A5" s="291" t="s">
        <v>132</v>
      </c>
      <c r="B5" s="291"/>
      <c r="C5" s="291"/>
      <c r="D5" s="291"/>
      <c r="E5" s="291"/>
      <c r="F5" s="291"/>
    </row>
    <row r="6" spans="1:6" ht="15.75">
      <c r="A6" s="311" t="s">
        <v>60</v>
      </c>
      <c r="B6" s="311"/>
      <c r="C6" s="311"/>
      <c r="D6" s="311"/>
      <c r="E6" s="311"/>
      <c r="F6" s="311"/>
    </row>
    <row r="7" spans="1:6" ht="15.75">
      <c r="A7" s="181"/>
      <c r="B7" s="181"/>
      <c r="C7" s="181"/>
      <c r="D7" s="181"/>
      <c r="E7" s="181"/>
      <c r="F7" s="181"/>
    </row>
    <row r="8" spans="1:6" ht="15.75">
      <c r="A8" s="13"/>
      <c r="B8" s="13"/>
      <c r="C8" s="13"/>
      <c r="D8" s="13"/>
      <c r="E8" s="13"/>
      <c r="F8" s="27"/>
    </row>
    <row r="9" spans="1:6" ht="15.75">
      <c r="A9" s="194" t="s">
        <v>8</v>
      </c>
      <c r="B9" s="288" t="s">
        <v>133</v>
      </c>
      <c r="C9" s="289"/>
      <c r="D9" s="195" t="s">
        <v>14</v>
      </c>
      <c r="E9" s="288" t="s">
        <v>133</v>
      </c>
      <c r="F9" s="289"/>
    </row>
    <row r="10" spans="1:6" ht="15.75">
      <c r="A10" s="201" t="s">
        <v>192</v>
      </c>
      <c r="B10" s="198">
        <f>B11+B12</f>
        <v>14426</v>
      </c>
      <c r="C10" s="187"/>
      <c r="D10" s="30" t="s">
        <v>15</v>
      </c>
      <c r="E10" s="197">
        <f>SUM(E11:E11)</f>
        <v>3434</v>
      </c>
      <c r="F10" s="183"/>
    </row>
    <row r="11" spans="1:6" ht="15.75">
      <c r="A11" s="155" t="s">
        <v>10</v>
      </c>
      <c r="B11" s="196">
        <f>Bevételek!C23</f>
        <v>6300</v>
      </c>
      <c r="C11" s="187"/>
      <c r="D11" s="107" t="s">
        <v>176</v>
      </c>
      <c r="E11" s="196">
        <f>'Fejlesztési kiadások'!C12</f>
        <v>3434</v>
      </c>
      <c r="F11" s="187"/>
    </row>
    <row r="12" spans="1:6" ht="15.75">
      <c r="A12" s="155" t="s">
        <v>99</v>
      </c>
      <c r="B12" s="196">
        <f>E10+E12-B11-B13</f>
        <v>8126</v>
      </c>
      <c r="C12" s="187"/>
      <c r="D12" s="200" t="s">
        <v>16</v>
      </c>
      <c r="E12" s="198">
        <f>SUM(E13:E17)</f>
        <v>16191</v>
      </c>
      <c r="F12" s="187"/>
    </row>
    <row r="13" spans="1:6" ht="15.75">
      <c r="A13" s="201" t="s">
        <v>130</v>
      </c>
      <c r="B13" s="198">
        <f>Bevételek!C35</f>
        <v>5199</v>
      </c>
      <c r="C13" s="187"/>
      <c r="D13" s="107" t="s">
        <v>191</v>
      </c>
      <c r="E13" s="196">
        <f>'Fejlesztési kiadások'!C13</f>
        <v>4000</v>
      </c>
      <c r="F13" s="187"/>
    </row>
    <row r="14" spans="1:6" ht="15.75">
      <c r="A14" s="155"/>
      <c r="B14" s="196"/>
      <c r="C14" s="187"/>
      <c r="D14" s="107" t="s">
        <v>190</v>
      </c>
      <c r="E14" s="196">
        <f>'Fejlesztési kiadások'!C14</f>
        <v>5000</v>
      </c>
      <c r="F14" s="187"/>
    </row>
    <row r="15" spans="1:6" ht="15.75">
      <c r="A15" s="155"/>
      <c r="B15" s="196"/>
      <c r="C15" s="187"/>
      <c r="D15" s="107" t="s">
        <v>177</v>
      </c>
      <c r="E15" s="196">
        <f>'Fejlesztési kiadások'!C15</f>
        <v>1000</v>
      </c>
      <c r="F15" s="187"/>
    </row>
    <row r="16" spans="1:6" ht="15.75">
      <c r="A16" s="155"/>
      <c r="B16" s="196"/>
      <c r="C16" s="187"/>
      <c r="D16" s="107" t="s">
        <v>178</v>
      </c>
      <c r="E16" s="196">
        <f>'Fejlesztési kiadások'!C16</f>
        <v>1000</v>
      </c>
      <c r="F16" s="187"/>
    </row>
    <row r="17" spans="1:6" ht="15.75">
      <c r="A17" s="155"/>
      <c r="B17" s="196"/>
      <c r="C17" s="187"/>
      <c r="D17" s="107" t="s">
        <v>228</v>
      </c>
      <c r="E17" s="196">
        <f>'Fejlesztési kiadások'!C17</f>
        <v>5191</v>
      </c>
      <c r="F17" s="187"/>
    </row>
    <row r="18" spans="1:7" ht="15.75">
      <c r="A18" s="188" t="s">
        <v>17</v>
      </c>
      <c r="B18" s="199">
        <f>B10+B13</f>
        <v>19625</v>
      </c>
      <c r="C18" s="190"/>
      <c r="D18" s="191" t="s">
        <v>18</v>
      </c>
      <c r="E18" s="199">
        <f>E10+E12</f>
        <v>19625</v>
      </c>
      <c r="F18" s="190"/>
      <c r="G18" s="192"/>
    </row>
    <row r="19" spans="1:7" ht="15.75">
      <c r="A19" s="13"/>
      <c r="B19" s="13"/>
      <c r="C19" s="13"/>
      <c r="D19" s="13"/>
      <c r="E19" s="13"/>
      <c r="F19" s="13"/>
      <c r="G19" s="192"/>
    </row>
    <row r="20" spans="1:7" ht="15.75">
      <c r="A20" s="13"/>
      <c r="B20" s="13"/>
      <c r="C20" s="13"/>
      <c r="D20" s="13"/>
      <c r="E20" s="13"/>
      <c r="F20" s="13"/>
      <c r="G20" s="192"/>
    </row>
    <row r="21" spans="1:7" ht="15.75">
      <c r="A21" s="13"/>
      <c r="B21" s="13"/>
      <c r="C21" s="13"/>
      <c r="D21" s="13"/>
      <c r="E21" s="13"/>
      <c r="F21" s="13"/>
      <c r="G21" s="192"/>
    </row>
    <row r="22" spans="1:7" ht="15.75">
      <c r="A22" s="13"/>
      <c r="B22" s="13"/>
      <c r="C22" s="47"/>
      <c r="D22" s="13"/>
      <c r="E22" s="13"/>
      <c r="F22" s="13"/>
      <c r="G22" s="192"/>
    </row>
    <row r="23" spans="1:7" ht="15.75">
      <c r="A23" s="13"/>
      <c r="B23" s="13"/>
      <c r="C23" s="47"/>
      <c r="D23" s="13"/>
      <c r="E23" s="13"/>
      <c r="F23" s="13"/>
      <c r="G23" s="192"/>
    </row>
    <row r="24" spans="1:7" ht="15.75">
      <c r="A24" s="13"/>
      <c r="B24" s="13"/>
      <c r="C24" s="13"/>
      <c r="D24" s="13"/>
      <c r="E24" s="13"/>
      <c r="F24" s="13"/>
      <c r="G24" s="192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8"/>
      <c r="B26" s="18"/>
      <c r="C26" s="18"/>
      <c r="D26" s="18"/>
      <c r="E26" s="18"/>
      <c r="F26" s="18"/>
    </row>
    <row r="28" spans="1:3" ht="15.75">
      <c r="A28" s="13"/>
      <c r="B28" s="28"/>
      <c r="C28" s="192"/>
    </row>
    <row r="29" spans="1:3" ht="15.75">
      <c r="A29" s="13"/>
      <c r="B29" s="28"/>
      <c r="C29" s="192"/>
    </row>
    <row r="30" spans="1:3" ht="15.75">
      <c r="A30" s="13"/>
      <c r="B30" s="28"/>
      <c r="C30" s="192"/>
    </row>
    <row r="31" spans="1:3" ht="15.75">
      <c r="A31" s="13"/>
      <c r="B31" s="28"/>
      <c r="C31" s="192"/>
    </row>
    <row r="32" spans="1:3" ht="15.75">
      <c r="A32" s="13"/>
      <c r="B32" s="28"/>
      <c r="C32" s="192"/>
    </row>
    <row r="33" spans="1:3" ht="15.75">
      <c r="A33" s="13"/>
      <c r="B33" s="28"/>
      <c r="C33" s="192"/>
    </row>
    <row r="34" spans="1:3" ht="15.75">
      <c r="A34" s="13"/>
      <c r="B34" s="28"/>
      <c r="C34" s="192"/>
    </row>
    <row r="35" spans="1:3" ht="15.75">
      <c r="A35" s="13"/>
      <c r="B35" s="28"/>
      <c r="C35" s="192"/>
    </row>
    <row r="36" spans="1:3" ht="15.75">
      <c r="A36" s="13"/>
      <c r="B36" s="28"/>
      <c r="C36" s="192"/>
    </row>
    <row r="37" spans="1:3" ht="15.75">
      <c r="A37" s="13"/>
      <c r="B37" s="28"/>
      <c r="C37" s="192"/>
    </row>
    <row r="38" spans="1:3" ht="15">
      <c r="A38" s="192"/>
      <c r="B38" s="192"/>
      <c r="C38" s="192"/>
    </row>
    <row r="39" spans="1:3" ht="15">
      <c r="A39" s="192"/>
      <c r="B39" s="192"/>
      <c r="C39" s="192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2015-02-03T15:51:15Z</cp:lastPrinted>
  <dcterms:created xsi:type="dcterms:W3CDTF">1997-01-17T14:02:09Z</dcterms:created>
  <dcterms:modified xsi:type="dcterms:W3CDTF">2015-02-16T07:02:17Z</dcterms:modified>
  <cp:category/>
  <cp:version/>
  <cp:contentType/>
  <cp:contentStatus/>
</cp:coreProperties>
</file>