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20\KTGVETÉS MÓDOSÍTÁS 2020\"/>
    </mc:Choice>
  </mc:AlternateContent>
  <bookViews>
    <workbookView xWindow="0" yWindow="0" windowWidth="23040" windowHeight="9192" tabRatio="779" activeTab="6"/>
  </bookViews>
  <sheets>
    <sheet name=" 1. címrend" sheetId="1" r:id="rId1"/>
    <sheet name="2. maradvány" sheetId="16" r:id="rId2"/>
    <sheet name="4.Mérleg" sheetId="21" r:id="rId3"/>
    <sheet name="5.bev. forrásonként " sheetId="24" r:id="rId4"/>
    <sheet name="6. Kiadások" sheetId="25" r:id="rId5"/>
    <sheet name="13. adósság" sheetId="23" r:id="rId6"/>
    <sheet name="16. előir.- falhaszn. ütemterv" sheetId="4" r:id="rId7"/>
  </sheets>
  <definedNames>
    <definedName name="_xlnm.Print_Area" localSheetId="3">'5.bev. forrásonként '!$A$1:$H$131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25" l="1"/>
  <c r="E69" i="25"/>
  <c r="F69" i="25"/>
  <c r="G69" i="25"/>
  <c r="G71" i="25" s="1"/>
  <c r="C16" i="23" l="1"/>
  <c r="H71" i="25" l="1"/>
  <c r="D71" i="25"/>
  <c r="C71" i="25"/>
  <c r="M69" i="25"/>
  <c r="M71" i="25" s="1"/>
  <c r="K69" i="25"/>
  <c r="K71" i="25" s="1"/>
  <c r="J69" i="25"/>
  <c r="J71" i="25" s="1"/>
  <c r="I69" i="25"/>
  <c r="I71" i="25" s="1"/>
  <c r="H69" i="25"/>
  <c r="F71" i="25"/>
  <c r="E71" i="25"/>
  <c r="C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F21" i="25"/>
  <c r="F20" i="25"/>
  <c r="L113" i="24"/>
  <c r="K112" i="24"/>
  <c r="J112" i="24"/>
  <c r="I112" i="24"/>
  <c r="L111" i="24"/>
  <c r="L110" i="24"/>
  <c r="L109" i="24"/>
  <c r="L108" i="24"/>
  <c r="L112" i="24" s="1"/>
  <c r="L106" i="24"/>
  <c r="L105" i="24"/>
  <c r="L104" i="24"/>
  <c r="L103" i="24"/>
  <c r="L102" i="24"/>
  <c r="K101" i="24"/>
  <c r="J101" i="24"/>
  <c r="I101" i="24"/>
  <c r="I107" i="24" s="1"/>
  <c r="I114" i="24" s="1"/>
  <c r="L100" i="24"/>
  <c r="L99" i="24"/>
  <c r="L98" i="24"/>
  <c r="L97" i="24"/>
  <c r="L96" i="24"/>
  <c r="K95" i="24"/>
  <c r="J95" i="24"/>
  <c r="I95" i="24"/>
  <c r="L94" i="24"/>
  <c r="L93" i="24"/>
  <c r="L92" i="24"/>
  <c r="L95" i="24" s="1"/>
  <c r="L91" i="24"/>
  <c r="K90" i="24"/>
  <c r="K107" i="24" s="1"/>
  <c r="K114" i="24" s="1"/>
  <c r="J90" i="24"/>
  <c r="I90" i="24"/>
  <c r="L89" i="24"/>
  <c r="L88" i="24"/>
  <c r="L87" i="24"/>
  <c r="K85" i="24"/>
  <c r="J85" i="24"/>
  <c r="I85" i="24"/>
  <c r="L84" i="24"/>
  <c r="L83" i="24"/>
  <c r="L82" i="24"/>
  <c r="L85" i="24" s="1"/>
  <c r="K81" i="24"/>
  <c r="J81" i="24"/>
  <c r="I81" i="24"/>
  <c r="L80" i="24"/>
  <c r="L81" i="24" s="1"/>
  <c r="L79" i="24"/>
  <c r="L78" i="24"/>
  <c r="K77" i="24"/>
  <c r="J77" i="24"/>
  <c r="I77" i="24"/>
  <c r="L76" i="24"/>
  <c r="L75" i="24"/>
  <c r="L74" i="24"/>
  <c r="L73" i="24"/>
  <c r="L72" i="24"/>
  <c r="L77" i="24" s="1"/>
  <c r="K71" i="24"/>
  <c r="J71" i="24"/>
  <c r="I71" i="24"/>
  <c r="L70" i="24"/>
  <c r="L69" i="24"/>
  <c r="L68" i="24"/>
  <c r="L67" i="24"/>
  <c r="L66" i="24"/>
  <c r="L65" i="24"/>
  <c r="L64" i="24"/>
  <c r="L63" i="24"/>
  <c r="L62" i="24"/>
  <c r="L71" i="24" s="1"/>
  <c r="L61" i="24"/>
  <c r="L59" i="24"/>
  <c r="L58" i="24"/>
  <c r="L57" i="24"/>
  <c r="L55" i="24" s="1"/>
  <c r="L56" i="24"/>
  <c r="K55" i="24"/>
  <c r="J55" i="24"/>
  <c r="I55" i="24"/>
  <c r="K54" i="24"/>
  <c r="J54" i="24"/>
  <c r="I54" i="24"/>
  <c r="L53" i="24"/>
  <c r="L52" i="24"/>
  <c r="L51" i="24"/>
  <c r="L50" i="24"/>
  <c r="L49" i="24"/>
  <c r="L54" i="24" s="1"/>
  <c r="L48" i="24"/>
  <c r="L47" i="24"/>
  <c r="L46" i="24"/>
  <c r="K45" i="24"/>
  <c r="K60" i="24" s="1"/>
  <c r="J45" i="24"/>
  <c r="J60" i="24" s="1"/>
  <c r="I45" i="24"/>
  <c r="L44" i="24"/>
  <c r="L43" i="24"/>
  <c r="L45" i="24" s="1"/>
  <c r="L60" i="24" s="1"/>
  <c r="K42" i="24"/>
  <c r="J42" i="24"/>
  <c r="I42" i="24"/>
  <c r="L41" i="24"/>
  <c r="L40" i="24"/>
  <c r="L39" i="24"/>
  <c r="L38" i="24"/>
  <c r="L37" i="24"/>
  <c r="L42" i="24" s="1"/>
  <c r="L36" i="24"/>
  <c r="K35" i="24"/>
  <c r="K86" i="24" s="1"/>
  <c r="J35" i="24"/>
  <c r="J86" i="24" s="1"/>
  <c r="L34" i="24"/>
  <c r="L33" i="24"/>
  <c r="L32" i="24"/>
  <c r="L31" i="24"/>
  <c r="L30" i="24"/>
  <c r="I29" i="24"/>
  <c r="I35" i="24" s="1"/>
  <c r="L28" i="24"/>
  <c r="L27" i="24"/>
  <c r="L26" i="24"/>
  <c r="L25" i="24"/>
  <c r="I24" i="24"/>
  <c r="L24" i="24" s="1"/>
  <c r="L86" i="24" s="1"/>
  <c r="L23" i="24"/>
  <c r="L22" i="24"/>
  <c r="L21" i="24"/>
  <c r="L19" i="24"/>
  <c r="L18" i="24"/>
  <c r="L17" i="24"/>
  <c r="L16" i="24"/>
  <c r="L15" i="24"/>
  <c r="L14" i="24"/>
  <c r="L13" i="24"/>
  <c r="L12" i="24"/>
  <c r="L11" i="24"/>
  <c r="L10" i="24"/>
  <c r="L7" i="24" s="1"/>
  <c r="L9" i="24"/>
  <c r="L8" i="24"/>
  <c r="K7" i="24"/>
  <c r="J7" i="24"/>
  <c r="I7" i="24"/>
  <c r="J38" i="25"/>
  <c r="J36" i="25"/>
  <c r="I32" i="25"/>
  <c r="H32" i="25"/>
  <c r="G32" i="25"/>
  <c r="J30" i="25"/>
  <c r="J28" i="25"/>
  <c r="J32" i="25" s="1"/>
  <c r="J25" i="25"/>
  <c r="I25" i="25"/>
  <c r="H25" i="25"/>
  <c r="G25" i="25"/>
  <c r="I16" i="25"/>
  <c r="H16" i="25"/>
  <c r="G16" i="25"/>
  <c r="J15" i="25"/>
  <c r="J14" i="25"/>
  <c r="J13" i="25"/>
  <c r="J12" i="25"/>
  <c r="J11" i="25"/>
  <c r="D26" i="21"/>
  <c r="D57" i="21" s="1"/>
  <c r="D17" i="21"/>
  <c r="D42" i="21" s="1"/>
  <c r="D55" i="21" s="1"/>
  <c r="G37" i="21"/>
  <c r="G31" i="21"/>
  <c r="G26" i="21"/>
  <c r="G57" i="21" s="1"/>
  <c r="G17" i="21"/>
  <c r="D15" i="16"/>
  <c r="D10" i="16"/>
  <c r="L71" i="25" l="1"/>
  <c r="H73" i="25"/>
  <c r="I33" i="25"/>
  <c r="I39" i="25" s="1"/>
  <c r="L69" i="25"/>
  <c r="G33" i="25"/>
  <c r="G39" i="25" s="1"/>
  <c r="J16" i="25"/>
  <c r="J33" i="25" s="1"/>
  <c r="J39" i="25" s="1"/>
  <c r="H33" i="25"/>
  <c r="H39" i="25" s="1"/>
  <c r="J107" i="24"/>
  <c r="J114" i="24" s="1"/>
  <c r="J115" i="24" s="1"/>
  <c r="L101" i="24"/>
  <c r="I60" i="24"/>
  <c r="K115" i="24"/>
  <c r="I86" i="24"/>
  <c r="I115" i="24" s="1"/>
  <c r="L29" i="24"/>
  <c r="L35" i="24" s="1"/>
  <c r="L90" i="24"/>
  <c r="L107" i="24" s="1"/>
  <c r="L114" i="24" s="1"/>
  <c r="G56" i="21"/>
  <c r="D56" i="21"/>
  <c r="G42" i="21"/>
  <c r="G55" i="21"/>
  <c r="D17" i="16"/>
  <c r="L115" i="24" l="1"/>
  <c r="F55" i="24" l="1"/>
  <c r="H36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9" i="24"/>
  <c r="O26" i="4" l="1"/>
  <c r="O23" i="4"/>
  <c r="O22" i="4"/>
  <c r="O29" i="4" l="1"/>
  <c r="O28" i="4"/>
  <c r="E7" i="24"/>
  <c r="C32" i="4" l="1"/>
  <c r="D32" i="4"/>
  <c r="E32" i="4"/>
  <c r="F32" i="4"/>
  <c r="G32" i="4"/>
  <c r="H32" i="4"/>
  <c r="I32" i="4"/>
  <c r="J32" i="4"/>
  <c r="K32" i="4"/>
  <c r="L32" i="4"/>
  <c r="M32" i="4"/>
  <c r="N32" i="4"/>
  <c r="O31" i="4"/>
  <c r="F38" i="25"/>
  <c r="F13" i="25"/>
  <c r="F12" i="25"/>
  <c r="F54" i="24"/>
  <c r="G54" i="24"/>
  <c r="E54" i="24"/>
  <c r="C15" i="16"/>
  <c r="O11" i="4"/>
  <c r="E112" i="24"/>
  <c r="C17" i="21"/>
  <c r="C56" i="21" s="1"/>
  <c r="C10" i="16"/>
  <c r="C17" i="23"/>
  <c r="E101" i="24"/>
  <c r="F71" i="24"/>
  <c r="E71" i="24"/>
  <c r="G55" i="24"/>
  <c r="E55" i="24"/>
  <c r="F35" i="24"/>
  <c r="G35" i="24"/>
  <c r="E29" i="24"/>
  <c r="E35" i="24" s="1"/>
  <c r="E45" i="24"/>
  <c r="F45" i="24"/>
  <c r="E42" i="24"/>
  <c r="E24" i="24"/>
  <c r="F7" i="24"/>
  <c r="G7" i="24"/>
  <c r="F37" i="21"/>
  <c r="C26" i="21"/>
  <c r="C57" i="21" s="1"/>
  <c r="F26" i="21"/>
  <c r="F57" i="21" s="1"/>
  <c r="F17" i="21"/>
  <c r="H34" i="24"/>
  <c r="O12" i="4"/>
  <c r="O13" i="4"/>
  <c r="O14" i="4"/>
  <c r="O15" i="4"/>
  <c r="O16" i="4"/>
  <c r="O17" i="4"/>
  <c r="O18" i="4"/>
  <c r="D32" i="25"/>
  <c r="E32" i="25"/>
  <c r="C32" i="25"/>
  <c r="D16" i="25"/>
  <c r="E16" i="25"/>
  <c r="E33" i="25"/>
  <c r="E39" i="25" s="1"/>
  <c r="C16" i="25"/>
  <c r="D25" i="25"/>
  <c r="E25" i="25"/>
  <c r="C25" i="25"/>
  <c r="F28" i="25"/>
  <c r="F30" i="25"/>
  <c r="F36" i="25"/>
  <c r="F14" i="25"/>
  <c r="F15" i="25"/>
  <c r="F11" i="25"/>
  <c r="F101" i="24"/>
  <c r="G101" i="24"/>
  <c r="H113" i="24"/>
  <c r="G112" i="24"/>
  <c r="F112" i="24"/>
  <c r="H111" i="24"/>
  <c r="H110" i="24"/>
  <c r="H109" i="24"/>
  <c r="H108" i="24"/>
  <c r="H106" i="24"/>
  <c r="H105" i="24"/>
  <c r="H104" i="24"/>
  <c r="H103" i="24"/>
  <c r="H102" i="24"/>
  <c r="H100" i="24"/>
  <c r="H99" i="24"/>
  <c r="H98" i="24"/>
  <c r="H97" i="24"/>
  <c r="H96" i="24"/>
  <c r="G95" i="24"/>
  <c r="F95" i="24"/>
  <c r="E95" i="24"/>
  <c r="H94" i="24"/>
  <c r="H93" i="24"/>
  <c r="H92" i="24"/>
  <c r="H91" i="24"/>
  <c r="G90" i="24"/>
  <c r="F90" i="24"/>
  <c r="E90" i="24"/>
  <c r="H89" i="24"/>
  <c r="H88" i="24"/>
  <c r="H87" i="24"/>
  <c r="G85" i="24"/>
  <c r="F85" i="24"/>
  <c r="E85" i="24"/>
  <c r="H84" i="24"/>
  <c r="H83" i="24"/>
  <c r="H82" i="24"/>
  <c r="G81" i="24"/>
  <c r="F81" i="24"/>
  <c r="E81" i="24"/>
  <c r="H80" i="24"/>
  <c r="H79" i="24"/>
  <c r="H78" i="24"/>
  <c r="G77" i="24"/>
  <c r="F77" i="24"/>
  <c r="E77" i="24"/>
  <c r="H76" i="24"/>
  <c r="H75" i="24"/>
  <c r="H74" i="24"/>
  <c r="H73" i="24"/>
  <c r="H72" i="24"/>
  <c r="G71" i="24"/>
  <c r="H70" i="24"/>
  <c r="H69" i="24"/>
  <c r="H68" i="24"/>
  <c r="H67" i="24"/>
  <c r="H66" i="24"/>
  <c r="H65" i="24"/>
  <c r="H64" i="24"/>
  <c r="H63" i="24"/>
  <c r="H62" i="24"/>
  <c r="H61" i="24"/>
  <c r="H59" i="24"/>
  <c r="H58" i="24"/>
  <c r="H57" i="24"/>
  <c r="H56" i="24"/>
  <c r="H53" i="24"/>
  <c r="H52" i="24"/>
  <c r="H51" i="24"/>
  <c r="H50" i="24"/>
  <c r="H49" i="24"/>
  <c r="H48" i="24"/>
  <c r="H47" i="24"/>
  <c r="H46" i="24"/>
  <c r="G45" i="24"/>
  <c r="H44" i="24"/>
  <c r="H43" i="24"/>
  <c r="G42" i="24"/>
  <c r="F42" i="24"/>
  <c r="H41" i="24"/>
  <c r="H40" i="24"/>
  <c r="H39" i="24"/>
  <c r="H38" i="24"/>
  <c r="H37" i="24"/>
  <c r="H33" i="24"/>
  <c r="H32" i="24"/>
  <c r="H31" i="24"/>
  <c r="H30" i="24"/>
  <c r="H28" i="24"/>
  <c r="H27" i="24"/>
  <c r="H26" i="24"/>
  <c r="H25" i="24"/>
  <c r="H10" i="24"/>
  <c r="H8" i="24"/>
  <c r="F31" i="21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H85" i="24" l="1"/>
  <c r="E107" i="24"/>
  <c r="E114" i="24" s="1"/>
  <c r="G60" i="24"/>
  <c r="F107" i="24"/>
  <c r="F114" i="24" s="1"/>
  <c r="H77" i="24"/>
  <c r="F60" i="24"/>
  <c r="H71" i="24"/>
  <c r="H81" i="24"/>
  <c r="G107" i="24"/>
  <c r="G114" i="24" s="1"/>
  <c r="C17" i="16"/>
  <c r="H45" i="24"/>
  <c r="H54" i="24"/>
  <c r="H42" i="24"/>
  <c r="H90" i="24"/>
  <c r="H112" i="24"/>
  <c r="H55" i="24"/>
  <c r="G86" i="24"/>
  <c r="H95" i="24"/>
  <c r="H29" i="24"/>
  <c r="H35" i="24" s="1"/>
  <c r="H101" i="24"/>
  <c r="H7" i="24"/>
  <c r="F32" i="25"/>
  <c r="F55" i="21"/>
  <c r="C33" i="25"/>
  <c r="C39" i="25" s="1"/>
  <c r="E60" i="24"/>
  <c r="O32" i="4"/>
  <c r="O19" i="4"/>
  <c r="F25" i="25"/>
  <c r="D33" i="25"/>
  <c r="D39" i="25" s="1"/>
  <c r="F16" i="25"/>
  <c r="F86" i="24"/>
  <c r="F115" i="24" s="1"/>
  <c r="E86" i="24"/>
  <c r="E115" i="24" s="1"/>
  <c r="H24" i="24"/>
  <c r="F56" i="21"/>
  <c r="F42" i="21"/>
  <c r="C42" i="21"/>
  <c r="C55" i="21" s="1"/>
  <c r="H107" i="24" l="1"/>
  <c r="H114" i="24" s="1"/>
  <c r="H60" i="24"/>
  <c r="H86" i="24" s="1"/>
  <c r="H115" i="24" s="1"/>
  <c r="G115" i="24"/>
  <c r="F33" i="25"/>
  <c r="F39" i="25" s="1"/>
</calcChain>
</file>

<file path=xl/sharedStrings.xml><?xml version="1.0" encoding="utf-8"?>
<sst xmlns="http://schemas.openxmlformats.org/spreadsheetml/2006/main" count="602" uniqueCount="492">
  <si>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</si>
  <si>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</si>
  <si>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</si>
  <si>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</si>
  <si>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</si>
  <si>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</si>
  <si>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</si>
  <si>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</si>
  <si>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</si>
  <si>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</si>
  <si>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</si>
  <si>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</si>
  <si>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</si>
  <si>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</si>
  <si>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</si>
  <si>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</si>
  <si>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</si>
  <si>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</si>
  <si>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</si>
  <si>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</si>
  <si>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</si>
  <si>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</si>
  <si>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</si>
  <si>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</si>
  <si>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</si>
  <si>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</si>
  <si>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</si>
  <si>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</si>
  <si>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</si>
  <si>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</si>
  <si>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</si>
  <si>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</si>
  <si>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</si>
  <si>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</si>
  <si>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</si>
  <si>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</si>
  <si>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</si>
  <si>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</si>
  <si>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</si>
  <si>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</si>
  <si>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</si>
  <si>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</si>
  <si>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</si>
  <si>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</si>
  <si>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</si>
  <si>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Címrend</t>
  </si>
  <si>
    <t>A költségvetési hiány belső finanszírozására szolgáló előző évek pénzmaradványa</t>
  </si>
  <si>
    <t>előirányzat</t>
  </si>
  <si>
    <t xml:space="preserve"> - értékpapírból</t>
  </si>
  <si>
    <t xml:space="preserve">    - értékpapÍrból</t>
  </si>
  <si>
    <t>Közhatalmi bevételek</t>
  </si>
  <si>
    <t xml:space="preserve">I. </t>
  </si>
  <si>
    <t>Felhalmozási bevételek</t>
  </si>
  <si>
    <t>1.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</si>
  <si>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</si>
  <si>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</si>
  <si>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</si>
  <si>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</si>
  <si>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</si>
  <si>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</si>
  <si>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</si>
  <si>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</si>
  <si>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</si>
  <si>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</si>
  <si>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</si>
  <si>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</si>
  <si>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</si>
  <si>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</si>
  <si>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</si>
  <si>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 xml:space="preserve">Mindösszesen: </t>
  </si>
  <si>
    <t>Cím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</si>
  <si>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</si>
  <si>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</si>
  <si>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</si>
  <si>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</si>
  <si>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</si>
  <si>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</si>
  <si>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</si>
  <si>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</si>
  <si>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</si>
  <si>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</si>
  <si>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</si>
  <si>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</si>
  <si>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</si>
  <si>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</si>
  <si>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</si>
  <si>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</si>
  <si>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</si>
  <si>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</si>
  <si>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</si>
  <si>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</si>
  <si>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</si>
  <si>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</si>
  <si>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</si>
  <si>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</si>
  <si>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</si>
  <si>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</si>
  <si>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</si>
  <si>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Osztalék, koncsessziós díjak</t>
  </si>
  <si>
    <t>Helyi adók</t>
  </si>
  <si>
    <t>Részvények , részesedeések értékesítés</t>
  </si>
  <si>
    <t>Vállalat értékesítéséből, privazitációból származó bev.</t>
  </si>
  <si>
    <t>Saját bevételek összesen:</t>
  </si>
  <si>
    <t>Saját bevételek 50%-a</t>
  </si>
  <si>
    <t>Fejlesztési célok megnevezése</t>
  </si>
  <si>
    <t>Adósságot keletkeztető ügylet összege</t>
  </si>
  <si>
    <t>I. . A saját bevételek és az adósságot keletkeztető ügyletekből és kezességvállalásokból fennálló kötelezettségek aránya</t>
  </si>
  <si>
    <t>F</t>
  </si>
  <si>
    <t>G</t>
  </si>
  <si>
    <t>H</t>
  </si>
  <si>
    <t>Működési hitel felvétele, csak likvid hitel  van tervezte</t>
  </si>
  <si>
    <t xml:space="preserve"> I. Saját bevételek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</si>
  <si>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</si>
  <si>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</si>
  <si>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</si>
  <si>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</si>
  <si>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</si>
  <si>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</si>
  <si>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</si>
  <si>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</si>
  <si>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</si>
  <si>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</si>
  <si>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</si>
  <si>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</si>
  <si>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</si>
  <si>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</si>
  <si>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</si>
  <si>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</si>
  <si>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</si>
  <si>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</si>
  <si>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</si>
  <si>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 xml:space="preserve">Nincs tervezve fejlesztési hitel felvétele  </t>
  </si>
  <si>
    <t>fizetési kötelezettséggel csökkentett saját bevétel 50%-a</t>
  </si>
  <si>
    <t xml:space="preserve"> 064010-841402 - Közvilágítás</t>
  </si>
  <si>
    <t xml:space="preserve"> 066020-841403 - Községgazdálkodás</t>
  </si>
  <si>
    <t xml:space="preserve"> 091220-852011 - általános iskola</t>
  </si>
  <si>
    <t xml:space="preserve"> 091140-851011-5 - Óvoda</t>
  </si>
  <si>
    <t xml:space="preserve"> 104042-889201-5 gyermekjóléti szolgáltatás</t>
  </si>
  <si>
    <t xml:space="preserve"> 107054-889924-  Családsegítés</t>
  </si>
  <si>
    <t xml:space="preserve"> 041231-890441- Rövid időtartamú közfoglalkoztatás</t>
  </si>
  <si>
    <t xml:space="preserve"> 041233-890442- Foglalk. hely.tám.ra jog. hosszabb közfoglalkoztatás</t>
  </si>
  <si>
    <t xml:space="preserve">  013320- 960302 - Köztemető fenntartás</t>
  </si>
  <si>
    <t xml:space="preserve"> 011130-841126 - Igazgatási tevékenység</t>
  </si>
  <si>
    <t xml:space="preserve"> 074031-869041 - Család-  és nővédelmi egészségügyi gondozás</t>
  </si>
  <si>
    <t xml:space="preserve"> 105010-882111 - Aktív korúak ellátása</t>
  </si>
  <si>
    <t xml:space="preserve"> 072111-862101 - Háziorvosi alapellátás</t>
  </si>
  <si>
    <t xml:space="preserve"> 106020-882113 - Lakásfenntartási támogatás</t>
  </si>
  <si>
    <t xml:space="preserve"> 105051-882119 - Óvodáztatási támogatás</t>
  </si>
  <si>
    <t xml:space="preserve"> 107060-882122 - önkormányzati segély</t>
  </si>
  <si>
    <t xml:space="preserve"> 103010-882123 - temetési segély </t>
  </si>
  <si>
    <t xml:space="preserve"> 107060-882129 - Egyéb önkormányzati eseti pénzbeli ellátások </t>
  </si>
  <si>
    <t xml:space="preserve"> 101150-882202 - Közgyógyellátás</t>
  </si>
  <si>
    <t xml:space="preserve"> 107060-882203 - Köztemetés</t>
  </si>
  <si>
    <t xml:space="preserve"> 041237    Mintaprogramok</t>
  </si>
  <si>
    <t xml:space="preserve"> 041232    Start közmunka, téli közfoglalkoztatás</t>
  </si>
  <si>
    <t xml:space="preserve"> 082044-910123 - Könyvtári szolgáltatás</t>
  </si>
  <si>
    <t xml:space="preserve"> 082092-910502 - Közművelődés</t>
  </si>
  <si>
    <t>Kormányzati funkciók és Szakfeladatok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</si>
  <si>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</si>
  <si>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</si>
  <si>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</si>
  <si>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</si>
  <si>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</si>
  <si>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</si>
  <si>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</si>
  <si>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</si>
  <si>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</si>
  <si>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</si>
  <si>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</si>
  <si>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</si>
  <si>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</si>
  <si>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</si>
  <si>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</si>
  <si>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</si>
  <si>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</si>
  <si>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</si>
  <si>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</si>
  <si>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</si>
  <si>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</si>
  <si>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</si>
  <si>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</si>
  <si>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</si>
  <si>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</si>
  <si>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</si>
  <si>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</si>
  <si>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</si>
  <si>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</si>
  <si>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</si>
  <si>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</si>
  <si>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</si>
  <si>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</si>
  <si>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</si>
  <si>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Hivatalra átvett önkormányzatoktól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</si>
  <si>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</si>
  <si>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</si>
  <si>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</si>
  <si>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</si>
  <si>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</si>
  <si>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</si>
  <si>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</si>
  <si>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</si>
  <si>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</si>
  <si>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</si>
  <si>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</si>
  <si>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</si>
  <si>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</si>
  <si>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</si>
  <si>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</si>
  <si>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</si>
  <si>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</si>
  <si>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</si>
  <si>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</si>
  <si>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</si>
  <si>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</si>
  <si>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</si>
  <si>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</si>
  <si>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</si>
  <si>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</si>
  <si>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</si>
  <si>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</si>
  <si>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</si>
  <si>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</si>
  <si>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</si>
  <si>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</si>
  <si>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</si>
  <si>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</si>
  <si>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</si>
  <si>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</si>
  <si>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</si>
  <si>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</si>
  <si>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</si>
  <si>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</si>
  <si>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</si>
  <si>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</si>
  <si>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</si>
  <si>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</si>
  <si>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</si>
  <si>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</si>
  <si>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</si>
  <si>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</si>
  <si>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</si>
  <si>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</si>
  <si>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</si>
  <si>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</si>
  <si>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</si>
  <si>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</si>
  <si>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</si>
  <si>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</si>
  <si>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</si>
  <si>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</si>
  <si>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</si>
  <si>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</si>
  <si>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</si>
  <si>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</si>
  <si>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</si>
  <si>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</si>
  <si>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</si>
  <si>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</si>
  <si>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</si>
  <si>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</si>
  <si>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</si>
  <si>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</si>
  <si>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</si>
  <si>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</si>
  <si>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</si>
  <si>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</si>
  <si>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</si>
  <si>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</si>
  <si>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</si>
  <si>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</si>
  <si>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</si>
  <si>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</si>
  <si>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</si>
  <si>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</si>
  <si>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</si>
  <si>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</si>
  <si>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</si>
  <si>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</si>
  <si>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</si>
  <si>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</si>
  <si>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</si>
  <si>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</si>
  <si>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</si>
  <si>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</si>
  <si>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</si>
  <si>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</si>
  <si>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</si>
  <si>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</si>
  <si>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</si>
  <si>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</si>
  <si>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</si>
  <si>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</si>
  <si>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</si>
  <si>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</si>
  <si>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</si>
  <si>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</si>
  <si>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</si>
  <si>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</si>
  <si>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</si>
  <si>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</si>
  <si>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</si>
  <si>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</si>
  <si>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</si>
  <si>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</si>
  <si>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</si>
  <si>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</si>
  <si>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</si>
  <si>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</si>
  <si>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</si>
  <si>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</si>
  <si>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</si>
  <si>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</si>
  <si>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</si>
  <si>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</si>
  <si>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</si>
  <si>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</si>
  <si>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</si>
  <si>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</si>
  <si>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</si>
  <si>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</si>
  <si>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</si>
  <si>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</si>
  <si>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</si>
  <si>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</si>
  <si>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</si>
  <si>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</si>
  <si>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</si>
  <si>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</si>
  <si>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</si>
  <si>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</si>
  <si>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</si>
  <si>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</si>
  <si>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</si>
  <si>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</si>
  <si>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</si>
  <si>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</si>
  <si>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</si>
  <si>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</si>
  <si>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</si>
  <si>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</si>
  <si>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</si>
  <si>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</si>
  <si>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</si>
  <si>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</si>
  <si>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Díjak, pótlékok, bírságok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</si>
  <si>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</si>
  <si>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</si>
  <si>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</si>
  <si>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</si>
  <si>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</si>
  <si>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</si>
  <si>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</si>
  <si>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</si>
  <si>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</si>
  <si>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</si>
  <si>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Ssz.</t>
  </si>
  <si>
    <t>Az önkormányzat költségvetésében szerepló nem intézményi kiadások külön alkotnak címet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</si>
  <si>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</si>
  <si>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</si>
  <si>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</si>
  <si>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</si>
  <si>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</si>
  <si>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</si>
  <si>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</si>
  <si>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</si>
  <si>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</si>
  <si>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</si>
  <si>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</si>
  <si>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</si>
  <si>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</si>
  <si>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</si>
  <si>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</si>
  <si>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</si>
  <si>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</si>
  <si>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</si>
  <si>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</si>
  <si>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</si>
  <si>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</si>
  <si>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</si>
  <si>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</si>
  <si>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</si>
  <si>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</si>
  <si>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</si>
  <si>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</si>
  <si>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</si>
  <si>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</si>
  <si>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</si>
  <si>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</si>
  <si>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</si>
  <si>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</si>
  <si>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</si>
  <si>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</si>
  <si>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</si>
  <si>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</si>
  <si>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</si>
  <si>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</si>
  <si>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</si>
  <si>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</si>
  <si>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</si>
  <si>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</si>
  <si>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</si>
  <si>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</si>
  <si>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</si>
  <si>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</si>
  <si>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</si>
  <si>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</si>
  <si>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</si>
  <si>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</si>
  <si>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</si>
  <si>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Év</t>
  </si>
  <si>
    <t>A kezességvállalással kapcsolatos megtérülés</t>
  </si>
  <si>
    <t>Tárgyi eszközök, immateriális javak, vagyoni értékű jog értékestése és hasznosítása, vagyonhasznosításból származó bevétel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</si>
  <si>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</si>
  <si>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</si>
  <si>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</si>
  <si>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</si>
  <si>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</si>
  <si>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</si>
  <si>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</si>
  <si>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</si>
  <si>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</si>
  <si>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 xml:space="preserve">III. Az adósságot keletk. ügylet megkötését igénylő fejlesztési célok, valamint az adósságot kelet. ügyletek várható eü. összege 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</si>
  <si>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</si>
  <si>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</si>
  <si>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</si>
  <si>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</si>
  <si>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</si>
  <si>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</si>
  <si>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</si>
  <si>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</si>
  <si>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</si>
  <si>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</si>
  <si>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</si>
  <si>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</si>
  <si>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</si>
  <si>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</si>
  <si>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</si>
  <si>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</si>
  <si>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</si>
  <si>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</si>
  <si>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</si>
  <si>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</si>
  <si>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</si>
  <si>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</si>
  <si>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</si>
  <si>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Előirányzat</t>
  </si>
  <si>
    <t>Ft</t>
  </si>
  <si>
    <t>Lekötött betét</t>
  </si>
  <si>
    <t>8.</t>
  </si>
  <si>
    <t>Önkormányzatok működési támogatásai (=1+…+8)</t>
  </si>
  <si>
    <t>Szünidei gyermekétkeztetés támogatása</t>
  </si>
  <si>
    <t>Bérkompenzáció 2015. évi - önkormányzat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</si>
  <si>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</si>
  <si>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</si>
  <si>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</si>
  <si>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</si>
  <si>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</si>
  <si>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</si>
  <si>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</si>
  <si>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</si>
  <si>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</si>
  <si>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</si>
  <si>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</si>
  <si>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</si>
  <si>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</si>
  <si>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</si>
  <si>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>Visszafiz.</t>
  </si>
  <si>
    <t>i</t>
  </si>
  <si>
    <t>Polgármesteri illetmény támogatása</t>
  </si>
  <si>
    <t>Önkormányzat költségvetési kiadásai önkormányzati szakfeladatok szerinti bontásban, kiemelt előirányzatonként Ft-ban</t>
  </si>
  <si>
    <t xml:space="preserve"> 062020   Településfejlesztési projektek és támogatásuk</t>
  </si>
  <si>
    <t xml:space="preserve"> 042120   Mezőgazdasági támogatások</t>
  </si>
  <si>
    <t xml:space="preserve">      018010 - ÁH-on belüli megelőlegezés, átadottak</t>
  </si>
  <si>
    <t>módosított</t>
  </si>
  <si>
    <t xml:space="preserve">D </t>
  </si>
  <si>
    <t>Módosított</t>
  </si>
  <si>
    <t>Feladatok vállalása - módosított</t>
  </si>
  <si>
    <t>Kötelező- módosított</t>
  </si>
  <si>
    <t>Önként - módosított</t>
  </si>
  <si>
    <t>Állami - módosított</t>
  </si>
  <si>
    <t>Összesen - módosított</t>
  </si>
  <si>
    <t>074040 - Fertőző megbeteg.megelőz., járványügyi ellátás</t>
  </si>
  <si>
    <t>Kötelező - módosított</t>
  </si>
  <si>
    <t xml:space="preserve"> 074040 - Fertőző megbetegedések megelőzése, járványügyi ellátás</t>
  </si>
  <si>
    <t xml:space="preserve">I </t>
  </si>
  <si>
    <t>1. melléklet a(z) 4/2020.(VI.02.) önkormányzati rendelethez</t>
  </si>
  <si>
    <t>2. melléklet a(z) 4/2020.(VI.02.) önkormányzati rendelethez</t>
  </si>
  <si>
    <t>4. melléklet a(z) 4/2020.(VI.02.) önkormányzati rendelethez</t>
  </si>
  <si>
    <t xml:space="preserve">5. melléklet a 4/2020.(VI.02.) önkormányzati rendeletethez: Az önkormányzat és a Hivatal bevételei összesítve  </t>
  </si>
  <si>
    <t>6.  melléklet a(z) 4/2020.(VI.02.) önkormányzati rendelethez</t>
  </si>
  <si>
    <t>13. melléklet a(z) 4/2020.(VI.02.) önkormányzati rendelethez</t>
  </si>
  <si>
    <t>16. melléklet a(z) 4/2020.(VI.02.)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</si>
</sst>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0"/>
    <numFmt numFmtId="166" formatCode="_-* #,##0_-;\-* #,##0_-;_-* &quot;-&quot;??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  <xf numFmtId="164" fontId="24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2" fillId="0" borderId="0" xfId="0" applyFont="1" applyAlignme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0" fillId="0" borderId="1" xfId="0" applyBorder="1" applyAlignment="1"/>
    <xf numFmtId="0" fontId="2" fillId="0" borderId="1" xfId="0" applyFont="1" applyFill="1" applyBorder="1"/>
    <xf numFmtId="0" fontId="0" fillId="0" borderId="1" xfId="0" applyFill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0" fillId="0" borderId="2" xfId="0" applyBorder="1"/>
    <xf numFmtId="0" fontId="3" fillId="0" borderId="1" xfId="3" applyFont="1" applyFill="1" applyBorder="1" applyAlignment="1">
      <alignment horizontal="left"/>
    </xf>
    <xf numFmtId="0" fontId="0" fillId="0" borderId="3" xfId="0" applyBorder="1"/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2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3" fontId="3" fillId="0" borderId="0" xfId="2" applyNumberFormat="1"/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2" fillId="0" borderId="3" xfId="0" applyFont="1" applyBorder="1"/>
    <xf numFmtId="0" fontId="3" fillId="0" borderId="1" xfId="2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5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6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justify"/>
    </xf>
    <xf numFmtId="3" fontId="0" fillId="0" borderId="1" xfId="0" applyNumberFormat="1" applyBorder="1"/>
    <xf numFmtId="0" fontId="2" fillId="0" borderId="2" xfId="0" applyFont="1" applyBorder="1"/>
    <xf numFmtId="3" fontId="0" fillId="0" borderId="2" xfId="0" applyNumberFormat="1" applyFill="1" applyBorder="1"/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166" fontId="23" fillId="0" borderId="6" xfId="5" applyNumberFormat="1" applyFont="1" applyBorder="1"/>
    <xf numFmtId="0" fontId="0" fillId="0" borderId="1" xfId="0" applyFill="1" applyBorder="1" applyAlignment="1"/>
    <xf numFmtId="0" fontId="1" fillId="0" borderId="1" xfId="2" applyFont="1" applyBorder="1"/>
    <xf numFmtId="0" fontId="1" fillId="0" borderId="1" xfId="0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left" indent="2"/>
    </xf>
    <xf numFmtId="0" fontId="2" fillId="0" borderId="6" xfId="2" applyFont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49" fontId="3" fillId="0" borderId="0" xfId="0" applyNumberFormat="1" applyFont="1" applyFill="1" applyBorder="1"/>
    <xf numFmtId="0" fontId="1" fillId="0" borderId="0" xfId="0" applyFont="1" applyFill="1" applyBorder="1"/>
    <xf numFmtId="0" fontId="1" fillId="0" borderId="0" xfId="2" applyFont="1" applyBorder="1" applyAlignment="1">
      <alignment horizontal="left"/>
    </xf>
    <xf numFmtId="0" fontId="1" fillId="0" borderId="1" xfId="2" applyFont="1" applyBorder="1" applyAlignment="1"/>
    <xf numFmtId="0" fontId="1" fillId="0" borderId="1" xfId="2" applyFont="1" applyFill="1" applyBorder="1"/>
    <xf numFmtId="0" fontId="0" fillId="0" borderId="1" xfId="0" applyFont="1" applyFill="1" applyBorder="1"/>
    <xf numFmtId="49" fontId="3" fillId="0" borderId="1" xfId="0" applyNumberFormat="1" applyFont="1" applyFill="1" applyBorder="1"/>
    <xf numFmtId="0" fontId="1" fillId="0" borderId="1" xfId="0" applyFont="1" applyFill="1" applyBorder="1"/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" fillId="0" borderId="0" xfId="2" applyFont="1" applyBorder="1" applyAlignment="1"/>
    <xf numFmtId="0" fontId="3" fillId="0" borderId="0" xfId="2" applyFont="1" applyBorder="1" applyAlignment="1"/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6">
    <cellStyle name="Ezres" xfId="5" builtinId="3"/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sqref="A1:B1"/>
    </sheetView>
  </sheetViews>
  <sheetFormatPr defaultRowHeight="13.2" x14ac:dyDescent="0.25"/>
  <cols>
    <col min="1" max="1" width="4.33203125" customWidth="1"/>
    <col min="2" max="2" width="66.88671875" customWidth="1"/>
    <col min="3" max="3" width="66.5546875" style="8" customWidth="1"/>
  </cols>
  <sheetData>
    <row r="1" spans="1:4" x14ac:dyDescent="0.25">
      <c r="A1" s="170" t="s">
        <v>485</v>
      </c>
      <c r="B1" s="171"/>
    </row>
    <row r="2" spans="1:4" x14ac:dyDescent="0.25">
      <c r="A2" s="172" t="s">
        <v>343</v>
      </c>
      <c r="B2" s="172"/>
    </row>
    <row r="3" spans="1:4" x14ac:dyDescent="0.25">
      <c r="A3" s="173" t="s">
        <v>45</v>
      </c>
      <c r="B3" s="173"/>
    </row>
    <row r="4" spans="1:4" x14ac:dyDescent="0.25">
      <c r="A4" s="7" t="s">
        <v>71</v>
      </c>
      <c r="B4" s="7" t="s">
        <v>72</v>
      </c>
      <c r="C4" s="157"/>
    </row>
    <row r="5" spans="1:4" x14ac:dyDescent="0.25">
      <c r="A5" s="5" t="s">
        <v>355</v>
      </c>
      <c r="B5" s="5" t="s">
        <v>70</v>
      </c>
    </row>
    <row r="6" spans="1:4" x14ac:dyDescent="0.25">
      <c r="A6" s="174">
        <v>1</v>
      </c>
      <c r="B6" s="175" t="s">
        <v>356</v>
      </c>
      <c r="C6" s="169"/>
      <c r="D6" s="4"/>
    </row>
    <row r="7" spans="1:4" x14ac:dyDescent="0.25">
      <c r="A7" s="174"/>
      <c r="B7" s="175"/>
      <c r="C7" s="169"/>
    </row>
    <row r="8" spans="1:4" x14ac:dyDescent="0.25">
      <c r="A8" s="5">
        <v>2</v>
      </c>
      <c r="B8" s="7" t="s">
        <v>157</v>
      </c>
      <c r="C8" s="157"/>
    </row>
    <row r="9" spans="1:4" x14ac:dyDescent="0.25">
      <c r="A9" s="9">
        <v>3</v>
      </c>
      <c r="B9" s="42" t="s">
        <v>142</v>
      </c>
      <c r="C9" s="158"/>
    </row>
    <row r="10" spans="1:4" x14ac:dyDescent="0.25">
      <c r="A10" s="9">
        <v>4</v>
      </c>
      <c r="B10" s="166" t="s">
        <v>133</v>
      </c>
      <c r="C10" s="159"/>
    </row>
    <row r="11" spans="1:4" x14ac:dyDescent="0.25">
      <c r="A11" s="9">
        <v>5</v>
      </c>
      <c r="B11" s="42" t="s">
        <v>134</v>
      </c>
      <c r="C11" s="158"/>
    </row>
    <row r="12" spans="1:4" x14ac:dyDescent="0.25">
      <c r="A12" s="9">
        <v>6</v>
      </c>
      <c r="B12" s="11" t="s">
        <v>136</v>
      </c>
      <c r="C12" s="160"/>
    </row>
    <row r="13" spans="1:4" x14ac:dyDescent="0.25">
      <c r="A13" s="9">
        <v>7</v>
      </c>
      <c r="B13" s="11" t="s">
        <v>135</v>
      </c>
      <c r="C13" s="160"/>
    </row>
    <row r="14" spans="1:4" x14ac:dyDescent="0.25">
      <c r="A14" s="9">
        <v>8</v>
      </c>
      <c r="B14" s="11" t="s">
        <v>137</v>
      </c>
      <c r="C14" s="160"/>
    </row>
    <row r="15" spans="1:4" x14ac:dyDescent="0.25">
      <c r="A15" s="9">
        <v>9</v>
      </c>
      <c r="B15" s="11" t="s">
        <v>138</v>
      </c>
      <c r="C15" s="160"/>
    </row>
    <row r="16" spans="1:4" x14ac:dyDescent="0.25">
      <c r="A16" s="9">
        <v>10</v>
      </c>
      <c r="B16" s="42" t="s">
        <v>145</v>
      </c>
      <c r="C16" s="158"/>
    </row>
    <row r="17" spans="1:3" x14ac:dyDescent="0.25">
      <c r="A17" s="9">
        <v>11</v>
      </c>
      <c r="B17" s="42" t="s">
        <v>143</v>
      </c>
      <c r="C17" s="158"/>
    </row>
    <row r="18" spans="1:3" x14ac:dyDescent="0.25">
      <c r="A18" s="9">
        <v>12</v>
      </c>
      <c r="B18" s="42" t="s">
        <v>144</v>
      </c>
      <c r="C18" s="158"/>
    </row>
    <row r="19" spans="1:3" x14ac:dyDescent="0.25">
      <c r="A19" s="9">
        <v>13</v>
      </c>
      <c r="B19" s="42" t="s">
        <v>146</v>
      </c>
      <c r="C19" s="158"/>
    </row>
    <row r="20" spans="1:3" x14ac:dyDescent="0.25">
      <c r="A20" s="9">
        <v>14</v>
      </c>
      <c r="B20" s="42" t="s">
        <v>147</v>
      </c>
      <c r="C20" s="158"/>
    </row>
    <row r="21" spans="1:3" x14ac:dyDescent="0.25">
      <c r="A21" s="9">
        <v>15</v>
      </c>
      <c r="B21" s="42" t="s">
        <v>148</v>
      </c>
      <c r="C21" s="158"/>
    </row>
    <row r="22" spans="1:3" x14ac:dyDescent="0.25">
      <c r="A22" s="9">
        <v>16</v>
      </c>
      <c r="B22" s="42" t="s">
        <v>149</v>
      </c>
      <c r="C22" s="158"/>
    </row>
    <row r="23" spans="1:3" x14ac:dyDescent="0.25">
      <c r="A23" s="9">
        <v>17</v>
      </c>
      <c r="B23" s="42" t="s">
        <v>150</v>
      </c>
      <c r="C23" s="158"/>
    </row>
    <row r="24" spans="1:3" x14ac:dyDescent="0.25">
      <c r="A24" s="9">
        <v>18</v>
      </c>
      <c r="B24" s="42" t="s">
        <v>151</v>
      </c>
      <c r="C24" s="158"/>
    </row>
    <row r="25" spans="1:3" x14ac:dyDescent="0.25">
      <c r="A25" s="9">
        <v>19</v>
      </c>
      <c r="B25" s="42" t="s">
        <v>152</v>
      </c>
      <c r="C25" s="158"/>
    </row>
    <row r="26" spans="1:3" x14ac:dyDescent="0.25">
      <c r="A26" s="9">
        <v>20</v>
      </c>
      <c r="B26" s="11" t="s">
        <v>139</v>
      </c>
      <c r="C26" s="160"/>
    </row>
    <row r="27" spans="1:3" x14ac:dyDescent="0.25">
      <c r="A27" s="9">
        <v>21</v>
      </c>
      <c r="B27" s="11" t="s">
        <v>140</v>
      </c>
      <c r="C27" s="160"/>
    </row>
    <row r="28" spans="1:3" x14ac:dyDescent="0.25">
      <c r="A28" s="9">
        <v>22</v>
      </c>
      <c r="B28" s="42" t="s">
        <v>154</v>
      </c>
      <c r="C28" s="158"/>
    </row>
    <row r="29" spans="1:3" x14ac:dyDescent="0.25">
      <c r="A29" s="9">
        <v>23</v>
      </c>
      <c r="B29" s="167" t="s">
        <v>153</v>
      </c>
      <c r="C29" s="161"/>
    </row>
    <row r="30" spans="1:3" x14ac:dyDescent="0.25">
      <c r="A30" s="9">
        <v>24</v>
      </c>
      <c r="B30" s="42" t="s">
        <v>155</v>
      </c>
      <c r="C30" s="158"/>
    </row>
    <row r="31" spans="1:3" x14ac:dyDescent="0.25">
      <c r="A31" s="9">
        <v>25</v>
      </c>
      <c r="B31" s="42" t="s">
        <v>156</v>
      </c>
      <c r="C31" s="158"/>
    </row>
    <row r="32" spans="1:3" x14ac:dyDescent="0.25">
      <c r="A32" s="9">
        <v>26</v>
      </c>
      <c r="B32" s="42" t="s">
        <v>141</v>
      </c>
      <c r="C32" s="158"/>
    </row>
    <row r="33" spans="1:3" x14ac:dyDescent="0.25">
      <c r="A33" s="151">
        <v>27</v>
      </c>
      <c r="B33" s="168" t="s">
        <v>470</v>
      </c>
      <c r="C33" s="162"/>
    </row>
    <row r="34" spans="1:3" x14ac:dyDescent="0.25">
      <c r="A34" s="151">
        <v>28</v>
      </c>
      <c r="B34" s="168" t="s">
        <v>471</v>
      </c>
      <c r="C34" s="162"/>
    </row>
    <row r="35" spans="1:3" x14ac:dyDescent="0.25">
      <c r="A35" s="5">
        <v>29</v>
      </c>
      <c r="B35" s="164" t="s">
        <v>483</v>
      </c>
      <c r="C35" s="163"/>
    </row>
  </sheetData>
  <mergeCells count="6">
    <mergeCell ref="C6:C7"/>
    <mergeCell ref="A1:B1"/>
    <mergeCell ref="A2:B2"/>
    <mergeCell ref="A3:B3"/>
    <mergeCell ref="A6:A7"/>
    <mergeCell ref="B6:B7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B1"/>
    </sheetView>
  </sheetViews>
  <sheetFormatPr defaultRowHeight="13.2" x14ac:dyDescent="0.25"/>
  <cols>
    <col min="1" max="1" width="4.88671875" bestFit="1" customWidth="1"/>
    <col min="2" max="2" width="78.109375" bestFit="1" customWidth="1"/>
    <col min="3" max="4" width="10" bestFit="1" customWidth="1"/>
  </cols>
  <sheetData>
    <row r="1" spans="1:4" x14ac:dyDescent="0.25">
      <c r="A1" s="170" t="s">
        <v>486</v>
      </c>
      <c r="B1" s="171"/>
    </row>
    <row r="2" spans="1:4" x14ac:dyDescent="0.25">
      <c r="A2" s="172" t="s">
        <v>343</v>
      </c>
      <c r="B2" s="172"/>
    </row>
    <row r="3" spans="1:4" x14ac:dyDescent="0.25">
      <c r="A3" s="176" t="s">
        <v>46</v>
      </c>
      <c r="B3" s="176"/>
    </row>
    <row r="4" spans="1:4" x14ac:dyDescent="0.25">
      <c r="A4" s="103"/>
      <c r="B4" s="103"/>
      <c r="C4" s="146" t="s">
        <v>446</v>
      </c>
      <c r="D4" s="146" t="s">
        <v>446</v>
      </c>
    </row>
    <row r="5" spans="1:4" x14ac:dyDescent="0.25">
      <c r="A5" s="7" t="s">
        <v>71</v>
      </c>
      <c r="B5" s="7" t="s">
        <v>72</v>
      </c>
      <c r="C5" s="7" t="s">
        <v>73</v>
      </c>
      <c r="D5" s="153" t="s">
        <v>474</v>
      </c>
    </row>
    <row r="6" spans="1:4" x14ac:dyDescent="0.25">
      <c r="A6" s="5" t="s">
        <v>355</v>
      </c>
      <c r="B6" s="33" t="s">
        <v>0</v>
      </c>
      <c r="C6" s="5" t="s">
        <v>445</v>
      </c>
      <c r="D6" s="5" t="s">
        <v>475</v>
      </c>
    </row>
    <row r="7" spans="1:4" x14ac:dyDescent="0.25">
      <c r="A7" s="5">
        <v>1</v>
      </c>
      <c r="B7" s="105" t="s">
        <v>357</v>
      </c>
      <c r="C7" s="140"/>
      <c r="D7" s="140"/>
    </row>
    <row r="8" spans="1:4" x14ac:dyDescent="0.25">
      <c r="A8" s="5">
        <v>2</v>
      </c>
      <c r="B8" s="105" t="s">
        <v>358</v>
      </c>
      <c r="C8" s="140">
        <v>13168938</v>
      </c>
      <c r="D8" s="140">
        <v>13178938</v>
      </c>
    </row>
    <row r="9" spans="1:4" x14ac:dyDescent="0.25">
      <c r="A9" s="5">
        <v>3</v>
      </c>
      <c r="B9" s="33" t="s">
        <v>48</v>
      </c>
      <c r="C9" s="140">
        <v>0</v>
      </c>
      <c r="D9" s="140">
        <v>0</v>
      </c>
    </row>
    <row r="10" spans="1:4" x14ac:dyDescent="0.25">
      <c r="A10" s="5">
        <v>4</v>
      </c>
      <c r="B10" s="33" t="s">
        <v>44</v>
      </c>
      <c r="C10" s="145">
        <f>SUM(C8:C9)</f>
        <v>13168938</v>
      </c>
      <c r="D10" s="145">
        <f>SUM(D8:D9)</f>
        <v>13178938</v>
      </c>
    </row>
    <row r="11" spans="1:4" x14ac:dyDescent="0.25">
      <c r="A11" s="5"/>
      <c r="B11" s="33"/>
      <c r="C11" s="140"/>
      <c r="D11" s="140"/>
    </row>
    <row r="12" spans="1:4" x14ac:dyDescent="0.25">
      <c r="A12" s="5">
        <v>5</v>
      </c>
      <c r="B12" s="105" t="s">
        <v>359</v>
      </c>
      <c r="C12" s="140"/>
      <c r="D12" s="140"/>
    </row>
    <row r="13" spans="1:4" x14ac:dyDescent="0.25">
      <c r="A13" s="5">
        <v>6</v>
      </c>
      <c r="B13" s="105" t="s">
        <v>358</v>
      </c>
      <c r="C13" s="140">
        <v>33041185</v>
      </c>
      <c r="D13" s="140">
        <v>33041185</v>
      </c>
    </row>
    <row r="14" spans="1:4" x14ac:dyDescent="0.25">
      <c r="A14" s="5">
        <v>7</v>
      </c>
      <c r="B14" s="33" t="s">
        <v>49</v>
      </c>
      <c r="C14" s="140">
        <v>0</v>
      </c>
      <c r="D14" s="140">
        <v>0</v>
      </c>
    </row>
    <row r="15" spans="1:4" x14ac:dyDescent="0.25">
      <c r="A15" s="5"/>
      <c r="B15" s="33" t="s">
        <v>54</v>
      </c>
      <c r="C15" s="145">
        <f>SUM(C13:C14)</f>
        <v>33041185</v>
      </c>
      <c r="D15" s="145">
        <f>SUM(D13:D14)</f>
        <v>33041185</v>
      </c>
    </row>
    <row r="16" spans="1:4" x14ac:dyDescent="0.25">
      <c r="A16" s="5"/>
      <c r="B16" s="100"/>
      <c r="C16" s="145"/>
      <c r="D16" s="145"/>
    </row>
    <row r="17" spans="1:4" x14ac:dyDescent="0.25">
      <c r="A17" s="5">
        <v>8</v>
      </c>
      <c r="B17" s="100" t="s">
        <v>69</v>
      </c>
      <c r="C17" s="145">
        <f>C10+C15</f>
        <v>46210123</v>
      </c>
      <c r="D17" s="145">
        <f>D10+D15</f>
        <v>46220123</v>
      </c>
    </row>
  </sheetData>
  <mergeCells count="3">
    <mergeCell ref="A1:B1"/>
    <mergeCell ref="A2:B2"/>
    <mergeCell ref="A3:B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sqref="A1:E1"/>
    </sheetView>
  </sheetViews>
  <sheetFormatPr defaultRowHeight="13.2" x14ac:dyDescent="0.25"/>
  <cols>
    <col min="1" max="1" width="4.88671875" customWidth="1"/>
    <col min="2" max="2" width="43.109375" customWidth="1"/>
    <col min="3" max="4" width="17.88671875" customWidth="1"/>
    <col min="5" max="5" width="50.44140625" customWidth="1"/>
    <col min="6" max="7" width="17.88671875" customWidth="1"/>
  </cols>
  <sheetData>
    <row r="1" spans="1:10" x14ac:dyDescent="0.25">
      <c r="A1" s="170" t="s">
        <v>487</v>
      </c>
      <c r="B1" s="171"/>
      <c r="C1" s="171"/>
      <c r="D1" s="171"/>
      <c r="E1" s="171"/>
    </row>
    <row r="3" spans="1:10" x14ac:dyDescent="0.25">
      <c r="A3" s="172" t="s">
        <v>342</v>
      </c>
      <c r="B3" s="172"/>
    </row>
    <row r="4" spans="1:10" ht="15.6" x14ac:dyDescent="0.3">
      <c r="A4" s="177" t="s">
        <v>86</v>
      </c>
      <c r="B4" s="177"/>
      <c r="C4" s="177"/>
      <c r="D4" s="177"/>
      <c r="E4" s="177"/>
      <c r="F4" s="177"/>
    </row>
    <row r="5" spans="1:10" x14ac:dyDescent="0.25">
      <c r="F5" s="106" t="s">
        <v>446</v>
      </c>
      <c r="G5" s="106" t="s">
        <v>446</v>
      </c>
      <c r="I5" s="1"/>
      <c r="J5" s="1"/>
    </row>
    <row r="6" spans="1:10" x14ac:dyDescent="0.25">
      <c r="A6" s="7" t="s">
        <v>71</v>
      </c>
      <c r="B6" s="7" t="s">
        <v>72</v>
      </c>
      <c r="C6" s="7" t="s">
        <v>73</v>
      </c>
      <c r="D6" s="153" t="s">
        <v>74</v>
      </c>
      <c r="E6" s="153" t="s">
        <v>114</v>
      </c>
      <c r="F6" s="153" t="s">
        <v>107</v>
      </c>
      <c r="G6" s="153" t="s">
        <v>108</v>
      </c>
      <c r="I6" s="1"/>
      <c r="J6" s="1"/>
    </row>
    <row r="7" spans="1:10" ht="17.399999999999999" x14ac:dyDescent="0.3">
      <c r="A7" s="7" t="s">
        <v>355</v>
      </c>
      <c r="B7" s="178" t="s">
        <v>10</v>
      </c>
      <c r="C7" s="179"/>
      <c r="D7" s="180"/>
      <c r="E7" s="181" t="s">
        <v>11</v>
      </c>
      <c r="F7" s="181"/>
      <c r="G7" s="181"/>
    </row>
    <row r="8" spans="1:10" x14ac:dyDescent="0.25">
      <c r="A8" s="5"/>
      <c r="B8" s="16" t="s">
        <v>0</v>
      </c>
      <c r="C8" s="17" t="s">
        <v>47</v>
      </c>
      <c r="D8" s="17" t="s">
        <v>473</v>
      </c>
      <c r="E8" s="16" t="s">
        <v>0</v>
      </c>
      <c r="F8" s="17" t="s">
        <v>47</v>
      </c>
      <c r="G8" s="17" t="s">
        <v>473</v>
      </c>
    </row>
    <row r="9" spans="1:10" ht="17.399999999999999" x14ac:dyDescent="0.3">
      <c r="A9" s="5">
        <v>1</v>
      </c>
      <c r="B9" s="18" t="s">
        <v>37</v>
      </c>
      <c r="C9" s="19"/>
      <c r="D9" s="19"/>
      <c r="E9" s="18" t="s">
        <v>12</v>
      </c>
      <c r="F9" s="19"/>
      <c r="G9" s="19"/>
    </row>
    <row r="10" spans="1:10" ht="16.8" x14ac:dyDescent="0.3">
      <c r="A10" s="5">
        <v>2</v>
      </c>
      <c r="B10" s="20" t="s">
        <v>13</v>
      </c>
      <c r="C10" s="21"/>
      <c r="D10" s="21"/>
      <c r="E10" s="20" t="s">
        <v>14</v>
      </c>
      <c r="F10" s="21"/>
      <c r="G10" s="21"/>
    </row>
    <row r="11" spans="1:10" ht="15.6" x14ac:dyDescent="0.3">
      <c r="A11" s="5">
        <v>3</v>
      </c>
      <c r="B11" s="22" t="s">
        <v>2</v>
      </c>
      <c r="C11" s="23"/>
      <c r="D11" s="23"/>
      <c r="E11" s="22" t="s">
        <v>2</v>
      </c>
      <c r="F11" s="23"/>
      <c r="G11" s="23"/>
    </row>
    <row r="12" spans="1:10" x14ac:dyDescent="0.25">
      <c r="A12" s="5">
        <v>4</v>
      </c>
      <c r="B12" s="24" t="s">
        <v>129</v>
      </c>
      <c r="C12" s="25">
        <v>84706192</v>
      </c>
      <c r="D12" s="25">
        <v>82586402</v>
      </c>
      <c r="E12" s="24" t="s">
        <v>5</v>
      </c>
      <c r="F12" s="25">
        <v>28047458</v>
      </c>
      <c r="G12" s="25">
        <v>28047458</v>
      </c>
    </row>
    <row r="13" spans="1:10" x14ac:dyDescent="0.25">
      <c r="A13" s="5">
        <v>5</v>
      </c>
      <c r="B13" s="32" t="s">
        <v>75</v>
      </c>
      <c r="C13" s="25">
        <v>19698775</v>
      </c>
      <c r="D13" s="25">
        <v>19698775</v>
      </c>
      <c r="E13" s="24" t="s">
        <v>79</v>
      </c>
      <c r="F13" s="25">
        <v>4167049</v>
      </c>
      <c r="G13" s="25">
        <v>3967286</v>
      </c>
    </row>
    <row r="14" spans="1:10" x14ac:dyDescent="0.25">
      <c r="A14" s="5">
        <v>6</v>
      </c>
      <c r="B14" s="32" t="s">
        <v>76</v>
      </c>
      <c r="C14" s="25">
        <v>15730000</v>
      </c>
      <c r="D14" s="25">
        <v>13930000</v>
      </c>
      <c r="E14" s="24" t="s">
        <v>57</v>
      </c>
      <c r="F14" s="25">
        <v>23981545</v>
      </c>
      <c r="G14" s="25">
        <v>24722755</v>
      </c>
    </row>
    <row r="15" spans="1:10" x14ac:dyDescent="0.25">
      <c r="A15" s="5">
        <v>7</v>
      </c>
      <c r="B15" s="24" t="s">
        <v>77</v>
      </c>
      <c r="C15" s="25">
        <v>1000000</v>
      </c>
      <c r="D15" s="25">
        <v>1000000</v>
      </c>
      <c r="E15" s="24" t="s">
        <v>15</v>
      </c>
      <c r="F15" s="25">
        <v>9408000</v>
      </c>
      <c r="G15" s="25">
        <v>9408000</v>
      </c>
    </row>
    <row r="16" spans="1:10" x14ac:dyDescent="0.25">
      <c r="A16" s="5">
        <v>8</v>
      </c>
      <c r="B16" s="24" t="s">
        <v>78</v>
      </c>
      <c r="C16" s="25">
        <v>0</v>
      </c>
      <c r="D16" s="25">
        <v>0</v>
      </c>
      <c r="E16" s="24" t="s">
        <v>80</v>
      </c>
      <c r="F16" s="25">
        <v>58454632</v>
      </c>
      <c r="G16" s="25">
        <v>56361632</v>
      </c>
    </row>
    <row r="17" spans="1:7" ht="13.8" x14ac:dyDescent="0.25">
      <c r="A17" s="6">
        <v>9</v>
      </c>
      <c r="B17" s="108" t="s">
        <v>63</v>
      </c>
      <c r="C17" s="109">
        <f>SUM(C12:C16)</f>
        <v>121134967</v>
      </c>
      <c r="D17" s="109">
        <f>SUM(D12:D16)</f>
        <v>117215177</v>
      </c>
      <c r="E17" s="110" t="s">
        <v>44</v>
      </c>
      <c r="F17" s="109">
        <f>SUM(F12:F16)</f>
        <v>124058684</v>
      </c>
      <c r="G17" s="109">
        <f>SUM(G12:G16)</f>
        <v>122507131</v>
      </c>
    </row>
    <row r="18" spans="1:7" x14ac:dyDescent="0.25">
      <c r="A18" s="5"/>
      <c r="B18" s="24"/>
      <c r="C18" s="25"/>
      <c r="D18" s="25"/>
      <c r="E18" s="24"/>
      <c r="F18" s="25"/>
      <c r="G18" s="25"/>
    </row>
    <row r="19" spans="1:7" ht="15.6" x14ac:dyDescent="0.3">
      <c r="A19" s="5">
        <v>10</v>
      </c>
      <c r="B19" s="22" t="s">
        <v>3</v>
      </c>
      <c r="C19" s="23"/>
      <c r="D19" s="23"/>
      <c r="E19" s="22" t="s">
        <v>38</v>
      </c>
      <c r="F19" s="23"/>
      <c r="G19" s="23"/>
    </row>
    <row r="20" spans="1:7" x14ac:dyDescent="0.25">
      <c r="A20" s="5">
        <v>11</v>
      </c>
      <c r="B20" s="24" t="s">
        <v>52</v>
      </c>
      <c r="C20" s="25">
        <v>6499810</v>
      </c>
      <c r="D20" s="25">
        <v>6499810</v>
      </c>
      <c r="E20" s="24" t="s">
        <v>83</v>
      </c>
      <c r="F20" s="25">
        <v>14502520</v>
      </c>
      <c r="G20" s="25">
        <v>2556070</v>
      </c>
    </row>
    <row r="21" spans="1:7" x14ac:dyDescent="0.25">
      <c r="A21" s="5">
        <v>12</v>
      </c>
      <c r="B21" s="24" t="s">
        <v>81</v>
      </c>
      <c r="C21" s="25"/>
      <c r="D21" s="25"/>
      <c r="E21" s="24" t="s">
        <v>16</v>
      </c>
      <c r="F21" s="25">
        <v>29828665</v>
      </c>
      <c r="G21" s="25">
        <v>41775115</v>
      </c>
    </row>
    <row r="22" spans="1:7" x14ac:dyDescent="0.25">
      <c r="A22" s="5">
        <v>13</v>
      </c>
      <c r="B22" s="24" t="s">
        <v>82</v>
      </c>
      <c r="C22" s="25"/>
      <c r="D22" s="25"/>
      <c r="E22" s="24" t="s">
        <v>84</v>
      </c>
      <c r="F22" s="25"/>
      <c r="G22" s="25"/>
    </row>
    <row r="23" spans="1:7" x14ac:dyDescent="0.25">
      <c r="A23" s="5">
        <v>14</v>
      </c>
      <c r="B23" s="5"/>
      <c r="C23" s="5"/>
      <c r="D23" s="5"/>
      <c r="E23" s="24" t="s">
        <v>8</v>
      </c>
      <c r="F23" s="25"/>
      <c r="G23" s="25"/>
    </row>
    <row r="24" spans="1:7" x14ac:dyDescent="0.25">
      <c r="A24" s="5">
        <v>15</v>
      </c>
      <c r="B24" s="5"/>
      <c r="C24" s="5"/>
      <c r="D24" s="5"/>
      <c r="E24" s="24" t="s">
        <v>9</v>
      </c>
      <c r="F24" s="25"/>
      <c r="G24" s="25"/>
    </row>
    <row r="25" spans="1:7" ht="13.8" x14ac:dyDescent="0.25">
      <c r="A25" s="5">
        <v>16</v>
      </c>
      <c r="B25" s="26"/>
      <c r="C25" s="25"/>
      <c r="D25" s="25"/>
      <c r="E25" s="24" t="s">
        <v>85</v>
      </c>
      <c r="F25" s="25"/>
      <c r="G25" s="25"/>
    </row>
    <row r="26" spans="1:7" x14ac:dyDescent="0.25">
      <c r="A26" s="6">
        <v>17</v>
      </c>
      <c r="B26" s="111" t="s">
        <v>63</v>
      </c>
      <c r="C26" s="109">
        <f>SUM(C20:C22)</f>
        <v>6499810</v>
      </c>
      <c r="D26" s="109">
        <f>SUM(D20:D22)</f>
        <v>6499810</v>
      </c>
      <c r="E26" s="110" t="s">
        <v>63</v>
      </c>
      <c r="F26" s="109">
        <f>SUM(F20:F25)</f>
        <v>44331185</v>
      </c>
      <c r="G26" s="109">
        <f>SUM(G20:G25)</f>
        <v>44331185</v>
      </c>
    </row>
    <row r="27" spans="1:7" ht="16.8" x14ac:dyDescent="0.3">
      <c r="A27" s="5">
        <v>18</v>
      </c>
      <c r="B27" s="38"/>
      <c r="C27" s="25"/>
      <c r="D27" s="25"/>
      <c r="E27" s="20" t="s">
        <v>67</v>
      </c>
      <c r="F27" s="21"/>
      <c r="G27" s="21"/>
    </row>
    <row r="28" spans="1:7" ht="15.6" x14ac:dyDescent="0.3">
      <c r="A28" s="5">
        <v>19</v>
      </c>
      <c r="B28" s="22"/>
      <c r="C28" s="25"/>
      <c r="D28" s="25"/>
      <c r="E28" s="22" t="s">
        <v>17</v>
      </c>
      <c r="F28" s="23"/>
      <c r="G28" s="23"/>
    </row>
    <row r="29" spans="1:7" ht="15.6" x14ac:dyDescent="0.3">
      <c r="A29" s="5">
        <v>20</v>
      </c>
      <c r="B29" s="22"/>
      <c r="C29" s="25"/>
      <c r="D29" s="25"/>
      <c r="E29" s="34" t="s">
        <v>1</v>
      </c>
      <c r="F29" s="25">
        <v>12066783</v>
      </c>
      <c r="G29" s="25">
        <v>9708546</v>
      </c>
    </row>
    <row r="30" spans="1:7" ht="13.8" x14ac:dyDescent="0.25">
      <c r="A30" s="5">
        <v>21</v>
      </c>
      <c r="B30" s="26"/>
      <c r="C30" s="25"/>
      <c r="D30" s="25"/>
      <c r="E30" s="24" t="s">
        <v>18</v>
      </c>
      <c r="F30" s="25"/>
      <c r="G30" s="25"/>
    </row>
    <row r="31" spans="1:7" ht="13.8" x14ac:dyDescent="0.25">
      <c r="A31" s="5">
        <v>22</v>
      </c>
      <c r="B31" s="26"/>
      <c r="C31" s="25"/>
      <c r="D31" s="25"/>
      <c r="E31" s="24" t="s">
        <v>360</v>
      </c>
      <c r="F31" s="25">
        <f>SUM(F29:F30)</f>
        <v>12066783</v>
      </c>
      <c r="G31" s="25">
        <f>SUM(G29:G30)</f>
        <v>9708546</v>
      </c>
    </row>
    <row r="32" spans="1:7" ht="15.6" x14ac:dyDescent="0.3">
      <c r="A32" s="5">
        <v>23</v>
      </c>
      <c r="B32" s="22"/>
      <c r="C32" s="25"/>
      <c r="D32" s="25"/>
      <c r="E32" s="22" t="s">
        <v>19</v>
      </c>
      <c r="F32" s="23"/>
      <c r="G32" s="23"/>
    </row>
    <row r="33" spans="1:7" ht="13.8" x14ac:dyDescent="0.25">
      <c r="A33" s="5">
        <v>24</v>
      </c>
      <c r="B33" s="26"/>
      <c r="C33" s="25"/>
      <c r="D33" s="25"/>
      <c r="E33" s="24" t="s">
        <v>20</v>
      </c>
      <c r="F33" s="25">
        <v>0</v>
      </c>
      <c r="G33" s="25">
        <v>0</v>
      </c>
    </row>
    <row r="34" spans="1:7" ht="17.399999999999999" x14ac:dyDescent="0.3">
      <c r="A34" s="5">
        <v>25</v>
      </c>
      <c r="B34" s="18"/>
      <c r="C34" s="25"/>
      <c r="D34" s="25"/>
      <c r="E34" s="18" t="s">
        <v>21</v>
      </c>
      <c r="F34" s="19"/>
      <c r="G34" s="19"/>
    </row>
    <row r="35" spans="1:7" ht="13.8" x14ac:dyDescent="0.25">
      <c r="A35" s="5">
        <v>26</v>
      </c>
      <c r="B35" s="26"/>
      <c r="C35" s="25"/>
      <c r="D35" s="25"/>
      <c r="E35" s="24" t="s">
        <v>22</v>
      </c>
      <c r="F35" s="25">
        <v>0</v>
      </c>
      <c r="G35" s="25">
        <v>0</v>
      </c>
    </row>
    <row r="36" spans="1:7" ht="13.8" x14ac:dyDescent="0.25">
      <c r="A36" s="5">
        <v>27</v>
      </c>
      <c r="B36" s="26"/>
      <c r="C36" s="25"/>
      <c r="D36" s="25"/>
      <c r="E36" s="24" t="s">
        <v>23</v>
      </c>
      <c r="F36" s="25">
        <v>0</v>
      </c>
      <c r="G36" s="25">
        <v>0</v>
      </c>
    </row>
    <row r="37" spans="1:7" ht="13.8" x14ac:dyDescent="0.25">
      <c r="A37" s="5">
        <v>28</v>
      </c>
      <c r="B37" s="26"/>
      <c r="C37" s="25"/>
      <c r="D37" s="25"/>
      <c r="E37" s="24" t="s">
        <v>63</v>
      </c>
      <c r="F37" s="25">
        <f>SUM(F35:F36)</f>
        <v>0</v>
      </c>
      <c r="G37" s="25">
        <f>SUM(G35:G36)</f>
        <v>0</v>
      </c>
    </row>
    <row r="38" spans="1:7" ht="13.8" x14ac:dyDescent="0.25">
      <c r="A38" s="5">
        <v>29</v>
      </c>
      <c r="B38" s="26"/>
      <c r="C38" s="25"/>
      <c r="D38" s="25"/>
      <c r="E38" s="24"/>
      <c r="F38" s="25"/>
      <c r="G38" s="25"/>
    </row>
    <row r="39" spans="1:7" ht="17.399999999999999" x14ac:dyDescent="0.3">
      <c r="A39" s="5">
        <v>30</v>
      </c>
      <c r="B39" s="18"/>
      <c r="C39" s="25"/>
      <c r="D39" s="25"/>
      <c r="E39" s="18" t="s">
        <v>24</v>
      </c>
      <c r="F39" s="19"/>
      <c r="G39" s="19"/>
    </row>
    <row r="40" spans="1:7" ht="13.8" x14ac:dyDescent="0.25">
      <c r="A40" s="5">
        <v>31</v>
      </c>
      <c r="B40" s="26"/>
      <c r="C40" s="25"/>
      <c r="D40" s="25"/>
      <c r="E40" s="24" t="s">
        <v>25</v>
      </c>
      <c r="F40" s="25">
        <v>0</v>
      </c>
      <c r="G40" s="25">
        <v>0</v>
      </c>
    </row>
    <row r="41" spans="1:7" ht="13.8" x14ac:dyDescent="0.25">
      <c r="A41" s="5">
        <v>32</v>
      </c>
      <c r="B41" s="26"/>
      <c r="C41" s="25"/>
      <c r="D41" s="25"/>
      <c r="E41" s="24" t="s">
        <v>26</v>
      </c>
      <c r="F41" s="25">
        <v>0</v>
      </c>
      <c r="G41" s="25">
        <v>0</v>
      </c>
    </row>
    <row r="42" spans="1:7" ht="68.25" customHeight="1" x14ac:dyDescent="0.3">
      <c r="A42" s="5">
        <v>33</v>
      </c>
      <c r="B42" s="27" t="s">
        <v>39</v>
      </c>
      <c r="C42" s="19">
        <f>SUM(C17,C26)</f>
        <v>127634777</v>
      </c>
      <c r="D42" s="19">
        <f>SUM(D17,D26)</f>
        <v>123714987</v>
      </c>
      <c r="E42" s="18" t="s">
        <v>27</v>
      </c>
      <c r="F42" s="19">
        <f>SUM(F17,F26,F31,F41)</f>
        <v>180456652</v>
      </c>
      <c r="G42" s="19">
        <f>SUM(G17,G26,G31,G41)</f>
        <v>176546862</v>
      </c>
    </row>
    <row r="43" spans="1:7" ht="17.399999999999999" x14ac:dyDescent="0.3">
      <c r="A43" s="5">
        <v>34</v>
      </c>
      <c r="B43" s="28"/>
      <c r="C43" s="25"/>
      <c r="D43" s="25"/>
      <c r="E43" s="18" t="s">
        <v>28</v>
      </c>
      <c r="F43" s="19"/>
      <c r="G43" s="19"/>
    </row>
    <row r="44" spans="1:7" ht="13.8" x14ac:dyDescent="0.25">
      <c r="A44" s="5">
        <v>35</v>
      </c>
      <c r="B44" s="26"/>
      <c r="C44" s="25"/>
      <c r="D44" s="25"/>
      <c r="E44" s="24" t="s">
        <v>22</v>
      </c>
      <c r="F44" s="25">
        <v>0</v>
      </c>
      <c r="G44" s="25">
        <v>0</v>
      </c>
    </row>
    <row r="45" spans="1:7" ht="13.8" x14ac:dyDescent="0.25">
      <c r="A45" s="5">
        <v>36</v>
      </c>
      <c r="B45" s="26"/>
      <c r="C45" s="25"/>
      <c r="D45" s="25"/>
      <c r="E45" s="24" t="s">
        <v>23</v>
      </c>
      <c r="F45" s="25">
        <v>0</v>
      </c>
      <c r="G45" s="25">
        <v>0</v>
      </c>
    </row>
    <row r="46" spans="1:7" ht="17.399999999999999" x14ac:dyDescent="0.3">
      <c r="A46" s="5">
        <v>37</v>
      </c>
      <c r="B46" s="18" t="s">
        <v>29</v>
      </c>
      <c r="C46" s="19"/>
      <c r="D46" s="19"/>
      <c r="E46" s="18"/>
      <c r="F46" s="29"/>
      <c r="G46" s="29"/>
    </row>
    <row r="47" spans="1:7" ht="15.6" x14ac:dyDescent="0.3">
      <c r="A47" s="5">
        <v>38</v>
      </c>
      <c r="B47" s="22" t="s">
        <v>30</v>
      </c>
      <c r="C47" s="23"/>
      <c r="D47" s="23"/>
      <c r="E47" s="34" t="s">
        <v>461</v>
      </c>
      <c r="F47" s="25">
        <v>3388248</v>
      </c>
      <c r="G47" s="25">
        <v>3388248</v>
      </c>
    </row>
    <row r="48" spans="1:7" ht="17.399999999999999" x14ac:dyDescent="0.3">
      <c r="A48" s="5">
        <v>39</v>
      </c>
      <c r="B48" s="34" t="s">
        <v>40</v>
      </c>
      <c r="C48" s="25">
        <v>13168938</v>
      </c>
      <c r="D48" s="25">
        <v>13178938</v>
      </c>
      <c r="E48" s="24"/>
      <c r="F48" s="29"/>
      <c r="G48" s="29"/>
    </row>
    <row r="49" spans="1:7" ht="17.399999999999999" x14ac:dyDescent="0.3">
      <c r="A49" s="5">
        <v>40</v>
      </c>
      <c r="B49" s="34" t="s">
        <v>41</v>
      </c>
      <c r="C49" s="25">
        <v>33041185</v>
      </c>
      <c r="D49" s="25">
        <v>33041185</v>
      </c>
      <c r="E49" s="24"/>
      <c r="F49" s="29"/>
      <c r="G49" s="29"/>
    </row>
    <row r="50" spans="1:7" ht="17.399999999999999" x14ac:dyDescent="0.3">
      <c r="A50" s="5">
        <v>41</v>
      </c>
      <c r="B50" s="34" t="s">
        <v>447</v>
      </c>
      <c r="C50" s="25">
        <v>10000000</v>
      </c>
      <c r="D50" s="25">
        <v>10000000</v>
      </c>
      <c r="E50" s="24"/>
      <c r="F50" s="29"/>
      <c r="G50" s="29"/>
    </row>
    <row r="51" spans="1:7" ht="17.399999999999999" x14ac:dyDescent="0.3">
      <c r="A51" s="5">
        <v>42</v>
      </c>
      <c r="B51" s="22" t="s">
        <v>31</v>
      </c>
      <c r="C51" s="23"/>
      <c r="D51" s="23"/>
      <c r="E51" s="30"/>
      <c r="F51" s="29"/>
      <c r="G51" s="29"/>
    </row>
    <row r="52" spans="1:7" ht="17.399999999999999" x14ac:dyDescent="0.3">
      <c r="A52" s="5">
        <v>43</v>
      </c>
      <c r="B52" s="34" t="s">
        <v>42</v>
      </c>
      <c r="C52" s="25">
        <v>0</v>
      </c>
      <c r="D52" s="25">
        <v>0</v>
      </c>
      <c r="E52" s="24"/>
      <c r="F52" s="29"/>
      <c r="G52" s="29"/>
    </row>
    <row r="53" spans="1:7" ht="17.399999999999999" x14ac:dyDescent="0.3">
      <c r="A53" s="5">
        <v>44</v>
      </c>
      <c r="B53" s="34" t="s">
        <v>32</v>
      </c>
      <c r="C53" s="25">
        <v>0</v>
      </c>
      <c r="D53" s="25">
        <v>0</v>
      </c>
      <c r="E53" s="24"/>
      <c r="F53" s="29"/>
      <c r="G53" s="29"/>
    </row>
    <row r="54" spans="1:7" ht="17.399999999999999" x14ac:dyDescent="0.3">
      <c r="A54" s="5"/>
      <c r="B54" s="26"/>
      <c r="C54" s="25"/>
      <c r="D54" s="25"/>
      <c r="E54" s="24"/>
      <c r="F54" s="29"/>
      <c r="G54" s="29"/>
    </row>
    <row r="55" spans="1:7" ht="17.399999999999999" x14ac:dyDescent="0.3">
      <c r="A55" s="5">
        <v>45</v>
      </c>
      <c r="B55" s="18" t="s">
        <v>4</v>
      </c>
      <c r="C55" s="19">
        <f>SUM(C42,C48,C49,C50,C53)</f>
        <v>183844900</v>
      </c>
      <c r="D55" s="19">
        <f>SUM(D42,D48,D49,D50,D53)</f>
        <v>179935110</v>
      </c>
      <c r="E55" s="18" t="s">
        <v>33</v>
      </c>
      <c r="F55" s="19">
        <f>SUM(F17,F26,F31,F41,F47)</f>
        <v>183844900</v>
      </c>
      <c r="G55" s="19">
        <f>SUM(G17,G26,G31,G41,G47)</f>
        <v>179935110</v>
      </c>
    </row>
    <row r="56" spans="1:7" x14ac:dyDescent="0.25">
      <c r="A56" s="5">
        <v>46</v>
      </c>
      <c r="B56" s="34" t="s">
        <v>34</v>
      </c>
      <c r="C56" s="25">
        <f>C17+C48+C50</f>
        <v>144303905</v>
      </c>
      <c r="D56" s="25">
        <f>D17+D48+D50</f>
        <v>140394115</v>
      </c>
      <c r="E56" s="24" t="s">
        <v>35</v>
      </c>
      <c r="F56" s="25">
        <f>F17+F31+F47</f>
        <v>139513715</v>
      </c>
      <c r="G56" s="25">
        <f>G17+G31+G47</f>
        <v>135603925</v>
      </c>
    </row>
    <row r="57" spans="1:7" x14ac:dyDescent="0.25">
      <c r="A57" s="5">
        <v>47</v>
      </c>
      <c r="B57" s="34" t="s">
        <v>36</v>
      </c>
      <c r="C57" s="25">
        <f>C26+C49</f>
        <v>39540995</v>
      </c>
      <c r="D57" s="25">
        <f>D26+D49</f>
        <v>39540995</v>
      </c>
      <c r="E57" s="24" t="s">
        <v>43</v>
      </c>
      <c r="F57" s="25">
        <f>F26</f>
        <v>44331185</v>
      </c>
      <c r="G57" s="25">
        <f>G26</f>
        <v>44331185</v>
      </c>
    </row>
    <row r="58" spans="1:7" x14ac:dyDescent="0.25">
      <c r="C58" s="107"/>
      <c r="D58" s="107"/>
    </row>
  </sheetData>
  <mergeCells count="5">
    <mergeCell ref="A1:E1"/>
    <mergeCell ref="A3:B3"/>
    <mergeCell ref="A4:F4"/>
    <mergeCell ref="B7:D7"/>
    <mergeCell ref="E7:G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opLeftCell="A100" zoomScaleNormal="100" workbookViewId="0">
      <selection activeCell="C115" sqref="C115"/>
    </sheetView>
  </sheetViews>
  <sheetFormatPr defaultColWidth="9.109375" defaultRowHeight="13.2" x14ac:dyDescent="0.25"/>
  <cols>
    <col min="1" max="1" width="4.44140625" style="43" customWidth="1"/>
    <col min="2" max="2" width="5.33203125" style="45" bestFit="1" customWidth="1"/>
    <col min="3" max="3" width="64.88671875" style="43" bestFit="1" customWidth="1"/>
    <col min="4" max="4" width="6.109375" style="43" bestFit="1" customWidth="1"/>
    <col min="5" max="12" width="12.109375" style="43" customWidth="1"/>
    <col min="13" max="16384" width="9.109375" style="43"/>
  </cols>
  <sheetData>
    <row r="1" spans="1:12" x14ac:dyDescent="0.25">
      <c r="A1" s="182" t="s">
        <v>488</v>
      </c>
      <c r="B1" s="183"/>
      <c r="C1" s="183"/>
      <c r="D1" s="183"/>
      <c r="E1" s="183"/>
      <c r="F1" s="183"/>
      <c r="G1" s="183"/>
      <c r="H1" s="183"/>
    </row>
    <row r="2" spans="1:12" x14ac:dyDescent="0.25">
      <c r="A2" s="184" t="s">
        <v>342</v>
      </c>
      <c r="B2" s="184"/>
    </row>
    <row r="3" spans="1:12" ht="15" x14ac:dyDescent="0.25">
      <c r="A3" s="185" t="s">
        <v>361</v>
      </c>
      <c r="B3" s="185"/>
      <c r="C3" s="185"/>
      <c r="D3" s="185"/>
      <c r="E3" s="185"/>
      <c r="F3" s="185"/>
      <c r="G3" s="185"/>
      <c r="H3" s="185"/>
      <c r="I3" s="44"/>
    </row>
    <row r="4" spans="1:12" x14ac:dyDescent="0.25">
      <c r="A4" s="113"/>
      <c r="B4" s="113"/>
      <c r="C4" s="113"/>
      <c r="D4" s="113"/>
      <c r="E4" s="113"/>
      <c r="F4" s="113"/>
      <c r="G4" s="113"/>
      <c r="H4" s="114" t="s">
        <v>446</v>
      </c>
      <c r="I4" s="113"/>
      <c r="J4" s="113"/>
      <c r="K4" s="113"/>
      <c r="L4" s="114" t="s">
        <v>446</v>
      </c>
    </row>
    <row r="5" spans="1:12" x14ac:dyDescent="0.25">
      <c r="A5" s="115" t="s">
        <v>71</v>
      </c>
      <c r="B5" s="115" t="s">
        <v>72</v>
      </c>
      <c r="C5" s="54" t="s">
        <v>73</v>
      </c>
      <c r="D5" s="54" t="s">
        <v>74</v>
      </c>
      <c r="E5" s="54" t="s">
        <v>114</v>
      </c>
      <c r="F5" s="54" t="s">
        <v>107</v>
      </c>
      <c r="G5" s="54" t="s">
        <v>108</v>
      </c>
      <c r="H5" s="56" t="s">
        <v>109</v>
      </c>
      <c r="I5" s="54" t="s">
        <v>422</v>
      </c>
      <c r="J5" s="54" t="s">
        <v>423</v>
      </c>
      <c r="K5" s="54" t="s">
        <v>424</v>
      </c>
      <c r="L5" s="56" t="s">
        <v>425</v>
      </c>
    </row>
    <row r="6" spans="1:12" ht="26.25" customHeight="1" x14ac:dyDescent="0.25">
      <c r="A6" s="47" t="s">
        <v>355</v>
      </c>
      <c r="B6" s="47" t="s">
        <v>363</v>
      </c>
      <c r="C6" s="48" t="s">
        <v>158</v>
      </c>
      <c r="D6" s="49" t="s">
        <v>362</v>
      </c>
      <c r="E6" s="49" t="s">
        <v>130</v>
      </c>
      <c r="F6" s="49" t="s">
        <v>112</v>
      </c>
      <c r="G6" s="49" t="s">
        <v>391</v>
      </c>
      <c r="H6" s="50" t="s">
        <v>63</v>
      </c>
      <c r="I6" s="49" t="s">
        <v>477</v>
      </c>
      <c r="J6" s="49" t="s">
        <v>478</v>
      </c>
      <c r="K6" s="49" t="s">
        <v>479</v>
      </c>
      <c r="L6" s="50" t="s">
        <v>480</v>
      </c>
    </row>
    <row r="7" spans="1:12" x14ac:dyDescent="0.25">
      <c r="A7" s="55">
        <v>1</v>
      </c>
      <c r="B7" s="52" t="s">
        <v>53</v>
      </c>
      <c r="C7" s="53" t="s">
        <v>159</v>
      </c>
      <c r="D7" s="54" t="s">
        <v>160</v>
      </c>
      <c r="E7" s="117">
        <f>SUM(E8:E16)</f>
        <v>20059552</v>
      </c>
      <c r="F7" s="117">
        <f>SUM(F8:F15)</f>
        <v>0</v>
      </c>
      <c r="G7" s="117">
        <f>SUM(G8:G15)</f>
        <v>0</v>
      </c>
      <c r="H7" s="117">
        <f>SUM(H8:H16)</f>
        <v>20059552</v>
      </c>
      <c r="I7" s="117">
        <f>SUM(I8:I16)</f>
        <v>20059552</v>
      </c>
      <c r="J7" s="117">
        <f>SUM(J8:J15)</f>
        <v>0</v>
      </c>
      <c r="K7" s="117">
        <f>SUM(K8:K15)</f>
        <v>0</v>
      </c>
      <c r="L7" s="117">
        <f>SUM(L8:L16)</f>
        <v>20059552</v>
      </c>
    </row>
    <row r="8" spans="1:12" x14ac:dyDescent="0.25">
      <c r="A8" s="55">
        <v>2</v>
      </c>
      <c r="B8" s="46" t="s">
        <v>161</v>
      </c>
      <c r="C8" s="55" t="s">
        <v>162</v>
      </c>
      <c r="D8" s="54"/>
      <c r="E8" s="116"/>
      <c r="F8" s="116"/>
      <c r="G8" s="116"/>
      <c r="H8" s="116">
        <f>SUM(E8:G8)</f>
        <v>0</v>
      </c>
      <c r="I8" s="116"/>
      <c r="J8" s="116"/>
      <c r="K8" s="116"/>
      <c r="L8" s="116">
        <f>SUM(I8:K8)</f>
        <v>0</v>
      </c>
    </row>
    <row r="9" spans="1:12" x14ac:dyDescent="0.25">
      <c r="A9" s="55">
        <v>3</v>
      </c>
      <c r="B9" s="46" t="s">
        <v>163</v>
      </c>
      <c r="C9" s="55" t="s">
        <v>346</v>
      </c>
      <c r="D9" s="54"/>
      <c r="E9" s="117">
        <v>3306240</v>
      </c>
      <c r="F9" s="117"/>
      <c r="G9" s="117"/>
      <c r="H9" s="117">
        <f t="shared" ref="H9:H24" si="0">SUM(E9:G9)</f>
        <v>3306240</v>
      </c>
      <c r="I9" s="117">
        <v>3306240</v>
      </c>
      <c r="J9" s="117"/>
      <c r="K9" s="117"/>
      <c r="L9" s="117">
        <f t="shared" ref="L9:L24" si="1">SUM(I9:K9)</f>
        <v>3306240</v>
      </c>
    </row>
    <row r="10" spans="1:12" x14ac:dyDescent="0.25">
      <c r="A10" s="55">
        <v>4</v>
      </c>
      <c r="B10" s="46" t="s">
        <v>164</v>
      </c>
      <c r="C10" s="55" t="s">
        <v>165</v>
      </c>
      <c r="D10" s="54"/>
      <c r="E10" s="117">
        <v>2816000</v>
      </c>
      <c r="F10" s="117"/>
      <c r="G10" s="117"/>
      <c r="H10" s="117">
        <f t="shared" si="0"/>
        <v>2816000</v>
      </c>
      <c r="I10" s="117">
        <v>2816000</v>
      </c>
      <c r="J10" s="117"/>
      <c r="K10" s="117"/>
      <c r="L10" s="117">
        <f t="shared" si="1"/>
        <v>2816000</v>
      </c>
    </row>
    <row r="11" spans="1:12" x14ac:dyDescent="0.25">
      <c r="A11" s="55">
        <v>5</v>
      </c>
      <c r="B11" s="46" t="s">
        <v>166</v>
      </c>
      <c r="C11" s="55" t="s">
        <v>167</v>
      </c>
      <c r="D11" s="54"/>
      <c r="E11" s="117">
        <v>555864</v>
      </c>
      <c r="F11" s="117"/>
      <c r="G11" s="117"/>
      <c r="H11" s="117">
        <f t="shared" si="0"/>
        <v>555864</v>
      </c>
      <c r="I11" s="117">
        <v>555864</v>
      </c>
      <c r="J11" s="117"/>
      <c r="K11" s="117"/>
      <c r="L11" s="117">
        <f t="shared" si="1"/>
        <v>555864</v>
      </c>
    </row>
    <row r="12" spans="1:12" x14ac:dyDescent="0.25">
      <c r="A12" s="55">
        <v>6</v>
      </c>
      <c r="B12" s="46" t="s">
        <v>168</v>
      </c>
      <c r="C12" s="55" t="s">
        <v>169</v>
      </c>
      <c r="D12" s="54"/>
      <c r="E12" s="117">
        <v>1262120</v>
      </c>
      <c r="F12" s="117"/>
      <c r="G12" s="117"/>
      <c r="H12" s="117">
        <f t="shared" si="0"/>
        <v>1262120</v>
      </c>
      <c r="I12" s="117">
        <v>1262120</v>
      </c>
      <c r="J12" s="117"/>
      <c r="K12" s="117"/>
      <c r="L12" s="117">
        <f t="shared" si="1"/>
        <v>1262120</v>
      </c>
    </row>
    <row r="13" spans="1:12" x14ac:dyDescent="0.25">
      <c r="A13" s="55">
        <v>7</v>
      </c>
      <c r="B13" s="46" t="s">
        <v>170</v>
      </c>
      <c r="C13" s="55" t="s">
        <v>171</v>
      </c>
      <c r="D13" s="54"/>
      <c r="E13" s="117">
        <v>5000000</v>
      </c>
      <c r="F13" s="117"/>
      <c r="G13" s="117"/>
      <c r="H13" s="117">
        <f t="shared" si="0"/>
        <v>5000000</v>
      </c>
      <c r="I13" s="117">
        <v>5000000</v>
      </c>
      <c r="J13" s="117"/>
      <c r="K13" s="117"/>
      <c r="L13" s="117">
        <f t="shared" si="1"/>
        <v>5000000</v>
      </c>
    </row>
    <row r="14" spans="1:12" x14ac:dyDescent="0.25">
      <c r="A14" s="55">
        <v>8</v>
      </c>
      <c r="B14" s="46" t="s">
        <v>172</v>
      </c>
      <c r="C14" s="55" t="s">
        <v>352</v>
      </c>
      <c r="D14" s="54"/>
      <c r="E14" s="117">
        <v>2550</v>
      </c>
      <c r="F14" s="117"/>
      <c r="G14" s="117"/>
      <c r="H14" s="117">
        <f t="shared" si="0"/>
        <v>2550</v>
      </c>
      <c r="I14" s="117">
        <v>2550</v>
      </c>
      <c r="J14" s="117"/>
      <c r="K14" s="117"/>
      <c r="L14" s="117">
        <f t="shared" si="1"/>
        <v>2550</v>
      </c>
    </row>
    <row r="15" spans="1:12" x14ac:dyDescent="0.25">
      <c r="A15" s="55">
        <v>9</v>
      </c>
      <c r="B15" s="46" t="s">
        <v>351</v>
      </c>
      <c r="C15" s="55" t="s">
        <v>347</v>
      </c>
      <c r="D15" s="54"/>
      <c r="E15" s="117">
        <v>6091978</v>
      </c>
      <c r="F15" s="117"/>
      <c r="G15" s="117"/>
      <c r="H15" s="117">
        <f t="shared" si="0"/>
        <v>6091978</v>
      </c>
      <c r="I15" s="117">
        <v>6091978</v>
      </c>
      <c r="J15" s="117"/>
      <c r="K15" s="117"/>
      <c r="L15" s="117">
        <f t="shared" si="1"/>
        <v>6091978</v>
      </c>
    </row>
    <row r="16" spans="1:12" x14ac:dyDescent="0.25">
      <c r="A16" s="55">
        <v>10</v>
      </c>
      <c r="B16" s="46" t="s">
        <v>467</v>
      </c>
      <c r="C16" s="55" t="s">
        <v>468</v>
      </c>
      <c r="D16" s="54"/>
      <c r="E16" s="117">
        <v>1024800</v>
      </c>
      <c r="F16" s="117"/>
      <c r="G16" s="117"/>
      <c r="H16" s="117">
        <f t="shared" si="0"/>
        <v>1024800</v>
      </c>
      <c r="I16" s="117">
        <v>1024800</v>
      </c>
      <c r="J16" s="117"/>
      <c r="K16" s="117"/>
      <c r="L16" s="117">
        <f t="shared" si="1"/>
        <v>1024800</v>
      </c>
    </row>
    <row r="17" spans="1:12" ht="19.5" customHeight="1" x14ac:dyDescent="0.25">
      <c r="A17" s="55">
        <v>11</v>
      </c>
      <c r="B17" s="52" t="s">
        <v>64</v>
      </c>
      <c r="C17" s="56" t="s">
        <v>173</v>
      </c>
      <c r="D17" s="54" t="s">
        <v>174</v>
      </c>
      <c r="E17" s="117">
        <v>45813100</v>
      </c>
      <c r="F17" s="117"/>
      <c r="G17" s="117"/>
      <c r="H17" s="117">
        <f t="shared" si="0"/>
        <v>45813100</v>
      </c>
      <c r="I17" s="117">
        <v>43720100</v>
      </c>
      <c r="J17" s="117"/>
      <c r="K17" s="117"/>
      <c r="L17" s="117">
        <f t="shared" si="1"/>
        <v>43720100</v>
      </c>
    </row>
    <row r="18" spans="1:12" x14ac:dyDescent="0.25">
      <c r="A18" s="55">
        <v>12</v>
      </c>
      <c r="B18" s="52" t="s">
        <v>65</v>
      </c>
      <c r="C18" s="56" t="s">
        <v>348</v>
      </c>
      <c r="D18" s="54" t="s">
        <v>175</v>
      </c>
      <c r="E18" s="117">
        <v>9408000</v>
      </c>
      <c r="F18" s="117"/>
      <c r="G18" s="117"/>
      <c r="H18" s="117">
        <f t="shared" si="0"/>
        <v>9408000</v>
      </c>
      <c r="I18" s="117">
        <v>9408000</v>
      </c>
      <c r="J18" s="117"/>
      <c r="K18" s="117"/>
      <c r="L18" s="117">
        <f t="shared" si="1"/>
        <v>9408000</v>
      </c>
    </row>
    <row r="19" spans="1:12" x14ac:dyDescent="0.25">
      <c r="A19" s="55">
        <v>13</v>
      </c>
      <c r="B19" s="52" t="s">
        <v>66</v>
      </c>
      <c r="C19" s="56" t="s">
        <v>349</v>
      </c>
      <c r="D19" s="54"/>
      <c r="E19" s="117">
        <v>7300070</v>
      </c>
      <c r="F19" s="117"/>
      <c r="G19" s="117"/>
      <c r="H19" s="117">
        <f t="shared" si="0"/>
        <v>7300070</v>
      </c>
      <c r="I19" s="117">
        <v>7300070</v>
      </c>
      <c r="J19" s="117"/>
      <c r="K19" s="117"/>
      <c r="L19" s="117">
        <f t="shared" si="1"/>
        <v>7300070</v>
      </c>
    </row>
    <row r="20" spans="1:12" x14ac:dyDescent="0.25">
      <c r="A20" s="55">
        <v>14</v>
      </c>
      <c r="B20" s="52" t="s">
        <v>345</v>
      </c>
      <c r="C20" s="56" t="s">
        <v>450</v>
      </c>
      <c r="D20" s="54"/>
      <c r="E20" s="117">
        <v>325470</v>
      </c>
      <c r="F20" s="117"/>
      <c r="G20" s="117"/>
      <c r="H20" s="117">
        <f t="shared" si="0"/>
        <v>325470</v>
      </c>
      <c r="I20" s="117">
        <v>298680</v>
      </c>
      <c r="J20" s="117"/>
      <c r="K20" s="117"/>
      <c r="L20" s="117">
        <v>298680</v>
      </c>
    </row>
    <row r="21" spans="1:12" x14ac:dyDescent="0.25">
      <c r="A21" s="55">
        <v>15</v>
      </c>
      <c r="B21" s="52" t="s">
        <v>369</v>
      </c>
      <c r="C21" s="56" t="s">
        <v>176</v>
      </c>
      <c r="D21" s="54" t="s">
        <v>177</v>
      </c>
      <c r="E21" s="117">
        <v>1800000</v>
      </c>
      <c r="F21" s="117"/>
      <c r="G21" s="117"/>
      <c r="H21" s="117">
        <f t="shared" si="0"/>
        <v>1800000</v>
      </c>
      <c r="I21" s="117">
        <v>1800000</v>
      </c>
      <c r="J21" s="117"/>
      <c r="K21" s="117"/>
      <c r="L21" s="117">
        <f t="shared" si="1"/>
        <v>1800000</v>
      </c>
    </row>
    <row r="22" spans="1:12" x14ac:dyDescent="0.25">
      <c r="A22" s="55">
        <v>16</v>
      </c>
      <c r="B22" s="52" t="s">
        <v>370</v>
      </c>
      <c r="C22" s="56" t="s">
        <v>451</v>
      </c>
      <c r="D22" s="54" t="s">
        <v>178</v>
      </c>
      <c r="E22" s="117">
        <v>0</v>
      </c>
      <c r="F22" s="117"/>
      <c r="G22" s="117"/>
      <c r="H22" s="117">
        <f t="shared" si="0"/>
        <v>0</v>
      </c>
      <c r="I22" s="117">
        <v>0</v>
      </c>
      <c r="J22" s="117"/>
      <c r="K22" s="117"/>
      <c r="L22" s="117">
        <f t="shared" si="1"/>
        <v>0</v>
      </c>
    </row>
    <row r="23" spans="1:12" x14ac:dyDescent="0.25">
      <c r="A23" s="55">
        <v>17</v>
      </c>
      <c r="B23" s="52" t="s">
        <v>448</v>
      </c>
      <c r="C23" s="56" t="s">
        <v>179</v>
      </c>
      <c r="D23" s="54" t="s">
        <v>180</v>
      </c>
      <c r="E23" s="117">
        <v>0</v>
      </c>
      <c r="F23" s="117"/>
      <c r="G23" s="117"/>
      <c r="H23" s="117">
        <f t="shared" si="0"/>
        <v>0</v>
      </c>
      <c r="I23" s="117">
        <v>0</v>
      </c>
      <c r="J23" s="117"/>
      <c r="K23" s="117"/>
      <c r="L23" s="117">
        <f t="shared" si="1"/>
        <v>0</v>
      </c>
    </row>
    <row r="24" spans="1:12" x14ac:dyDescent="0.25">
      <c r="A24" s="55">
        <v>18</v>
      </c>
      <c r="B24" s="48" t="s">
        <v>51</v>
      </c>
      <c r="C24" s="57" t="s">
        <v>449</v>
      </c>
      <c r="D24" s="58" t="s">
        <v>181</v>
      </c>
      <c r="E24" s="118">
        <f>SUM(E9:E23)</f>
        <v>84706192</v>
      </c>
      <c r="F24" s="118"/>
      <c r="G24" s="118"/>
      <c r="H24" s="118">
        <f t="shared" si="0"/>
        <v>84706192</v>
      </c>
      <c r="I24" s="118">
        <f>SUM(I9:I23)</f>
        <v>82586402</v>
      </c>
      <c r="J24" s="118"/>
      <c r="K24" s="118"/>
      <c r="L24" s="118">
        <f t="shared" si="1"/>
        <v>82586402</v>
      </c>
    </row>
    <row r="25" spans="1:12" x14ac:dyDescent="0.25">
      <c r="A25" s="55">
        <v>19</v>
      </c>
      <c r="B25" s="52">
        <v>1</v>
      </c>
      <c r="C25" s="56" t="s">
        <v>182</v>
      </c>
      <c r="D25" s="54" t="s">
        <v>183</v>
      </c>
      <c r="E25" s="117"/>
      <c r="F25" s="117"/>
      <c r="G25" s="117"/>
      <c r="H25" s="117">
        <f>SUM(E25:G25)</f>
        <v>0</v>
      </c>
      <c r="I25" s="117"/>
      <c r="J25" s="117"/>
      <c r="K25" s="117"/>
      <c r="L25" s="117">
        <f>SUM(I25:K25)</f>
        <v>0</v>
      </c>
    </row>
    <row r="26" spans="1:12" ht="26.4" x14ac:dyDescent="0.25">
      <c r="A26" s="55">
        <v>20</v>
      </c>
      <c r="B26" s="52">
        <v>2</v>
      </c>
      <c r="C26" s="56" t="s">
        <v>184</v>
      </c>
      <c r="D26" s="54" t="s">
        <v>185</v>
      </c>
      <c r="E26" s="117"/>
      <c r="F26" s="117"/>
      <c r="G26" s="117"/>
      <c r="H26" s="117">
        <f t="shared" ref="H26:H84" si="2">SUM(E26:G26)</f>
        <v>0</v>
      </c>
      <c r="I26" s="117"/>
      <c r="J26" s="117"/>
      <c r="K26" s="117"/>
      <c r="L26" s="117">
        <f t="shared" ref="L26:L34" si="3">SUM(I26:K26)</f>
        <v>0</v>
      </c>
    </row>
    <row r="27" spans="1:12" ht="26.4" x14ac:dyDescent="0.25">
      <c r="A27" s="55">
        <v>21</v>
      </c>
      <c r="B27" s="52">
        <v>3</v>
      </c>
      <c r="C27" s="56" t="s">
        <v>186</v>
      </c>
      <c r="D27" s="54" t="s">
        <v>187</v>
      </c>
      <c r="E27" s="117"/>
      <c r="F27" s="117"/>
      <c r="G27" s="117"/>
      <c r="H27" s="117">
        <f t="shared" si="2"/>
        <v>0</v>
      </c>
      <c r="I27" s="117"/>
      <c r="J27" s="117"/>
      <c r="K27" s="117"/>
      <c r="L27" s="117">
        <f t="shared" si="3"/>
        <v>0</v>
      </c>
    </row>
    <row r="28" spans="1:12" ht="26.4" x14ac:dyDescent="0.25">
      <c r="A28" s="55">
        <v>22</v>
      </c>
      <c r="B28" s="52">
        <v>4</v>
      </c>
      <c r="C28" s="56" t="s">
        <v>188</v>
      </c>
      <c r="D28" s="54" t="s">
        <v>189</v>
      </c>
      <c r="E28" s="117"/>
      <c r="F28" s="117"/>
      <c r="G28" s="117"/>
      <c r="H28" s="117">
        <f t="shared" si="2"/>
        <v>0</v>
      </c>
      <c r="I28" s="117"/>
      <c r="J28" s="117"/>
      <c r="K28" s="117"/>
      <c r="L28" s="117">
        <f t="shared" si="3"/>
        <v>0</v>
      </c>
    </row>
    <row r="29" spans="1:12" x14ac:dyDescent="0.25">
      <c r="A29" s="55">
        <v>23</v>
      </c>
      <c r="B29" s="52">
        <v>5</v>
      </c>
      <c r="C29" s="56" t="s">
        <v>190</v>
      </c>
      <c r="D29" s="54" t="s">
        <v>191</v>
      </c>
      <c r="E29" s="117">
        <f>SUM(E30:E34)</f>
        <v>19698775</v>
      </c>
      <c r="F29" s="117"/>
      <c r="G29" s="117"/>
      <c r="H29" s="117">
        <f t="shared" si="2"/>
        <v>19698775</v>
      </c>
      <c r="I29" s="117">
        <f>SUM(I30:I34)</f>
        <v>19698775</v>
      </c>
      <c r="J29" s="117"/>
      <c r="K29" s="117"/>
      <c r="L29" s="117">
        <f t="shared" si="3"/>
        <v>19698775</v>
      </c>
    </row>
    <row r="30" spans="1:12" x14ac:dyDescent="0.25">
      <c r="A30" s="55">
        <v>24</v>
      </c>
      <c r="B30" s="46" t="s">
        <v>161</v>
      </c>
      <c r="C30" s="55" t="s">
        <v>192</v>
      </c>
      <c r="D30" s="54"/>
      <c r="E30" s="117"/>
      <c r="F30" s="117"/>
      <c r="G30" s="117"/>
      <c r="H30" s="117">
        <f t="shared" si="2"/>
        <v>0</v>
      </c>
      <c r="I30" s="117"/>
      <c r="J30" s="117"/>
      <c r="K30" s="117"/>
      <c r="L30" s="117">
        <f t="shared" si="3"/>
        <v>0</v>
      </c>
    </row>
    <row r="31" spans="1:12" ht="13.8" x14ac:dyDescent="0.25">
      <c r="A31" s="55">
        <v>25</v>
      </c>
      <c r="B31" s="46" t="s">
        <v>163</v>
      </c>
      <c r="C31" s="55" t="s">
        <v>193</v>
      </c>
      <c r="D31" s="54"/>
      <c r="E31" s="150">
        <v>5301600</v>
      </c>
      <c r="F31" s="117"/>
      <c r="G31" s="117"/>
      <c r="H31" s="117">
        <f t="shared" si="2"/>
        <v>5301600</v>
      </c>
      <c r="I31" s="150">
        <v>5301600</v>
      </c>
      <c r="J31" s="117"/>
      <c r="K31" s="117"/>
      <c r="L31" s="117">
        <f t="shared" si="3"/>
        <v>5301600</v>
      </c>
    </row>
    <row r="32" spans="1:12" x14ac:dyDescent="0.25">
      <c r="A32" s="55">
        <v>26</v>
      </c>
      <c r="B32" s="46" t="s">
        <v>164</v>
      </c>
      <c r="C32" s="55" t="s">
        <v>194</v>
      </c>
      <c r="D32" s="54"/>
      <c r="E32" s="117">
        <v>14397175</v>
      </c>
      <c r="F32" s="117"/>
      <c r="G32" s="117"/>
      <c r="H32" s="117">
        <f t="shared" si="2"/>
        <v>14397175</v>
      </c>
      <c r="I32" s="117">
        <v>14397175</v>
      </c>
      <c r="J32" s="117"/>
      <c r="K32" s="117"/>
      <c r="L32" s="117">
        <f t="shared" si="3"/>
        <v>14397175</v>
      </c>
    </row>
    <row r="33" spans="1:12" x14ac:dyDescent="0.25">
      <c r="A33" s="55">
        <v>27</v>
      </c>
      <c r="B33" s="46" t="s">
        <v>166</v>
      </c>
      <c r="C33" s="55" t="s">
        <v>353</v>
      </c>
      <c r="D33" s="54"/>
      <c r="E33" s="117"/>
      <c r="F33" s="117"/>
      <c r="G33" s="117"/>
      <c r="H33" s="117">
        <f t="shared" si="2"/>
        <v>0</v>
      </c>
      <c r="I33" s="117"/>
      <c r="J33" s="117"/>
      <c r="K33" s="117"/>
      <c r="L33" s="117">
        <f t="shared" si="3"/>
        <v>0</v>
      </c>
    </row>
    <row r="34" spans="1:12" x14ac:dyDescent="0.25">
      <c r="A34" s="55">
        <v>28</v>
      </c>
      <c r="B34" s="46" t="s">
        <v>168</v>
      </c>
      <c r="C34" s="55" t="s">
        <v>354</v>
      </c>
      <c r="D34" s="54"/>
      <c r="E34" s="117"/>
      <c r="F34" s="117"/>
      <c r="G34" s="117"/>
      <c r="H34" s="117">
        <f t="shared" si="2"/>
        <v>0</v>
      </c>
      <c r="I34" s="117"/>
      <c r="J34" s="117"/>
      <c r="K34" s="117"/>
      <c r="L34" s="117">
        <f t="shared" si="3"/>
        <v>0</v>
      </c>
    </row>
    <row r="35" spans="1:12" x14ac:dyDescent="0.25">
      <c r="A35" s="55">
        <v>29</v>
      </c>
      <c r="B35" s="48" t="s">
        <v>195</v>
      </c>
      <c r="C35" s="57" t="s">
        <v>368</v>
      </c>
      <c r="D35" s="58" t="s">
        <v>196</v>
      </c>
      <c r="E35" s="118">
        <f t="shared" ref="E35:L35" si="4">SUM(E25:E29)</f>
        <v>19698775</v>
      </c>
      <c r="F35" s="118">
        <f t="shared" si="4"/>
        <v>0</v>
      </c>
      <c r="G35" s="118">
        <f t="shared" si="4"/>
        <v>0</v>
      </c>
      <c r="H35" s="118">
        <f t="shared" si="4"/>
        <v>19698775</v>
      </c>
      <c r="I35" s="118">
        <f t="shared" si="4"/>
        <v>19698775</v>
      </c>
      <c r="J35" s="118">
        <f t="shared" si="4"/>
        <v>0</v>
      </c>
      <c r="K35" s="118">
        <f t="shared" si="4"/>
        <v>0</v>
      </c>
      <c r="L35" s="118">
        <f t="shared" si="4"/>
        <v>19698775</v>
      </c>
    </row>
    <row r="36" spans="1:12" x14ac:dyDescent="0.25">
      <c r="A36" s="55">
        <v>30</v>
      </c>
      <c r="B36" s="52">
        <v>1</v>
      </c>
      <c r="C36" s="56" t="s">
        <v>197</v>
      </c>
      <c r="D36" s="54" t="s">
        <v>198</v>
      </c>
      <c r="E36" s="117">
        <v>6499810</v>
      </c>
      <c r="F36" s="117"/>
      <c r="G36" s="117"/>
      <c r="H36" s="117">
        <f t="shared" si="2"/>
        <v>6499810</v>
      </c>
      <c r="I36" s="117">
        <v>6499810</v>
      </c>
      <c r="J36" s="117"/>
      <c r="K36" s="117"/>
      <c r="L36" s="117">
        <f t="shared" ref="L36:L41" si="5">SUM(I36:K36)</f>
        <v>6499810</v>
      </c>
    </row>
    <row r="37" spans="1:12" ht="26.4" x14ac:dyDescent="0.25">
      <c r="A37" s="55">
        <v>31</v>
      </c>
      <c r="B37" s="52">
        <v>2</v>
      </c>
      <c r="C37" s="56" t="s">
        <v>199</v>
      </c>
      <c r="D37" s="54" t="s">
        <v>200</v>
      </c>
      <c r="E37" s="117"/>
      <c r="F37" s="117"/>
      <c r="G37" s="117"/>
      <c r="H37" s="117">
        <f t="shared" si="2"/>
        <v>0</v>
      </c>
      <c r="I37" s="117"/>
      <c r="J37" s="117"/>
      <c r="K37" s="117"/>
      <c r="L37" s="117">
        <f t="shared" si="5"/>
        <v>0</v>
      </c>
    </row>
    <row r="38" spans="1:12" ht="26.4" x14ac:dyDescent="0.25">
      <c r="A38" s="55">
        <v>32</v>
      </c>
      <c r="B38" s="52">
        <v>3</v>
      </c>
      <c r="C38" s="56" t="s">
        <v>201</v>
      </c>
      <c r="D38" s="54" t="s">
        <v>202</v>
      </c>
      <c r="E38" s="117"/>
      <c r="F38" s="117"/>
      <c r="G38" s="117"/>
      <c r="H38" s="117">
        <f t="shared" si="2"/>
        <v>0</v>
      </c>
      <c r="I38" s="117"/>
      <c r="J38" s="117"/>
      <c r="K38" s="117"/>
      <c r="L38" s="117">
        <f t="shared" si="5"/>
        <v>0</v>
      </c>
    </row>
    <row r="39" spans="1:12" ht="26.4" x14ac:dyDescent="0.25">
      <c r="A39" s="55">
        <v>33</v>
      </c>
      <c r="B39" s="52">
        <v>4</v>
      </c>
      <c r="C39" s="56" t="s">
        <v>203</v>
      </c>
      <c r="D39" s="54" t="s">
        <v>204</v>
      </c>
      <c r="E39" s="117"/>
      <c r="F39" s="117"/>
      <c r="G39" s="117"/>
      <c r="H39" s="117">
        <f t="shared" si="2"/>
        <v>0</v>
      </c>
      <c r="I39" s="117"/>
      <c r="J39" s="117"/>
      <c r="K39" s="117"/>
      <c r="L39" s="117">
        <f t="shared" si="5"/>
        <v>0</v>
      </c>
    </row>
    <row r="40" spans="1:12" x14ac:dyDescent="0.25">
      <c r="A40" s="55">
        <v>34</v>
      </c>
      <c r="B40" s="52">
        <v>5</v>
      </c>
      <c r="C40" s="56" t="s">
        <v>205</v>
      </c>
      <c r="D40" s="54" t="s">
        <v>206</v>
      </c>
      <c r="E40" s="117"/>
      <c r="F40" s="117"/>
      <c r="G40" s="117"/>
      <c r="H40" s="117">
        <f t="shared" si="2"/>
        <v>0</v>
      </c>
      <c r="I40" s="117"/>
      <c r="J40" s="117"/>
      <c r="K40" s="117"/>
      <c r="L40" s="117">
        <f t="shared" si="5"/>
        <v>0</v>
      </c>
    </row>
    <row r="41" spans="1:12" ht="24.75" customHeight="1" x14ac:dyDescent="0.25">
      <c r="A41" s="55">
        <v>35</v>
      </c>
      <c r="B41" s="46" t="s">
        <v>161</v>
      </c>
      <c r="C41" s="55" t="s">
        <v>207</v>
      </c>
      <c r="D41" s="54"/>
      <c r="E41" s="117"/>
      <c r="F41" s="117"/>
      <c r="G41" s="117"/>
      <c r="H41" s="117">
        <f t="shared" si="2"/>
        <v>0</v>
      </c>
      <c r="I41" s="117"/>
      <c r="J41" s="117"/>
      <c r="K41" s="117"/>
      <c r="L41" s="117">
        <f t="shared" si="5"/>
        <v>0</v>
      </c>
    </row>
    <row r="42" spans="1:12" x14ac:dyDescent="0.25">
      <c r="A42" s="55">
        <v>36</v>
      </c>
      <c r="B42" s="48" t="s">
        <v>350</v>
      </c>
      <c r="C42" s="57" t="s">
        <v>367</v>
      </c>
      <c r="D42" s="58" t="s">
        <v>208</v>
      </c>
      <c r="E42" s="118">
        <f t="shared" ref="E42:L42" si="6">SUM(E36:E41)</f>
        <v>6499810</v>
      </c>
      <c r="F42" s="118">
        <f t="shared" si="6"/>
        <v>0</v>
      </c>
      <c r="G42" s="118">
        <f t="shared" si="6"/>
        <v>0</v>
      </c>
      <c r="H42" s="118">
        <f t="shared" si="6"/>
        <v>6499810</v>
      </c>
      <c r="I42" s="118">
        <f t="shared" si="6"/>
        <v>6499810</v>
      </c>
      <c r="J42" s="118">
        <f t="shared" si="6"/>
        <v>0</v>
      </c>
      <c r="K42" s="118">
        <f t="shared" si="6"/>
        <v>0</v>
      </c>
      <c r="L42" s="118">
        <f t="shared" si="6"/>
        <v>6499810</v>
      </c>
    </row>
    <row r="43" spans="1:12" x14ac:dyDescent="0.25">
      <c r="A43" s="55">
        <v>37</v>
      </c>
      <c r="B43" s="52">
        <v>1</v>
      </c>
      <c r="C43" s="56" t="s">
        <v>209</v>
      </c>
      <c r="D43" s="54" t="s">
        <v>210</v>
      </c>
      <c r="E43" s="117"/>
      <c r="F43" s="117"/>
      <c r="G43" s="117"/>
      <c r="H43" s="117">
        <f t="shared" si="2"/>
        <v>0</v>
      </c>
      <c r="I43" s="117"/>
      <c r="J43" s="117"/>
      <c r="K43" s="117"/>
      <c r="L43" s="117">
        <f t="shared" ref="L43:L44" si="7">SUM(I43:K43)</f>
        <v>0</v>
      </c>
    </row>
    <row r="44" spans="1:12" x14ac:dyDescent="0.25">
      <c r="A44" s="55">
        <v>38</v>
      </c>
      <c r="B44" s="52">
        <v>2</v>
      </c>
      <c r="C44" s="56" t="s">
        <v>211</v>
      </c>
      <c r="D44" s="54" t="s">
        <v>212</v>
      </c>
      <c r="E44" s="117"/>
      <c r="F44" s="117"/>
      <c r="G44" s="117"/>
      <c r="H44" s="117">
        <f t="shared" si="2"/>
        <v>0</v>
      </c>
      <c r="I44" s="117"/>
      <c r="J44" s="117"/>
      <c r="K44" s="117"/>
      <c r="L44" s="117">
        <f t="shared" si="7"/>
        <v>0</v>
      </c>
    </row>
    <row r="45" spans="1:12" x14ac:dyDescent="0.25">
      <c r="A45" s="55">
        <v>39</v>
      </c>
      <c r="B45" s="48" t="s">
        <v>213</v>
      </c>
      <c r="C45" s="57" t="s">
        <v>365</v>
      </c>
      <c r="D45" s="58" t="s">
        <v>214</v>
      </c>
      <c r="E45" s="118">
        <f t="shared" ref="E45:L45" si="8">SUM(E43:E44)</f>
        <v>0</v>
      </c>
      <c r="F45" s="118">
        <f t="shared" si="8"/>
        <v>0</v>
      </c>
      <c r="G45" s="118">
        <f t="shared" si="8"/>
        <v>0</v>
      </c>
      <c r="H45" s="118">
        <f t="shared" si="8"/>
        <v>0</v>
      </c>
      <c r="I45" s="118">
        <f t="shared" si="8"/>
        <v>0</v>
      </c>
      <c r="J45" s="118">
        <f t="shared" si="8"/>
        <v>0</v>
      </c>
      <c r="K45" s="118">
        <f t="shared" si="8"/>
        <v>0</v>
      </c>
      <c r="L45" s="118">
        <f t="shared" si="8"/>
        <v>0</v>
      </c>
    </row>
    <row r="46" spans="1:12" x14ac:dyDescent="0.25">
      <c r="A46" s="55">
        <v>40</v>
      </c>
      <c r="B46" s="52">
        <v>1</v>
      </c>
      <c r="C46" s="56" t="s">
        <v>215</v>
      </c>
      <c r="D46" s="54" t="s">
        <v>216</v>
      </c>
      <c r="E46" s="117"/>
      <c r="F46" s="117"/>
      <c r="G46" s="117"/>
      <c r="H46" s="117">
        <f t="shared" si="2"/>
        <v>0</v>
      </c>
      <c r="I46" s="117"/>
      <c r="J46" s="117"/>
      <c r="K46" s="117"/>
      <c r="L46" s="117">
        <f t="shared" ref="L46:L53" si="9">SUM(I46:K46)</f>
        <v>0</v>
      </c>
    </row>
    <row r="47" spans="1:12" x14ac:dyDescent="0.25">
      <c r="A47" s="55">
        <v>41</v>
      </c>
      <c r="B47" s="52">
        <v>2</v>
      </c>
      <c r="C47" s="56" t="s">
        <v>217</v>
      </c>
      <c r="D47" s="54" t="s">
        <v>218</v>
      </c>
      <c r="E47" s="117"/>
      <c r="F47" s="117"/>
      <c r="G47" s="117"/>
      <c r="H47" s="117">
        <f t="shared" si="2"/>
        <v>0</v>
      </c>
      <c r="I47" s="117"/>
      <c r="J47" s="117"/>
      <c r="K47" s="117"/>
      <c r="L47" s="117">
        <f t="shared" si="9"/>
        <v>0</v>
      </c>
    </row>
    <row r="48" spans="1:12" x14ac:dyDescent="0.25">
      <c r="A48" s="55">
        <v>42</v>
      </c>
      <c r="B48" s="52">
        <v>3</v>
      </c>
      <c r="C48" s="56" t="s">
        <v>462</v>
      </c>
      <c r="D48" s="54" t="s">
        <v>219</v>
      </c>
      <c r="E48" s="117"/>
      <c r="F48" s="117">
        <v>7300000</v>
      </c>
      <c r="G48" s="117"/>
      <c r="H48" s="117">
        <f t="shared" si="2"/>
        <v>7300000</v>
      </c>
      <c r="I48" s="117"/>
      <c r="J48" s="117">
        <v>7300000</v>
      </c>
      <c r="K48" s="117"/>
      <c r="L48" s="117">
        <f t="shared" si="9"/>
        <v>7300000</v>
      </c>
    </row>
    <row r="49" spans="1:12" x14ac:dyDescent="0.25">
      <c r="A49" s="55">
        <v>43</v>
      </c>
      <c r="B49" s="52">
        <v>4</v>
      </c>
      <c r="C49" s="56" t="s">
        <v>220</v>
      </c>
      <c r="D49" s="54" t="s">
        <v>221</v>
      </c>
      <c r="E49" s="117"/>
      <c r="F49" s="117">
        <v>6500000</v>
      </c>
      <c r="G49" s="117"/>
      <c r="H49" s="117">
        <f t="shared" si="2"/>
        <v>6500000</v>
      </c>
      <c r="I49" s="117"/>
      <c r="J49" s="117">
        <v>6500000</v>
      </c>
      <c r="K49" s="117"/>
      <c r="L49" s="117">
        <f t="shared" si="9"/>
        <v>6500000</v>
      </c>
    </row>
    <row r="50" spans="1:12" x14ac:dyDescent="0.25">
      <c r="A50" s="55">
        <v>44</v>
      </c>
      <c r="B50" s="52">
        <v>5</v>
      </c>
      <c r="C50" s="56" t="s">
        <v>222</v>
      </c>
      <c r="D50" s="54" t="s">
        <v>223</v>
      </c>
      <c r="E50" s="117"/>
      <c r="F50" s="117"/>
      <c r="G50" s="117"/>
      <c r="H50" s="117">
        <f t="shared" si="2"/>
        <v>0</v>
      </c>
      <c r="I50" s="117"/>
      <c r="J50" s="117"/>
      <c r="K50" s="117"/>
      <c r="L50" s="117">
        <f t="shared" si="9"/>
        <v>0</v>
      </c>
    </row>
    <row r="51" spans="1:12" x14ac:dyDescent="0.25">
      <c r="A51" s="55">
        <v>45</v>
      </c>
      <c r="B51" s="52">
        <v>6</v>
      </c>
      <c r="C51" s="56" t="s">
        <v>224</v>
      </c>
      <c r="D51" s="54" t="s">
        <v>225</v>
      </c>
      <c r="E51" s="117"/>
      <c r="F51" s="117"/>
      <c r="G51" s="117"/>
      <c r="H51" s="117">
        <f t="shared" si="2"/>
        <v>0</v>
      </c>
      <c r="I51" s="117"/>
      <c r="J51" s="117"/>
      <c r="K51" s="117"/>
      <c r="L51" s="117">
        <f t="shared" si="9"/>
        <v>0</v>
      </c>
    </row>
    <row r="52" spans="1:12" x14ac:dyDescent="0.25">
      <c r="A52" s="55">
        <v>46</v>
      </c>
      <c r="B52" s="52">
        <v>7</v>
      </c>
      <c r="C52" s="56" t="s">
        <v>226</v>
      </c>
      <c r="D52" s="54" t="s">
        <v>227</v>
      </c>
      <c r="E52" s="117">
        <v>1800000</v>
      </c>
      <c r="F52" s="117"/>
      <c r="G52" s="117"/>
      <c r="H52" s="117">
        <f t="shared" si="2"/>
        <v>1800000</v>
      </c>
      <c r="I52" s="117"/>
      <c r="J52" s="117"/>
      <c r="K52" s="117"/>
      <c r="L52" s="117">
        <f t="shared" si="9"/>
        <v>0</v>
      </c>
    </row>
    <row r="53" spans="1:12" x14ac:dyDescent="0.25">
      <c r="A53" s="55">
        <v>47</v>
      </c>
      <c r="B53" s="52">
        <v>8</v>
      </c>
      <c r="C53" s="56" t="s">
        <v>228</v>
      </c>
      <c r="D53" s="54" t="s">
        <v>229</v>
      </c>
      <c r="E53" s="117"/>
      <c r="F53" s="117"/>
      <c r="G53" s="117"/>
      <c r="H53" s="117">
        <f t="shared" si="2"/>
        <v>0</v>
      </c>
      <c r="I53" s="117"/>
      <c r="J53" s="117"/>
      <c r="K53" s="117"/>
      <c r="L53" s="117">
        <f t="shared" si="9"/>
        <v>0</v>
      </c>
    </row>
    <row r="54" spans="1:12" x14ac:dyDescent="0.25">
      <c r="A54" s="55">
        <v>48</v>
      </c>
      <c r="B54" s="48" t="s">
        <v>364</v>
      </c>
      <c r="C54" s="57" t="s">
        <v>366</v>
      </c>
      <c r="D54" s="58" t="s">
        <v>230</v>
      </c>
      <c r="E54" s="118">
        <f t="shared" ref="E54:L54" si="10">SUM(E49:E53)</f>
        <v>1800000</v>
      </c>
      <c r="F54" s="118">
        <f t="shared" si="10"/>
        <v>6500000</v>
      </c>
      <c r="G54" s="118">
        <f t="shared" si="10"/>
        <v>0</v>
      </c>
      <c r="H54" s="118">
        <f t="shared" si="10"/>
        <v>8300000</v>
      </c>
      <c r="I54" s="118">
        <f t="shared" si="10"/>
        <v>0</v>
      </c>
      <c r="J54" s="118">
        <f t="shared" si="10"/>
        <v>6500000</v>
      </c>
      <c r="K54" s="118">
        <f t="shared" si="10"/>
        <v>0</v>
      </c>
      <c r="L54" s="118">
        <f t="shared" si="10"/>
        <v>6500000</v>
      </c>
    </row>
    <row r="55" spans="1:12" x14ac:dyDescent="0.25">
      <c r="A55" s="55">
        <v>49</v>
      </c>
      <c r="B55" s="52">
        <v>1</v>
      </c>
      <c r="C55" s="56" t="s">
        <v>231</v>
      </c>
      <c r="D55" s="54" t="s">
        <v>232</v>
      </c>
      <c r="E55" s="117">
        <f t="shared" ref="E55:L55" si="11">SUM(E56:E59)</f>
        <v>0</v>
      </c>
      <c r="F55" s="117">
        <f t="shared" si="11"/>
        <v>130000</v>
      </c>
      <c r="G55" s="117">
        <f t="shared" si="11"/>
        <v>0</v>
      </c>
      <c r="H55" s="117">
        <f t="shared" si="11"/>
        <v>130000</v>
      </c>
      <c r="I55" s="117">
        <f t="shared" si="11"/>
        <v>0</v>
      </c>
      <c r="J55" s="117">
        <f t="shared" si="11"/>
        <v>130000</v>
      </c>
      <c r="K55" s="117">
        <f t="shared" si="11"/>
        <v>0</v>
      </c>
      <c r="L55" s="117">
        <f t="shared" si="11"/>
        <v>130000</v>
      </c>
    </row>
    <row r="56" spans="1:12" x14ac:dyDescent="0.25">
      <c r="A56" s="55">
        <v>50</v>
      </c>
      <c r="B56" s="46" t="s">
        <v>161</v>
      </c>
      <c r="C56" s="55" t="s">
        <v>233</v>
      </c>
      <c r="D56" s="54"/>
      <c r="E56" s="117"/>
      <c r="F56" s="117">
        <v>130000</v>
      </c>
      <c r="G56" s="117"/>
      <c r="H56" s="117">
        <f t="shared" si="2"/>
        <v>130000</v>
      </c>
      <c r="I56" s="117"/>
      <c r="J56" s="117">
        <v>130000</v>
      </c>
      <c r="K56" s="117"/>
      <c r="L56" s="117">
        <f t="shared" ref="L56:L59" si="12">SUM(I56:K56)</f>
        <v>130000</v>
      </c>
    </row>
    <row r="57" spans="1:12" x14ac:dyDescent="0.25">
      <c r="A57" s="55">
        <v>51</v>
      </c>
      <c r="B57" s="46" t="s">
        <v>163</v>
      </c>
      <c r="C57" s="55" t="s">
        <v>234</v>
      </c>
      <c r="D57" s="54"/>
      <c r="E57" s="117"/>
      <c r="F57" s="117"/>
      <c r="G57" s="117"/>
      <c r="H57" s="117">
        <f t="shared" si="2"/>
        <v>0</v>
      </c>
      <c r="I57" s="117"/>
      <c r="J57" s="117"/>
      <c r="K57" s="117"/>
      <c r="L57" s="117">
        <f t="shared" si="12"/>
        <v>0</v>
      </c>
    </row>
    <row r="58" spans="1:12" x14ac:dyDescent="0.25">
      <c r="A58" s="55">
        <v>52</v>
      </c>
      <c r="B58" s="46" t="s">
        <v>164</v>
      </c>
      <c r="C58" s="55" t="s">
        <v>235</v>
      </c>
      <c r="D58" s="54"/>
      <c r="E58" s="117"/>
      <c r="F58" s="117">
        <v>0</v>
      </c>
      <c r="G58" s="117"/>
      <c r="H58" s="117">
        <f t="shared" si="2"/>
        <v>0</v>
      </c>
      <c r="I58" s="117"/>
      <c r="J58" s="117">
        <v>0</v>
      </c>
      <c r="K58" s="117"/>
      <c r="L58" s="117">
        <f t="shared" si="12"/>
        <v>0</v>
      </c>
    </row>
    <row r="59" spans="1:12" x14ac:dyDescent="0.25">
      <c r="A59" s="55">
        <v>53</v>
      </c>
      <c r="B59" s="46" t="s">
        <v>166</v>
      </c>
      <c r="C59" s="55" t="s">
        <v>236</v>
      </c>
      <c r="D59" s="54"/>
      <c r="E59" s="117"/>
      <c r="F59" s="117"/>
      <c r="G59" s="117"/>
      <c r="H59" s="117">
        <f t="shared" si="2"/>
        <v>0</v>
      </c>
      <c r="I59" s="117"/>
      <c r="J59" s="117"/>
      <c r="K59" s="117"/>
      <c r="L59" s="117">
        <f t="shared" si="12"/>
        <v>0</v>
      </c>
    </row>
    <row r="60" spans="1:12" x14ac:dyDescent="0.25">
      <c r="A60" s="55">
        <v>54</v>
      </c>
      <c r="B60" s="48" t="s">
        <v>237</v>
      </c>
      <c r="C60" s="57" t="s">
        <v>371</v>
      </c>
      <c r="D60" s="58" t="s">
        <v>238</v>
      </c>
      <c r="E60" s="118">
        <f t="shared" ref="E60:L60" si="13">E45+E46+E47+E48+E54+E55</f>
        <v>1800000</v>
      </c>
      <c r="F60" s="118">
        <f t="shared" si="13"/>
        <v>13930000</v>
      </c>
      <c r="G60" s="118">
        <f t="shared" si="13"/>
        <v>0</v>
      </c>
      <c r="H60" s="118">
        <f t="shared" si="13"/>
        <v>15730000</v>
      </c>
      <c r="I60" s="118">
        <f t="shared" si="13"/>
        <v>0</v>
      </c>
      <c r="J60" s="118">
        <f t="shared" si="13"/>
        <v>13930000</v>
      </c>
      <c r="K60" s="118">
        <f t="shared" si="13"/>
        <v>0</v>
      </c>
      <c r="L60" s="118">
        <f t="shared" si="13"/>
        <v>13930000</v>
      </c>
    </row>
    <row r="61" spans="1:12" x14ac:dyDescent="0.25">
      <c r="A61" s="55">
        <v>55</v>
      </c>
      <c r="B61" s="52">
        <v>1</v>
      </c>
      <c r="C61" s="59" t="s">
        <v>239</v>
      </c>
      <c r="D61" s="54" t="s">
        <v>240</v>
      </c>
      <c r="E61" s="117"/>
      <c r="F61" s="117"/>
      <c r="G61" s="117"/>
      <c r="H61" s="117">
        <f t="shared" si="2"/>
        <v>0</v>
      </c>
      <c r="I61" s="117"/>
      <c r="J61" s="117"/>
      <c r="K61" s="117"/>
      <c r="L61" s="117">
        <f t="shared" ref="L61:L70" si="14">SUM(I61:K61)</f>
        <v>0</v>
      </c>
    </row>
    <row r="62" spans="1:12" x14ac:dyDescent="0.25">
      <c r="A62" s="55">
        <v>56</v>
      </c>
      <c r="B62" s="52">
        <v>2</v>
      </c>
      <c r="C62" s="59" t="s">
        <v>241</v>
      </c>
      <c r="D62" s="54" t="s">
        <v>242</v>
      </c>
      <c r="E62" s="117"/>
      <c r="F62" s="117"/>
      <c r="G62" s="117"/>
      <c r="H62" s="117">
        <f t="shared" si="2"/>
        <v>0</v>
      </c>
      <c r="I62" s="117"/>
      <c r="J62" s="117"/>
      <c r="K62" s="117"/>
      <c r="L62" s="117">
        <f t="shared" si="14"/>
        <v>0</v>
      </c>
    </row>
    <row r="63" spans="1:12" x14ac:dyDescent="0.25">
      <c r="A63" s="55">
        <v>57</v>
      </c>
      <c r="B63" s="52">
        <v>3</v>
      </c>
      <c r="C63" s="59" t="s">
        <v>243</v>
      </c>
      <c r="D63" s="54" t="s">
        <v>244</v>
      </c>
      <c r="E63" s="117"/>
      <c r="F63" s="117"/>
      <c r="G63" s="117"/>
      <c r="H63" s="117">
        <f t="shared" si="2"/>
        <v>0</v>
      </c>
      <c r="I63" s="117"/>
      <c r="J63" s="117"/>
      <c r="K63" s="117"/>
      <c r="L63" s="117">
        <f t="shared" si="14"/>
        <v>0</v>
      </c>
    </row>
    <row r="64" spans="1:12" x14ac:dyDescent="0.25">
      <c r="A64" s="55">
        <v>58</v>
      </c>
      <c r="B64" s="52">
        <v>4</v>
      </c>
      <c r="C64" s="59" t="s">
        <v>245</v>
      </c>
      <c r="D64" s="54" t="s">
        <v>246</v>
      </c>
      <c r="E64" s="117"/>
      <c r="F64" s="117"/>
      <c r="G64" s="117"/>
      <c r="H64" s="117">
        <f t="shared" si="2"/>
        <v>0</v>
      </c>
      <c r="I64" s="117"/>
      <c r="J64" s="117"/>
      <c r="K64" s="117"/>
      <c r="L64" s="117">
        <f t="shared" si="14"/>
        <v>0</v>
      </c>
    </row>
    <row r="65" spans="1:12" x14ac:dyDescent="0.25">
      <c r="A65" s="55">
        <v>59</v>
      </c>
      <c r="B65" s="52">
        <v>5</v>
      </c>
      <c r="C65" s="59" t="s">
        <v>247</v>
      </c>
      <c r="D65" s="54" t="s">
        <v>248</v>
      </c>
      <c r="E65" s="117"/>
      <c r="F65" s="117"/>
      <c r="G65" s="117"/>
      <c r="H65" s="117">
        <f t="shared" si="2"/>
        <v>0</v>
      </c>
      <c r="I65" s="117"/>
      <c r="J65" s="117"/>
      <c r="K65" s="117"/>
      <c r="L65" s="117">
        <f t="shared" si="14"/>
        <v>0</v>
      </c>
    </row>
    <row r="66" spans="1:12" x14ac:dyDescent="0.25">
      <c r="A66" s="55">
        <v>60</v>
      </c>
      <c r="B66" s="52">
        <v>6</v>
      </c>
      <c r="C66" s="59" t="s">
        <v>249</v>
      </c>
      <c r="D66" s="54" t="s">
        <v>250</v>
      </c>
      <c r="E66" s="117"/>
      <c r="F66" s="117"/>
      <c r="G66" s="117"/>
      <c r="H66" s="117">
        <f t="shared" si="2"/>
        <v>0</v>
      </c>
      <c r="I66" s="117"/>
      <c r="J66" s="117"/>
      <c r="K66" s="117"/>
      <c r="L66" s="117">
        <f t="shared" si="14"/>
        <v>0</v>
      </c>
    </row>
    <row r="67" spans="1:12" x14ac:dyDescent="0.25">
      <c r="A67" s="55">
        <v>61</v>
      </c>
      <c r="B67" s="52">
        <v>7</v>
      </c>
      <c r="C67" s="59" t="s">
        <v>251</v>
      </c>
      <c r="D67" s="54" t="s">
        <v>252</v>
      </c>
      <c r="E67" s="117"/>
      <c r="F67" s="117"/>
      <c r="G67" s="117"/>
      <c r="H67" s="117">
        <f t="shared" si="2"/>
        <v>0</v>
      </c>
      <c r="I67" s="117"/>
      <c r="J67" s="117"/>
      <c r="K67" s="117"/>
      <c r="L67" s="117">
        <f t="shared" si="14"/>
        <v>0</v>
      </c>
    </row>
    <row r="68" spans="1:12" x14ac:dyDescent="0.25">
      <c r="A68" s="55">
        <v>62</v>
      </c>
      <c r="B68" s="52">
        <v>8</v>
      </c>
      <c r="C68" s="59" t="s">
        <v>253</v>
      </c>
      <c r="D68" s="54" t="s">
        <v>254</v>
      </c>
      <c r="E68" s="117"/>
      <c r="F68" s="117">
        <v>500000</v>
      </c>
      <c r="G68" s="117"/>
      <c r="H68" s="117">
        <f t="shared" si="2"/>
        <v>500000</v>
      </c>
      <c r="I68" s="117"/>
      <c r="J68" s="117">
        <v>500000</v>
      </c>
      <c r="K68" s="117"/>
      <c r="L68" s="117">
        <f t="shared" si="14"/>
        <v>500000</v>
      </c>
    </row>
    <row r="69" spans="1:12" x14ac:dyDescent="0.25">
      <c r="A69" s="55">
        <v>63</v>
      </c>
      <c r="B69" s="52">
        <v>9</v>
      </c>
      <c r="C69" s="59" t="s">
        <v>255</v>
      </c>
      <c r="D69" s="54" t="s">
        <v>256</v>
      </c>
      <c r="E69" s="117"/>
      <c r="F69" s="117"/>
      <c r="G69" s="117"/>
      <c r="H69" s="117">
        <f t="shared" si="2"/>
        <v>0</v>
      </c>
      <c r="I69" s="117"/>
      <c r="J69" s="117"/>
      <c r="K69" s="117"/>
      <c r="L69" s="117">
        <f t="shared" si="14"/>
        <v>0</v>
      </c>
    </row>
    <row r="70" spans="1:12" ht="26.4" x14ac:dyDescent="0.25">
      <c r="A70" s="55">
        <v>64</v>
      </c>
      <c r="B70" s="52">
        <v>10</v>
      </c>
      <c r="C70" s="59" t="s">
        <v>257</v>
      </c>
      <c r="D70" s="54" t="s">
        <v>258</v>
      </c>
      <c r="E70" s="117"/>
      <c r="F70" s="117">
        <v>500000</v>
      </c>
      <c r="G70" s="117"/>
      <c r="H70" s="117">
        <f t="shared" si="2"/>
        <v>500000</v>
      </c>
      <c r="I70" s="117"/>
      <c r="J70" s="117">
        <v>500000</v>
      </c>
      <c r="K70" s="117"/>
      <c r="L70" s="117">
        <f t="shared" si="14"/>
        <v>500000</v>
      </c>
    </row>
    <row r="71" spans="1:12" x14ac:dyDescent="0.25">
      <c r="A71" s="55">
        <v>65</v>
      </c>
      <c r="B71" s="48" t="s">
        <v>259</v>
      </c>
      <c r="C71" s="60" t="s">
        <v>372</v>
      </c>
      <c r="D71" s="58" t="s">
        <v>260</v>
      </c>
      <c r="E71" s="118">
        <f t="shared" ref="E71:L71" si="15">SUM(E61:E70)</f>
        <v>0</v>
      </c>
      <c r="F71" s="118">
        <f t="shared" si="15"/>
        <v>1000000</v>
      </c>
      <c r="G71" s="118">
        <f t="shared" si="15"/>
        <v>0</v>
      </c>
      <c r="H71" s="118">
        <f t="shared" si="15"/>
        <v>1000000</v>
      </c>
      <c r="I71" s="118">
        <f t="shared" si="15"/>
        <v>0</v>
      </c>
      <c r="J71" s="118">
        <f t="shared" si="15"/>
        <v>1000000</v>
      </c>
      <c r="K71" s="118">
        <f t="shared" si="15"/>
        <v>0</v>
      </c>
      <c r="L71" s="118">
        <f t="shared" si="15"/>
        <v>1000000</v>
      </c>
    </row>
    <row r="72" spans="1:12" x14ac:dyDescent="0.25">
      <c r="A72" s="55">
        <v>66</v>
      </c>
      <c r="B72" s="52">
        <v>1</v>
      </c>
      <c r="C72" s="59" t="s">
        <v>261</v>
      </c>
      <c r="D72" s="54" t="s">
        <v>262</v>
      </c>
      <c r="E72" s="117"/>
      <c r="F72" s="117"/>
      <c r="G72" s="117"/>
      <c r="H72" s="117">
        <f t="shared" si="2"/>
        <v>0</v>
      </c>
      <c r="I72" s="117"/>
      <c r="J72" s="117"/>
      <c r="K72" s="117"/>
      <c r="L72" s="117">
        <f t="shared" ref="L72:L76" si="16">SUM(I72:K72)</f>
        <v>0</v>
      </c>
    </row>
    <row r="73" spans="1:12" x14ac:dyDescent="0.25">
      <c r="A73" s="55">
        <v>67</v>
      </c>
      <c r="B73" s="52">
        <v>2</v>
      </c>
      <c r="C73" s="59" t="s">
        <v>263</v>
      </c>
      <c r="D73" s="54" t="s">
        <v>264</v>
      </c>
      <c r="E73" s="117"/>
      <c r="F73" s="117"/>
      <c r="G73" s="117"/>
      <c r="H73" s="117">
        <f t="shared" si="2"/>
        <v>0</v>
      </c>
      <c r="I73" s="117"/>
      <c r="J73" s="117"/>
      <c r="K73" s="117"/>
      <c r="L73" s="117">
        <f t="shared" si="16"/>
        <v>0</v>
      </c>
    </row>
    <row r="74" spans="1:12" x14ac:dyDescent="0.25">
      <c r="A74" s="55">
        <v>68</v>
      </c>
      <c r="B74" s="52">
        <v>3</v>
      </c>
      <c r="C74" s="59" t="s">
        <v>265</v>
      </c>
      <c r="D74" s="54" t="s">
        <v>266</v>
      </c>
      <c r="E74" s="117"/>
      <c r="F74" s="117"/>
      <c r="G74" s="117"/>
      <c r="H74" s="117">
        <f t="shared" si="2"/>
        <v>0</v>
      </c>
      <c r="I74" s="117"/>
      <c r="J74" s="117"/>
      <c r="K74" s="117"/>
      <c r="L74" s="117">
        <f t="shared" si="16"/>
        <v>0</v>
      </c>
    </row>
    <row r="75" spans="1:12" x14ac:dyDescent="0.25">
      <c r="A75" s="55">
        <v>69</v>
      </c>
      <c r="B75" s="52">
        <v>4</v>
      </c>
      <c r="C75" s="59" t="s">
        <v>267</v>
      </c>
      <c r="D75" s="54" t="s">
        <v>268</v>
      </c>
      <c r="E75" s="117"/>
      <c r="F75" s="117"/>
      <c r="G75" s="117"/>
      <c r="H75" s="117">
        <f t="shared" si="2"/>
        <v>0</v>
      </c>
      <c r="I75" s="117"/>
      <c r="J75" s="117"/>
      <c r="K75" s="117"/>
      <c r="L75" s="117">
        <f t="shared" si="16"/>
        <v>0</v>
      </c>
    </row>
    <row r="76" spans="1:12" x14ac:dyDescent="0.25">
      <c r="A76" s="55">
        <v>70</v>
      </c>
      <c r="B76" s="52">
        <v>5</v>
      </c>
      <c r="C76" s="59" t="s">
        <v>269</v>
      </c>
      <c r="D76" s="54" t="s">
        <v>270</v>
      </c>
      <c r="E76" s="117"/>
      <c r="F76" s="117"/>
      <c r="G76" s="117"/>
      <c r="H76" s="117">
        <f t="shared" si="2"/>
        <v>0</v>
      </c>
      <c r="I76" s="117"/>
      <c r="J76" s="117"/>
      <c r="K76" s="117"/>
      <c r="L76" s="117">
        <f t="shared" si="16"/>
        <v>0</v>
      </c>
    </row>
    <row r="77" spans="1:12" x14ac:dyDescent="0.25">
      <c r="A77" s="55">
        <v>71</v>
      </c>
      <c r="B77" s="48" t="s">
        <v>271</v>
      </c>
      <c r="C77" s="57" t="s">
        <v>373</v>
      </c>
      <c r="D77" s="58" t="s">
        <v>272</v>
      </c>
      <c r="E77" s="118">
        <f t="shared" ref="E77:L77" si="17">SUM(E72:E76)</f>
        <v>0</v>
      </c>
      <c r="F77" s="118">
        <f t="shared" si="17"/>
        <v>0</v>
      </c>
      <c r="G77" s="118">
        <f t="shared" si="17"/>
        <v>0</v>
      </c>
      <c r="H77" s="118">
        <f t="shared" si="17"/>
        <v>0</v>
      </c>
      <c r="I77" s="118">
        <f t="shared" si="17"/>
        <v>0</v>
      </c>
      <c r="J77" s="118">
        <f t="shared" si="17"/>
        <v>0</v>
      </c>
      <c r="K77" s="118">
        <f t="shared" si="17"/>
        <v>0</v>
      </c>
      <c r="L77" s="118">
        <f t="shared" si="17"/>
        <v>0</v>
      </c>
    </row>
    <row r="78" spans="1:12" ht="26.4" x14ac:dyDescent="0.25">
      <c r="A78" s="55">
        <v>72</v>
      </c>
      <c r="B78" s="52">
        <v>1</v>
      </c>
      <c r="C78" s="59" t="s">
        <v>273</v>
      </c>
      <c r="D78" s="54" t="s">
        <v>274</v>
      </c>
      <c r="E78" s="117"/>
      <c r="F78" s="117"/>
      <c r="G78" s="117"/>
      <c r="H78" s="117">
        <f t="shared" si="2"/>
        <v>0</v>
      </c>
      <c r="I78" s="117"/>
      <c r="J78" s="117"/>
      <c r="K78" s="117"/>
      <c r="L78" s="117">
        <f t="shared" ref="L78:L80" si="18">SUM(I78:K78)</f>
        <v>0</v>
      </c>
    </row>
    <row r="79" spans="1:12" ht="26.4" x14ac:dyDescent="0.25">
      <c r="A79" s="55">
        <v>73</v>
      </c>
      <c r="B79" s="52">
        <v>2</v>
      </c>
      <c r="C79" s="56" t="s">
        <v>275</v>
      </c>
      <c r="D79" s="54" t="s">
        <v>276</v>
      </c>
      <c r="E79" s="117"/>
      <c r="F79" s="117"/>
      <c r="G79" s="117"/>
      <c r="H79" s="117">
        <f t="shared" si="2"/>
        <v>0</v>
      </c>
      <c r="I79" s="117"/>
      <c r="J79" s="117"/>
      <c r="K79" s="117"/>
      <c r="L79" s="117">
        <f t="shared" si="18"/>
        <v>0</v>
      </c>
    </row>
    <row r="80" spans="1:12" x14ac:dyDescent="0.25">
      <c r="A80" s="55">
        <v>74</v>
      </c>
      <c r="B80" s="52">
        <v>3</v>
      </c>
      <c r="C80" s="59" t="s">
        <v>277</v>
      </c>
      <c r="D80" s="54" t="s">
        <v>278</v>
      </c>
      <c r="E80" s="117"/>
      <c r="F80" s="117"/>
      <c r="G80" s="117"/>
      <c r="H80" s="117">
        <f t="shared" si="2"/>
        <v>0</v>
      </c>
      <c r="I80" s="117"/>
      <c r="J80" s="117"/>
      <c r="K80" s="117"/>
      <c r="L80" s="117">
        <f t="shared" si="18"/>
        <v>0</v>
      </c>
    </row>
    <row r="81" spans="1:12" x14ac:dyDescent="0.25">
      <c r="A81" s="55">
        <v>75</v>
      </c>
      <c r="B81" s="48" t="s">
        <v>279</v>
      </c>
      <c r="C81" s="57" t="s">
        <v>374</v>
      </c>
      <c r="D81" s="58" t="s">
        <v>280</v>
      </c>
      <c r="E81" s="118">
        <f t="shared" ref="E81:L81" si="19">SUM(E78:E80)</f>
        <v>0</v>
      </c>
      <c r="F81" s="118">
        <f t="shared" si="19"/>
        <v>0</v>
      </c>
      <c r="G81" s="118">
        <f t="shared" si="19"/>
        <v>0</v>
      </c>
      <c r="H81" s="118">
        <f t="shared" si="19"/>
        <v>0</v>
      </c>
      <c r="I81" s="118">
        <f t="shared" si="19"/>
        <v>0</v>
      </c>
      <c r="J81" s="118">
        <f t="shared" si="19"/>
        <v>0</v>
      </c>
      <c r="K81" s="118">
        <f t="shared" si="19"/>
        <v>0</v>
      </c>
      <c r="L81" s="118">
        <f t="shared" si="19"/>
        <v>0</v>
      </c>
    </row>
    <row r="82" spans="1:12" ht="26.4" x14ac:dyDescent="0.25">
      <c r="A82" s="55">
        <v>76</v>
      </c>
      <c r="B82" s="52">
        <v>1</v>
      </c>
      <c r="C82" s="59" t="s">
        <v>281</v>
      </c>
      <c r="D82" s="54" t="s">
        <v>282</v>
      </c>
      <c r="E82" s="117"/>
      <c r="F82" s="117"/>
      <c r="G82" s="117"/>
      <c r="H82" s="117">
        <f t="shared" si="2"/>
        <v>0</v>
      </c>
      <c r="I82" s="117"/>
      <c r="J82" s="117"/>
      <c r="K82" s="117"/>
      <c r="L82" s="117">
        <f t="shared" ref="L82:L84" si="20">SUM(I82:K82)</f>
        <v>0</v>
      </c>
    </row>
    <row r="83" spans="1:12" ht="26.4" x14ac:dyDescent="0.25">
      <c r="A83" s="55">
        <v>77</v>
      </c>
      <c r="B83" s="52">
        <v>2</v>
      </c>
      <c r="C83" s="56" t="s">
        <v>283</v>
      </c>
      <c r="D83" s="54" t="s">
        <v>284</v>
      </c>
      <c r="E83" s="117"/>
      <c r="F83" s="117"/>
      <c r="G83" s="117"/>
      <c r="H83" s="117">
        <f t="shared" si="2"/>
        <v>0</v>
      </c>
      <c r="I83" s="117"/>
      <c r="J83" s="117"/>
      <c r="K83" s="117"/>
      <c r="L83" s="117">
        <f t="shared" si="20"/>
        <v>0</v>
      </c>
    </row>
    <row r="84" spans="1:12" x14ac:dyDescent="0.25">
      <c r="A84" s="55">
        <v>78</v>
      </c>
      <c r="B84" s="52">
        <v>3</v>
      </c>
      <c r="C84" s="59" t="s">
        <v>285</v>
      </c>
      <c r="D84" s="54" t="s">
        <v>286</v>
      </c>
      <c r="E84" s="117"/>
      <c r="F84" s="117"/>
      <c r="G84" s="117"/>
      <c r="H84" s="117">
        <f t="shared" si="2"/>
        <v>0</v>
      </c>
      <c r="I84" s="117"/>
      <c r="J84" s="117"/>
      <c r="K84" s="117"/>
      <c r="L84" s="117">
        <f t="shared" si="20"/>
        <v>0</v>
      </c>
    </row>
    <row r="85" spans="1:12" x14ac:dyDescent="0.25">
      <c r="A85" s="55">
        <v>79</v>
      </c>
      <c r="B85" s="48" t="s">
        <v>287</v>
      </c>
      <c r="C85" s="57" t="s">
        <v>375</v>
      </c>
      <c r="D85" s="58" t="s">
        <v>288</v>
      </c>
      <c r="E85" s="118">
        <f t="shared" ref="E85:L85" si="21">SUM(E82:E84)</f>
        <v>0</v>
      </c>
      <c r="F85" s="118">
        <f t="shared" si="21"/>
        <v>0</v>
      </c>
      <c r="G85" s="118">
        <f t="shared" si="21"/>
        <v>0</v>
      </c>
      <c r="H85" s="118">
        <f t="shared" si="21"/>
        <v>0</v>
      </c>
      <c r="I85" s="118">
        <f t="shared" si="21"/>
        <v>0</v>
      </c>
      <c r="J85" s="118">
        <f t="shared" si="21"/>
        <v>0</v>
      </c>
      <c r="K85" s="118">
        <f t="shared" si="21"/>
        <v>0</v>
      </c>
      <c r="L85" s="118">
        <f t="shared" si="21"/>
        <v>0</v>
      </c>
    </row>
    <row r="86" spans="1:12" x14ac:dyDescent="0.25">
      <c r="A86" s="55">
        <v>80</v>
      </c>
      <c r="B86" s="48" t="s">
        <v>289</v>
      </c>
      <c r="C86" s="60" t="s">
        <v>376</v>
      </c>
      <c r="D86" s="58" t="s">
        <v>290</v>
      </c>
      <c r="E86" s="118">
        <f t="shared" ref="E86:K86" si="22">SUM(E24,E35,E42,E60,E71,E77,E81,E85)</f>
        <v>112704777</v>
      </c>
      <c r="F86" s="118">
        <f t="shared" si="22"/>
        <v>14930000</v>
      </c>
      <c r="G86" s="118">
        <f t="shared" si="22"/>
        <v>0</v>
      </c>
      <c r="H86" s="118">
        <f t="shared" si="22"/>
        <v>127634777</v>
      </c>
      <c r="I86" s="118">
        <f t="shared" si="22"/>
        <v>108784987</v>
      </c>
      <c r="J86" s="118">
        <f t="shared" si="22"/>
        <v>14930000</v>
      </c>
      <c r="K86" s="118">
        <f t="shared" si="22"/>
        <v>0</v>
      </c>
      <c r="L86" s="118">
        <f>SUM(L24,L35,L42,L60,L71,L77,L81,L85)</f>
        <v>123714987</v>
      </c>
    </row>
    <row r="87" spans="1:12" ht="26.4" x14ac:dyDescent="0.25">
      <c r="A87" s="55">
        <v>81</v>
      </c>
      <c r="B87" s="61">
        <v>1</v>
      </c>
      <c r="C87" s="62" t="s">
        <v>291</v>
      </c>
      <c r="D87" s="63" t="s">
        <v>292</v>
      </c>
      <c r="E87" s="119"/>
      <c r="F87" s="119"/>
      <c r="G87" s="119"/>
      <c r="H87" s="117">
        <f t="shared" ref="H87:H113" si="23">SUM(E87:G87)</f>
        <v>0</v>
      </c>
      <c r="I87" s="119"/>
      <c r="J87" s="119"/>
      <c r="K87" s="119"/>
      <c r="L87" s="117">
        <f t="shared" ref="L87:L94" si="24">SUM(I87:K87)</f>
        <v>0</v>
      </c>
    </row>
    <row r="88" spans="1:12" ht="26.4" x14ac:dyDescent="0.25">
      <c r="A88" s="55">
        <v>82</v>
      </c>
      <c r="B88" s="61">
        <v>2</v>
      </c>
      <c r="C88" s="64" t="s">
        <v>293</v>
      </c>
      <c r="D88" s="63" t="s">
        <v>294</v>
      </c>
      <c r="E88" s="119"/>
      <c r="F88" s="119"/>
      <c r="G88" s="119"/>
      <c r="H88" s="117">
        <f t="shared" si="23"/>
        <v>0</v>
      </c>
      <c r="I88" s="119"/>
      <c r="J88" s="119"/>
      <c r="K88" s="119"/>
      <c r="L88" s="117">
        <f t="shared" si="24"/>
        <v>0</v>
      </c>
    </row>
    <row r="89" spans="1:12" ht="26.4" x14ac:dyDescent="0.25">
      <c r="A89" s="55">
        <v>83</v>
      </c>
      <c r="B89" s="61">
        <v>3</v>
      </c>
      <c r="C89" s="62" t="s">
        <v>295</v>
      </c>
      <c r="D89" s="63" t="s">
        <v>296</v>
      </c>
      <c r="E89" s="119"/>
      <c r="F89" s="119"/>
      <c r="G89" s="119"/>
      <c r="H89" s="117">
        <f t="shared" si="23"/>
        <v>0</v>
      </c>
      <c r="I89" s="119"/>
      <c r="J89" s="119"/>
      <c r="K89" s="119"/>
      <c r="L89" s="117">
        <f t="shared" si="24"/>
        <v>0</v>
      </c>
    </row>
    <row r="90" spans="1:12" x14ac:dyDescent="0.25">
      <c r="A90" s="55">
        <v>84</v>
      </c>
      <c r="B90" s="65" t="s">
        <v>379</v>
      </c>
      <c r="C90" s="66" t="s">
        <v>377</v>
      </c>
      <c r="D90" s="67" t="s">
        <v>297</v>
      </c>
      <c r="E90" s="120">
        <f>SUM(E87:E89)</f>
        <v>0</v>
      </c>
      <c r="F90" s="120">
        <f>SUM(F87:F89)</f>
        <v>0</v>
      </c>
      <c r="G90" s="120">
        <f>SUM(G87:G89)</f>
        <v>0</v>
      </c>
      <c r="H90" s="118">
        <f t="shared" si="23"/>
        <v>0</v>
      </c>
      <c r="I90" s="120">
        <f>SUM(I87:I89)</f>
        <v>0</v>
      </c>
      <c r="J90" s="120">
        <f>SUM(J87:J89)</f>
        <v>0</v>
      </c>
      <c r="K90" s="120">
        <f>SUM(K87:K89)</f>
        <v>0</v>
      </c>
      <c r="L90" s="118">
        <f t="shared" si="24"/>
        <v>0</v>
      </c>
    </row>
    <row r="91" spans="1:12" ht="26.4" x14ac:dyDescent="0.25">
      <c r="A91" s="55">
        <v>85</v>
      </c>
      <c r="B91" s="61">
        <v>1</v>
      </c>
      <c r="C91" s="64" t="s">
        <v>298</v>
      </c>
      <c r="D91" s="63" t="s">
        <v>299</v>
      </c>
      <c r="E91" s="119"/>
      <c r="F91" s="119"/>
      <c r="G91" s="119"/>
      <c r="H91" s="117">
        <f t="shared" si="23"/>
        <v>0</v>
      </c>
      <c r="I91" s="119"/>
      <c r="J91" s="119"/>
      <c r="K91" s="119"/>
      <c r="L91" s="117">
        <f t="shared" si="24"/>
        <v>0</v>
      </c>
    </row>
    <row r="92" spans="1:12" ht="26.4" x14ac:dyDescent="0.25">
      <c r="A92" s="55">
        <v>86</v>
      </c>
      <c r="B92" s="61">
        <v>2</v>
      </c>
      <c r="C92" s="62" t="s">
        <v>300</v>
      </c>
      <c r="D92" s="63" t="s">
        <v>301</v>
      </c>
      <c r="E92" s="119"/>
      <c r="F92" s="119"/>
      <c r="G92" s="119"/>
      <c r="H92" s="117">
        <f t="shared" si="23"/>
        <v>0</v>
      </c>
      <c r="I92" s="119"/>
      <c r="J92" s="119"/>
      <c r="K92" s="119"/>
      <c r="L92" s="117">
        <f t="shared" si="24"/>
        <v>0</v>
      </c>
    </row>
    <row r="93" spans="1:12" ht="26.4" x14ac:dyDescent="0.25">
      <c r="A93" s="55">
        <v>87</v>
      </c>
      <c r="B93" s="61">
        <v>3</v>
      </c>
      <c r="C93" s="64" t="s">
        <v>302</v>
      </c>
      <c r="D93" s="63" t="s">
        <v>303</v>
      </c>
      <c r="E93" s="119"/>
      <c r="F93" s="119"/>
      <c r="G93" s="119"/>
      <c r="H93" s="117">
        <f t="shared" si="23"/>
        <v>0</v>
      </c>
      <c r="I93" s="119"/>
      <c r="J93" s="119"/>
      <c r="K93" s="119"/>
      <c r="L93" s="117">
        <f t="shared" si="24"/>
        <v>0</v>
      </c>
    </row>
    <row r="94" spans="1:12" ht="26.4" x14ac:dyDescent="0.25">
      <c r="A94" s="55">
        <v>88</v>
      </c>
      <c r="B94" s="61">
        <v>4</v>
      </c>
      <c r="C94" s="62" t="s">
        <v>304</v>
      </c>
      <c r="D94" s="63" t="s">
        <v>305</v>
      </c>
      <c r="E94" s="119"/>
      <c r="F94" s="119"/>
      <c r="G94" s="119"/>
      <c r="H94" s="117">
        <f t="shared" si="23"/>
        <v>0</v>
      </c>
      <c r="I94" s="119"/>
      <c r="J94" s="119"/>
      <c r="K94" s="119"/>
      <c r="L94" s="117">
        <f t="shared" si="24"/>
        <v>0</v>
      </c>
    </row>
    <row r="95" spans="1:12" x14ac:dyDescent="0.25">
      <c r="A95" s="55">
        <v>89</v>
      </c>
      <c r="B95" s="65" t="s">
        <v>380</v>
      </c>
      <c r="C95" s="68" t="s">
        <v>378</v>
      </c>
      <c r="D95" s="67" t="s">
        <v>306</v>
      </c>
      <c r="E95" s="120">
        <f t="shared" ref="E95:L95" si="25">SUM(E91:E94)</f>
        <v>0</v>
      </c>
      <c r="F95" s="120">
        <f t="shared" si="25"/>
        <v>0</v>
      </c>
      <c r="G95" s="120">
        <f t="shared" si="25"/>
        <v>0</v>
      </c>
      <c r="H95" s="120">
        <f t="shared" si="25"/>
        <v>0</v>
      </c>
      <c r="I95" s="120">
        <f t="shared" si="25"/>
        <v>0</v>
      </c>
      <c r="J95" s="120">
        <f t="shared" si="25"/>
        <v>0</v>
      </c>
      <c r="K95" s="120">
        <f t="shared" si="25"/>
        <v>0</v>
      </c>
      <c r="L95" s="120">
        <f t="shared" si="25"/>
        <v>0</v>
      </c>
    </row>
    <row r="96" spans="1:12" ht="26.4" x14ac:dyDescent="0.25">
      <c r="A96" s="55">
        <v>90</v>
      </c>
      <c r="B96" s="61">
        <v>1</v>
      </c>
      <c r="C96" s="63" t="s">
        <v>307</v>
      </c>
      <c r="D96" s="63" t="s">
        <v>308</v>
      </c>
      <c r="E96" s="119"/>
      <c r="F96" s="119"/>
      <c r="G96" s="119"/>
      <c r="H96" s="117">
        <f t="shared" si="23"/>
        <v>0</v>
      </c>
      <c r="I96" s="119"/>
      <c r="J96" s="119"/>
      <c r="K96" s="119"/>
      <c r="L96" s="117">
        <f t="shared" ref="L96" si="26">SUM(I96:K96)</f>
        <v>0</v>
      </c>
    </row>
    <row r="97" spans="1:12" x14ac:dyDescent="0.25">
      <c r="A97" s="55">
        <v>91</v>
      </c>
      <c r="B97" s="69" t="s">
        <v>161</v>
      </c>
      <c r="C97" s="55" t="s">
        <v>309</v>
      </c>
      <c r="D97" s="63"/>
      <c r="E97" s="90"/>
      <c r="F97" s="119">
        <v>13168938</v>
      </c>
      <c r="G97" s="119"/>
      <c r="H97" s="117">
        <f>SUM(F97:G97)</f>
        <v>13168938</v>
      </c>
      <c r="I97" s="90"/>
      <c r="J97" s="119">
        <v>13178938</v>
      </c>
      <c r="K97" s="119"/>
      <c r="L97" s="117">
        <f>SUM(J97:K97)</f>
        <v>13178938</v>
      </c>
    </row>
    <row r="98" spans="1:12" x14ac:dyDescent="0.25">
      <c r="A98" s="55">
        <v>92</v>
      </c>
      <c r="B98" s="69" t="s">
        <v>163</v>
      </c>
      <c r="C98" s="55" t="s">
        <v>460</v>
      </c>
      <c r="D98" s="63"/>
      <c r="F98" s="119">
        <v>33041185</v>
      </c>
      <c r="G98" s="119"/>
      <c r="H98" s="117">
        <f>SUM(F98:G98)</f>
        <v>33041185</v>
      </c>
      <c r="J98" s="119">
        <v>33041185</v>
      </c>
      <c r="K98" s="119"/>
      <c r="L98" s="117">
        <f>SUM(J98:K98)</f>
        <v>33041185</v>
      </c>
    </row>
    <row r="99" spans="1:12" x14ac:dyDescent="0.25">
      <c r="A99" s="55">
        <v>93</v>
      </c>
      <c r="B99" s="69" t="s">
        <v>164</v>
      </c>
      <c r="C99" s="55" t="s">
        <v>310</v>
      </c>
      <c r="D99" s="63"/>
      <c r="E99" s="119"/>
      <c r="F99" s="119"/>
      <c r="G99" s="119"/>
      <c r="H99" s="117">
        <f>SUM(E99:G99)</f>
        <v>0</v>
      </c>
      <c r="I99" s="119"/>
      <c r="J99" s="119"/>
      <c r="K99" s="119"/>
      <c r="L99" s="117">
        <f>SUM(I99:K99)</f>
        <v>0</v>
      </c>
    </row>
    <row r="100" spans="1:12" ht="26.4" x14ac:dyDescent="0.25">
      <c r="A100" s="55">
        <v>94</v>
      </c>
      <c r="B100" s="61">
        <v>2</v>
      </c>
      <c r="C100" s="63" t="s">
        <v>311</v>
      </c>
      <c r="D100" s="63" t="s">
        <v>312</v>
      </c>
      <c r="E100" s="119"/>
      <c r="F100" s="119"/>
      <c r="G100" s="119"/>
      <c r="H100" s="117">
        <f t="shared" si="23"/>
        <v>0</v>
      </c>
      <c r="I100" s="119"/>
      <c r="J100" s="119"/>
      <c r="K100" s="119"/>
      <c r="L100" s="117">
        <f t="shared" ref="L100" si="27">SUM(I100:K100)</f>
        <v>0</v>
      </c>
    </row>
    <row r="101" spans="1:12" x14ac:dyDescent="0.25">
      <c r="A101" s="55">
        <v>95</v>
      </c>
      <c r="B101" s="65" t="s">
        <v>313</v>
      </c>
      <c r="C101" s="67" t="s">
        <v>389</v>
      </c>
      <c r="D101" s="67" t="s">
        <v>314</v>
      </c>
      <c r="E101" s="120">
        <f t="shared" ref="E101:L101" si="28">SUM(E96:E100)</f>
        <v>0</v>
      </c>
      <c r="F101" s="120">
        <f t="shared" si="28"/>
        <v>46210123</v>
      </c>
      <c r="G101" s="120">
        <f t="shared" si="28"/>
        <v>0</v>
      </c>
      <c r="H101" s="120">
        <f t="shared" si="28"/>
        <v>46210123</v>
      </c>
      <c r="I101" s="120">
        <f t="shared" si="28"/>
        <v>0</v>
      </c>
      <c r="J101" s="120">
        <f t="shared" si="28"/>
        <v>46220123</v>
      </c>
      <c r="K101" s="120">
        <f t="shared" si="28"/>
        <v>0</v>
      </c>
      <c r="L101" s="120">
        <f t="shared" si="28"/>
        <v>46220123</v>
      </c>
    </row>
    <row r="102" spans="1:12" x14ac:dyDescent="0.25">
      <c r="A102" s="55">
        <v>96</v>
      </c>
      <c r="B102" s="61">
        <v>1</v>
      </c>
      <c r="C102" s="62" t="s">
        <v>315</v>
      </c>
      <c r="D102" s="63" t="s">
        <v>316</v>
      </c>
      <c r="E102" s="119"/>
      <c r="F102" s="119"/>
      <c r="G102" s="119"/>
      <c r="H102" s="117">
        <f t="shared" si="23"/>
        <v>0</v>
      </c>
      <c r="I102" s="119"/>
      <c r="J102" s="119"/>
      <c r="K102" s="119"/>
      <c r="L102" s="117">
        <f t="shared" ref="L102:L106" si="29">SUM(I102:K102)</f>
        <v>0</v>
      </c>
    </row>
    <row r="103" spans="1:12" x14ac:dyDescent="0.25">
      <c r="A103" s="55">
        <v>97</v>
      </c>
      <c r="B103" s="61">
        <v>2</v>
      </c>
      <c r="C103" s="62" t="s">
        <v>317</v>
      </c>
      <c r="D103" s="63" t="s">
        <v>318</v>
      </c>
      <c r="E103" s="119"/>
      <c r="F103" s="119"/>
      <c r="G103" s="119"/>
      <c r="H103" s="117">
        <f t="shared" si="23"/>
        <v>0</v>
      </c>
      <c r="I103" s="119"/>
      <c r="J103" s="119"/>
      <c r="K103" s="119"/>
      <c r="L103" s="117">
        <f t="shared" si="29"/>
        <v>0</v>
      </c>
    </row>
    <row r="104" spans="1:12" x14ac:dyDescent="0.25">
      <c r="A104" s="55">
        <v>98</v>
      </c>
      <c r="B104" s="61">
        <v>3</v>
      </c>
      <c r="C104" s="62" t="s">
        <v>319</v>
      </c>
      <c r="D104" s="63" t="s">
        <v>320</v>
      </c>
      <c r="E104" s="119"/>
      <c r="F104" s="119"/>
      <c r="G104" s="119"/>
      <c r="H104" s="117">
        <f t="shared" si="23"/>
        <v>0</v>
      </c>
      <c r="I104" s="119"/>
      <c r="J104" s="119"/>
      <c r="K104" s="119"/>
      <c r="L104" s="117">
        <f t="shared" si="29"/>
        <v>0</v>
      </c>
    </row>
    <row r="105" spans="1:12" x14ac:dyDescent="0.25">
      <c r="A105" s="55">
        <v>99</v>
      </c>
      <c r="B105" s="61">
        <v>4</v>
      </c>
      <c r="C105" s="62" t="s">
        <v>321</v>
      </c>
      <c r="D105" s="63" t="s">
        <v>322</v>
      </c>
      <c r="E105" s="119"/>
      <c r="F105" s="119">
        <v>10000000</v>
      </c>
      <c r="G105" s="119"/>
      <c r="H105" s="117">
        <f t="shared" si="23"/>
        <v>10000000</v>
      </c>
      <c r="I105" s="119"/>
      <c r="J105" s="119">
        <v>10000000</v>
      </c>
      <c r="K105" s="119"/>
      <c r="L105" s="117">
        <f t="shared" si="29"/>
        <v>10000000</v>
      </c>
    </row>
    <row r="106" spans="1:12" x14ac:dyDescent="0.25">
      <c r="A106" s="55">
        <v>100</v>
      </c>
      <c r="B106" s="61">
        <v>5</v>
      </c>
      <c r="C106" s="64" t="s">
        <v>323</v>
      </c>
      <c r="D106" s="63" t="s">
        <v>324</v>
      </c>
      <c r="E106" s="119"/>
      <c r="F106" s="119"/>
      <c r="G106" s="119"/>
      <c r="H106" s="117">
        <f t="shared" si="23"/>
        <v>0</v>
      </c>
      <c r="I106" s="119"/>
      <c r="J106" s="119"/>
      <c r="K106" s="119"/>
      <c r="L106" s="117">
        <f t="shared" si="29"/>
        <v>0</v>
      </c>
    </row>
    <row r="107" spans="1:12" x14ac:dyDescent="0.25">
      <c r="A107" s="55">
        <v>101</v>
      </c>
      <c r="B107" s="65" t="s">
        <v>381</v>
      </c>
      <c r="C107" s="66" t="s">
        <v>388</v>
      </c>
      <c r="D107" s="67" t="s">
        <v>325</v>
      </c>
      <c r="E107" s="120">
        <f t="shared" ref="E107:L107" si="30">E90+E95+E101+E102+E103+E104+E105+E106</f>
        <v>0</v>
      </c>
      <c r="F107" s="120">
        <f t="shared" si="30"/>
        <v>56210123</v>
      </c>
      <c r="G107" s="120">
        <f t="shared" si="30"/>
        <v>0</v>
      </c>
      <c r="H107" s="120">
        <f t="shared" si="30"/>
        <v>56210123</v>
      </c>
      <c r="I107" s="120">
        <f t="shared" si="30"/>
        <v>0</v>
      </c>
      <c r="J107" s="120">
        <f t="shared" si="30"/>
        <v>56220123</v>
      </c>
      <c r="K107" s="120">
        <f t="shared" si="30"/>
        <v>0</v>
      </c>
      <c r="L107" s="120">
        <f t="shared" si="30"/>
        <v>56220123</v>
      </c>
    </row>
    <row r="108" spans="1:12" x14ac:dyDescent="0.25">
      <c r="A108" s="55">
        <v>102</v>
      </c>
      <c r="B108" s="61">
        <v>1</v>
      </c>
      <c r="C108" s="64" t="s">
        <v>326</v>
      </c>
      <c r="D108" s="63" t="s">
        <v>327</v>
      </c>
      <c r="E108" s="119"/>
      <c r="F108" s="119"/>
      <c r="G108" s="119"/>
      <c r="H108" s="117">
        <f t="shared" si="23"/>
        <v>0</v>
      </c>
      <c r="I108" s="119"/>
      <c r="J108" s="119"/>
      <c r="K108" s="119"/>
      <c r="L108" s="117">
        <f t="shared" ref="L108:L111" si="31">SUM(I108:K108)</f>
        <v>0</v>
      </c>
    </row>
    <row r="109" spans="1:12" x14ac:dyDescent="0.25">
      <c r="A109" s="55">
        <v>103</v>
      </c>
      <c r="B109" s="61">
        <v>2</v>
      </c>
      <c r="C109" s="64" t="s">
        <v>328</v>
      </c>
      <c r="D109" s="63" t="s">
        <v>329</v>
      </c>
      <c r="E109" s="119"/>
      <c r="F109" s="119"/>
      <c r="G109" s="119"/>
      <c r="H109" s="117">
        <f t="shared" si="23"/>
        <v>0</v>
      </c>
      <c r="I109" s="119"/>
      <c r="J109" s="119"/>
      <c r="K109" s="119"/>
      <c r="L109" s="117">
        <f t="shared" si="31"/>
        <v>0</v>
      </c>
    </row>
    <row r="110" spans="1:12" x14ac:dyDescent="0.25">
      <c r="A110" s="55">
        <v>104</v>
      </c>
      <c r="B110" s="61">
        <v>3</v>
      </c>
      <c r="C110" s="62" t="s">
        <v>330</v>
      </c>
      <c r="D110" s="63" t="s">
        <v>331</v>
      </c>
      <c r="E110" s="119"/>
      <c r="F110" s="119"/>
      <c r="G110" s="119"/>
      <c r="H110" s="117">
        <f t="shared" si="23"/>
        <v>0</v>
      </c>
      <c r="I110" s="119"/>
      <c r="J110" s="119"/>
      <c r="K110" s="119"/>
      <c r="L110" s="117">
        <f t="shared" si="31"/>
        <v>0</v>
      </c>
    </row>
    <row r="111" spans="1:12" x14ac:dyDescent="0.25">
      <c r="A111" s="55">
        <v>105</v>
      </c>
      <c r="B111" s="61">
        <v>4</v>
      </c>
      <c r="C111" s="62" t="s">
        <v>332</v>
      </c>
      <c r="D111" s="63" t="s">
        <v>333</v>
      </c>
      <c r="E111" s="119"/>
      <c r="F111" s="119"/>
      <c r="G111" s="119"/>
      <c r="H111" s="117">
        <f t="shared" si="23"/>
        <v>0</v>
      </c>
      <c r="I111" s="119"/>
      <c r="J111" s="119"/>
      <c r="K111" s="119"/>
      <c r="L111" s="117">
        <f t="shared" si="31"/>
        <v>0</v>
      </c>
    </row>
    <row r="112" spans="1:12" x14ac:dyDescent="0.25">
      <c r="A112" s="55">
        <v>106</v>
      </c>
      <c r="B112" s="65" t="s">
        <v>382</v>
      </c>
      <c r="C112" s="68" t="s">
        <v>387</v>
      </c>
      <c r="D112" s="67" t="s">
        <v>334</v>
      </c>
      <c r="E112" s="120">
        <f t="shared" ref="E112:L112" si="32">SUM(E108:E111)</f>
        <v>0</v>
      </c>
      <c r="F112" s="120">
        <f t="shared" si="32"/>
        <v>0</v>
      </c>
      <c r="G112" s="120">
        <f t="shared" si="32"/>
        <v>0</v>
      </c>
      <c r="H112" s="120">
        <f t="shared" si="32"/>
        <v>0</v>
      </c>
      <c r="I112" s="120">
        <f t="shared" si="32"/>
        <v>0</v>
      </c>
      <c r="J112" s="120">
        <f t="shared" si="32"/>
        <v>0</v>
      </c>
      <c r="K112" s="120">
        <f t="shared" si="32"/>
        <v>0</v>
      </c>
      <c r="L112" s="120">
        <f t="shared" si="32"/>
        <v>0</v>
      </c>
    </row>
    <row r="113" spans="1:12" x14ac:dyDescent="0.25">
      <c r="A113" s="55">
        <v>107</v>
      </c>
      <c r="B113" s="61">
        <v>1</v>
      </c>
      <c r="C113" s="64" t="s">
        <v>335</v>
      </c>
      <c r="D113" s="63" t="s">
        <v>336</v>
      </c>
      <c r="E113" s="119"/>
      <c r="F113" s="119"/>
      <c r="G113" s="119"/>
      <c r="H113" s="117">
        <f t="shared" si="23"/>
        <v>0</v>
      </c>
      <c r="I113" s="119"/>
      <c r="J113" s="119"/>
      <c r="K113" s="119"/>
      <c r="L113" s="117">
        <f t="shared" ref="L113" si="33">SUM(I113:K113)</f>
        <v>0</v>
      </c>
    </row>
    <row r="114" spans="1:12" x14ac:dyDescent="0.25">
      <c r="A114" s="55">
        <v>108</v>
      </c>
      <c r="B114" s="65" t="s">
        <v>383</v>
      </c>
      <c r="C114" s="68" t="s">
        <v>386</v>
      </c>
      <c r="D114" s="67" t="s">
        <v>337</v>
      </c>
      <c r="E114" s="120">
        <f t="shared" ref="E114:L114" si="34">E107+E112</f>
        <v>0</v>
      </c>
      <c r="F114" s="120">
        <f t="shared" si="34"/>
        <v>56210123</v>
      </c>
      <c r="G114" s="120">
        <f t="shared" si="34"/>
        <v>0</v>
      </c>
      <c r="H114" s="120">
        <f t="shared" si="34"/>
        <v>56210123</v>
      </c>
      <c r="I114" s="120">
        <f t="shared" si="34"/>
        <v>0</v>
      </c>
      <c r="J114" s="120">
        <f t="shared" si="34"/>
        <v>56220123</v>
      </c>
      <c r="K114" s="120">
        <f t="shared" si="34"/>
        <v>0</v>
      </c>
      <c r="L114" s="120">
        <f t="shared" si="34"/>
        <v>56220123</v>
      </c>
    </row>
    <row r="115" spans="1:12" x14ac:dyDescent="0.25">
      <c r="A115" s="55">
        <v>109</v>
      </c>
      <c r="B115" s="51" t="s">
        <v>384</v>
      </c>
      <c r="C115" s="51" t="s">
        <v>385</v>
      </c>
      <c r="D115" s="51"/>
      <c r="E115" s="118">
        <f t="shared" ref="E115:L115" si="35">E86+E114</f>
        <v>112704777</v>
      </c>
      <c r="F115" s="118">
        <f t="shared" si="35"/>
        <v>71140123</v>
      </c>
      <c r="G115" s="118">
        <f t="shared" si="35"/>
        <v>0</v>
      </c>
      <c r="H115" s="118">
        <f t="shared" si="35"/>
        <v>183844900</v>
      </c>
      <c r="I115" s="118">
        <f t="shared" si="35"/>
        <v>108784987</v>
      </c>
      <c r="J115" s="118">
        <f t="shared" si="35"/>
        <v>71150123</v>
      </c>
      <c r="K115" s="118">
        <f t="shared" si="35"/>
        <v>0</v>
      </c>
      <c r="L115" s="118">
        <f t="shared" si="35"/>
        <v>179935110</v>
      </c>
    </row>
    <row r="116" spans="1:12" x14ac:dyDescent="0.25">
      <c r="A116" s="71"/>
      <c r="B116" s="72"/>
      <c r="C116" s="71"/>
      <c r="D116" s="71"/>
      <c r="E116" s="71"/>
      <c r="F116" s="73"/>
      <c r="G116" s="71"/>
      <c r="H116" s="71"/>
      <c r="I116" s="71"/>
      <c r="J116" s="73"/>
      <c r="K116" s="71"/>
      <c r="L116" s="71"/>
    </row>
    <row r="117" spans="1:12" x14ac:dyDescent="0.25">
      <c r="A117" s="71"/>
      <c r="B117" s="74"/>
      <c r="C117" s="75"/>
      <c r="D117" s="71"/>
      <c r="E117" s="75"/>
      <c r="F117" s="71"/>
      <c r="G117" s="75"/>
      <c r="H117" s="75"/>
      <c r="I117" s="75"/>
      <c r="J117" s="71"/>
      <c r="K117" s="75"/>
      <c r="L117" s="75"/>
    </row>
    <row r="118" spans="1:12" x14ac:dyDescent="0.25">
      <c r="A118" s="71"/>
      <c r="B118" s="74"/>
      <c r="C118" s="75"/>
      <c r="D118" s="71"/>
      <c r="E118" s="75"/>
      <c r="F118" s="71"/>
      <c r="G118" s="75"/>
      <c r="H118" s="75"/>
      <c r="I118" s="75"/>
      <c r="J118" s="71"/>
      <c r="K118" s="75"/>
      <c r="L118" s="75"/>
    </row>
    <row r="119" spans="1:12" x14ac:dyDescent="0.25">
      <c r="A119" s="71"/>
      <c r="B119" s="74"/>
      <c r="C119" s="76"/>
      <c r="D119" s="71"/>
      <c r="E119" s="76"/>
      <c r="F119" s="76"/>
      <c r="G119" s="76"/>
      <c r="H119" s="75"/>
      <c r="I119" s="76"/>
      <c r="J119" s="76"/>
      <c r="K119" s="76"/>
      <c r="L119" s="75"/>
    </row>
    <row r="120" spans="1:12" x14ac:dyDescent="0.25">
      <c r="A120" s="71"/>
      <c r="B120" s="74"/>
      <c r="C120" s="75"/>
      <c r="D120" s="71"/>
      <c r="E120" s="75"/>
      <c r="F120" s="71"/>
      <c r="G120" s="75"/>
      <c r="H120" s="75"/>
      <c r="I120" s="75"/>
      <c r="J120" s="71"/>
      <c r="K120" s="75"/>
      <c r="L120" s="75"/>
    </row>
    <row r="121" spans="1:12" x14ac:dyDescent="0.25">
      <c r="A121" s="71"/>
      <c r="B121" s="74"/>
      <c r="C121" s="39"/>
      <c r="D121" s="71"/>
      <c r="E121" s="75"/>
      <c r="F121" s="71"/>
      <c r="G121" s="75"/>
      <c r="H121" s="75"/>
      <c r="I121" s="75"/>
      <c r="J121" s="71"/>
      <c r="K121" s="75"/>
      <c r="L121" s="75"/>
    </row>
    <row r="122" spans="1:12" x14ac:dyDescent="0.25">
      <c r="A122" s="71"/>
      <c r="B122" s="40"/>
      <c r="C122" s="75"/>
      <c r="D122" s="71"/>
      <c r="E122" s="75"/>
      <c r="F122" s="73"/>
      <c r="G122" s="75"/>
      <c r="H122" s="75"/>
      <c r="I122" s="75"/>
      <c r="J122" s="73"/>
      <c r="K122" s="75"/>
      <c r="L122" s="75"/>
    </row>
    <row r="123" spans="1:12" x14ac:dyDescent="0.25">
      <c r="A123" s="71"/>
      <c r="B123" s="40"/>
      <c r="C123" s="75"/>
      <c r="D123" s="71"/>
      <c r="E123" s="75"/>
      <c r="F123" s="77"/>
      <c r="G123" s="75"/>
      <c r="H123" s="75"/>
      <c r="I123" s="75"/>
      <c r="J123" s="77"/>
      <c r="K123" s="75"/>
      <c r="L123" s="75"/>
    </row>
    <row r="124" spans="1:12" x14ac:dyDescent="0.25">
      <c r="A124" s="71"/>
      <c r="B124" s="40"/>
      <c r="C124" s="76"/>
      <c r="D124" s="71"/>
      <c r="E124" s="76"/>
      <c r="F124" s="73"/>
      <c r="G124" s="76"/>
      <c r="H124" s="76"/>
      <c r="I124" s="76"/>
      <c r="J124" s="73"/>
      <c r="K124" s="76"/>
      <c r="L124" s="76"/>
    </row>
    <row r="125" spans="1:12" x14ac:dyDescent="0.25">
      <c r="A125" s="71"/>
      <c r="B125" s="40"/>
      <c r="C125" s="75"/>
      <c r="D125" s="71"/>
      <c r="E125" s="75"/>
      <c r="F125" s="77"/>
      <c r="G125" s="75"/>
      <c r="H125" s="75"/>
      <c r="I125" s="75"/>
      <c r="J125" s="77"/>
      <c r="K125" s="75"/>
      <c r="L125" s="75"/>
    </row>
    <row r="126" spans="1:12" x14ac:dyDescent="0.25">
      <c r="B126" s="40"/>
      <c r="C126" s="75"/>
      <c r="E126" s="75"/>
      <c r="F126" s="75"/>
      <c r="G126" s="75"/>
      <c r="H126" s="71"/>
      <c r="I126" s="75"/>
      <c r="J126" s="75"/>
      <c r="K126" s="75"/>
      <c r="L126" s="71"/>
    </row>
    <row r="127" spans="1:12" x14ac:dyDescent="0.25">
      <c r="B127" s="74"/>
      <c r="C127" s="75"/>
      <c r="E127" s="75"/>
      <c r="F127" s="75"/>
      <c r="G127" s="76"/>
      <c r="H127" s="71"/>
      <c r="I127" s="75"/>
      <c r="J127" s="75"/>
      <c r="K127" s="76"/>
      <c r="L127" s="71"/>
    </row>
    <row r="128" spans="1:12" x14ac:dyDescent="0.25">
      <c r="B128" s="40"/>
      <c r="C128" s="75"/>
      <c r="E128" s="75"/>
      <c r="F128" s="75"/>
      <c r="G128" s="75"/>
      <c r="H128" s="71"/>
      <c r="I128" s="75"/>
      <c r="J128" s="75"/>
      <c r="K128" s="75"/>
      <c r="L128" s="71"/>
    </row>
    <row r="129" spans="2:11" ht="15" x14ac:dyDescent="0.25">
      <c r="B129" s="74"/>
      <c r="C129" s="79"/>
      <c r="E129" s="75"/>
      <c r="F129" s="78"/>
      <c r="G129" s="75"/>
      <c r="I129" s="75"/>
      <c r="J129" s="78"/>
      <c r="K129" s="75"/>
    </row>
    <row r="130" spans="2:11" ht="15" x14ac:dyDescent="0.25">
      <c r="B130" s="74"/>
      <c r="C130" s="79"/>
      <c r="E130" s="75"/>
      <c r="F130" s="78"/>
      <c r="G130" s="75"/>
      <c r="I130" s="75"/>
      <c r="J130" s="78"/>
      <c r="K130" s="75"/>
    </row>
    <row r="131" spans="2:11" ht="17.399999999999999" x14ac:dyDescent="0.3">
      <c r="B131" s="74"/>
      <c r="C131" s="80"/>
      <c r="E131" s="75"/>
      <c r="F131" s="78"/>
      <c r="G131" s="81"/>
      <c r="I131" s="75"/>
      <c r="J131" s="78"/>
      <c r="K131" s="81"/>
    </row>
    <row r="132" spans="2:11" ht="15" x14ac:dyDescent="0.25">
      <c r="B132" s="74"/>
      <c r="C132" s="79"/>
      <c r="E132" s="75"/>
      <c r="F132" s="78"/>
      <c r="G132" s="75"/>
      <c r="I132" s="75"/>
      <c r="J132" s="78"/>
      <c r="K132" s="75"/>
    </row>
    <row r="133" spans="2:11" ht="15" x14ac:dyDescent="0.25">
      <c r="B133" s="74"/>
      <c r="C133" s="79"/>
      <c r="E133" s="75"/>
      <c r="F133" s="78"/>
      <c r="G133" s="75"/>
      <c r="I133" s="75"/>
      <c r="J133" s="78"/>
      <c r="K133" s="75"/>
    </row>
    <row r="134" spans="2:11" x14ac:dyDescent="0.25">
      <c r="B134" s="40"/>
      <c r="C134" s="75"/>
      <c r="E134" s="75"/>
      <c r="F134" s="78"/>
      <c r="G134" s="75"/>
      <c r="I134" s="75"/>
      <c r="J134" s="78"/>
      <c r="K134" s="75"/>
    </row>
    <row r="135" spans="2:11" x14ac:dyDescent="0.25">
      <c r="B135" s="40"/>
      <c r="C135" s="75"/>
      <c r="E135" s="75"/>
      <c r="F135" s="78"/>
      <c r="G135" s="71"/>
      <c r="I135" s="75"/>
      <c r="J135" s="78"/>
      <c r="K135" s="71"/>
    </row>
    <row r="136" spans="2:11" x14ac:dyDescent="0.25">
      <c r="B136" s="74"/>
      <c r="C136" s="75"/>
      <c r="E136" s="75"/>
      <c r="F136" s="78"/>
      <c r="G136" s="75"/>
      <c r="I136" s="75"/>
      <c r="J136" s="78"/>
      <c r="K136" s="75"/>
    </row>
    <row r="137" spans="2:11" x14ac:dyDescent="0.25">
      <c r="B137" s="74"/>
      <c r="C137" s="75"/>
      <c r="E137" s="75"/>
      <c r="F137" s="78"/>
      <c r="G137" s="75"/>
      <c r="I137" s="75"/>
      <c r="J137" s="78"/>
      <c r="K137" s="75"/>
    </row>
    <row r="138" spans="2:11" x14ac:dyDescent="0.25">
      <c r="B138" s="74"/>
      <c r="C138" s="75"/>
      <c r="E138" s="75"/>
      <c r="F138" s="78"/>
      <c r="G138" s="75"/>
      <c r="I138" s="75"/>
      <c r="J138" s="78"/>
      <c r="K138" s="75"/>
    </row>
    <row r="139" spans="2:11" x14ac:dyDescent="0.25">
      <c r="B139" s="74"/>
      <c r="C139" s="75"/>
      <c r="E139" s="75"/>
      <c r="F139" s="78"/>
      <c r="G139" s="75"/>
      <c r="I139" s="75"/>
      <c r="J139" s="78"/>
      <c r="K139" s="75"/>
    </row>
    <row r="140" spans="2:11" x14ac:dyDescent="0.25">
      <c r="B140" s="74"/>
      <c r="C140" s="75"/>
      <c r="E140" s="75"/>
      <c r="F140" s="78"/>
      <c r="G140" s="75"/>
      <c r="I140" s="75"/>
      <c r="J140" s="78"/>
      <c r="K140" s="75"/>
    </row>
    <row r="141" spans="2:11" x14ac:dyDescent="0.25">
      <c r="B141" s="74"/>
      <c r="C141" s="75"/>
      <c r="E141" s="75"/>
      <c r="F141" s="78"/>
      <c r="G141" s="75"/>
      <c r="I141" s="75"/>
      <c r="J141" s="78"/>
      <c r="K141" s="75"/>
    </row>
    <row r="142" spans="2:11" x14ac:dyDescent="0.25">
      <c r="B142" s="74"/>
      <c r="C142" s="75"/>
      <c r="E142" s="75"/>
      <c r="F142" s="78"/>
      <c r="G142" s="75"/>
      <c r="I142" s="75"/>
      <c r="J142" s="78"/>
      <c r="K142" s="75"/>
    </row>
    <row r="143" spans="2:11" x14ac:dyDescent="0.25">
      <c r="B143" s="74"/>
      <c r="C143" s="75"/>
      <c r="E143" s="75"/>
      <c r="F143" s="78"/>
      <c r="G143" s="75"/>
      <c r="I143" s="75"/>
      <c r="J143" s="78"/>
      <c r="K143" s="75"/>
    </row>
    <row r="144" spans="2:11" x14ac:dyDescent="0.25">
      <c r="B144" s="74"/>
      <c r="C144" s="75"/>
      <c r="E144" s="75"/>
      <c r="F144" s="78"/>
      <c r="G144" s="75"/>
      <c r="I144" s="75"/>
      <c r="J144" s="78"/>
      <c r="K144" s="75"/>
    </row>
    <row r="145" spans="2:11" x14ac:dyDescent="0.25">
      <c r="B145" s="74"/>
      <c r="C145" s="75"/>
      <c r="E145" s="75"/>
      <c r="F145" s="78"/>
      <c r="G145" s="75"/>
      <c r="I145" s="75"/>
      <c r="J145" s="78"/>
      <c r="K145" s="75"/>
    </row>
    <row r="146" spans="2:11" x14ac:dyDescent="0.25">
      <c r="B146" s="74"/>
      <c r="C146" s="75"/>
      <c r="E146" s="75"/>
      <c r="F146" s="78"/>
      <c r="G146" s="75"/>
      <c r="I146" s="75"/>
      <c r="J146" s="78"/>
      <c r="K146" s="75"/>
    </row>
    <row r="147" spans="2:11" x14ac:dyDescent="0.25">
      <c r="B147" s="74"/>
      <c r="C147" s="75"/>
      <c r="E147" s="71"/>
      <c r="G147" s="71"/>
      <c r="I147" s="71"/>
      <c r="K147" s="71"/>
    </row>
    <row r="148" spans="2:11" x14ac:dyDescent="0.25">
      <c r="B148" s="74"/>
      <c r="C148" s="75"/>
      <c r="E148" s="71"/>
      <c r="G148" s="71"/>
      <c r="I148" s="71"/>
      <c r="K148" s="71"/>
    </row>
    <row r="149" spans="2:11" x14ac:dyDescent="0.25">
      <c r="B149" s="74"/>
      <c r="C149" s="75"/>
      <c r="E149" s="71"/>
      <c r="G149" s="71"/>
      <c r="I149" s="71"/>
      <c r="K149" s="71"/>
    </row>
    <row r="150" spans="2:11" x14ac:dyDescent="0.25">
      <c r="B150" s="74"/>
      <c r="C150" s="75"/>
      <c r="E150" s="71"/>
      <c r="G150" s="71"/>
      <c r="I150" s="71"/>
      <c r="K150" s="71"/>
    </row>
    <row r="151" spans="2:11" x14ac:dyDescent="0.25">
      <c r="B151" s="74"/>
      <c r="C151" s="75"/>
      <c r="E151" s="71"/>
      <c r="G151" s="71"/>
      <c r="I151" s="71"/>
      <c r="K151" s="71"/>
    </row>
    <row r="152" spans="2:11" x14ac:dyDescent="0.25">
      <c r="B152" s="74"/>
      <c r="C152" s="75"/>
      <c r="E152" s="71"/>
      <c r="G152" s="71"/>
      <c r="I152" s="71"/>
      <c r="K152" s="71"/>
    </row>
    <row r="153" spans="2:11" x14ac:dyDescent="0.25">
      <c r="B153" s="74"/>
      <c r="C153" s="75"/>
      <c r="E153" s="71"/>
      <c r="G153" s="71"/>
      <c r="I153" s="71"/>
      <c r="K153" s="71"/>
    </row>
    <row r="154" spans="2:11" x14ac:dyDescent="0.25">
      <c r="B154" s="74"/>
      <c r="C154" s="75"/>
      <c r="E154" s="71"/>
      <c r="G154" s="71"/>
      <c r="I154" s="71"/>
      <c r="K154" s="71"/>
    </row>
    <row r="155" spans="2:11" x14ac:dyDescent="0.25">
      <c r="B155" s="82"/>
      <c r="C155" s="83"/>
      <c r="E155" s="71"/>
      <c r="G155" s="71"/>
      <c r="I155" s="71"/>
      <c r="K155" s="71"/>
    </row>
    <row r="156" spans="2:11" x14ac:dyDescent="0.25">
      <c r="B156" s="82"/>
      <c r="C156" s="83"/>
      <c r="E156" s="71"/>
      <c r="G156" s="71"/>
      <c r="I156" s="71"/>
      <c r="K156" s="71"/>
    </row>
    <row r="157" spans="2:11" x14ac:dyDescent="0.25">
      <c r="B157" s="82"/>
      <c r="C157" s="83"/>
      <c r="E157" s="71"/>
      <c r="G157" s="71"/>
      <c r="I157" s="71"/>
      <c r="K157" s="71"/>
    </row>
    <row r="158" spans="2:11" x14ac:dyDescent="0.25">
      <c r="B158" s="82"/>
      <c r="C158" s="83"/>
      <c r="E158" s="71"/>
      <c r="G158" s="71"/>
      <c r="I158" s="71"/>
      <c r="K158" s="71"/>
    </row>
    <row r="159" spans="2:11" x14ac:dyDescent="0.25">
      <c r="B159" s="82"/>
      <c r="C159" s="83"/>
      <c r="E159" s="71"/>
      <c r="G159" s="71"/>
      <c r="I159" s="71"/>
      <c r="K159" s="71"/>
    </row>
    <row r="160" spans="2:11" x14ac:dyDescent="0.25">
      <c r="B160" s="84"/>
      <c r="C160" s="71"/>
      <c r="E160" s="71"/>
      <c r="G160" s="71"/>
      <c r="I160" s="71"/>
      <c r="K160" s="71"/>
    </row>
    <row r="161" spans="2:11" ht="15.6" x14ac:dyDescent="0.3">
      <c r="B161" s="84"/>
      <c r="C161" s="81"/>
      <c r="E161" s="71"/>
      <c r="G161" s="76"/>
      <c r="I161" s="71"/>
      <c r="K161" s="76"/>
    </row>
    <row r="162" spans="2:11" x14ac:dyDescent="0.25">
      <c r="B162" s="84"/>
      <c r="C162" s="71"/>
      <c r="E162" s="71"/>
      <c r="G162" s="71"/>
      <c r="I162" s="71"/>
      <c r="K162" s="71"/>
    </row>
    <row r="163" spans="2:11" x14ac:dyDescent="0.25">
      <c r="B163" s="84"/>
      <c r="C163" s="76"/>
      <c r="E163" s="71"/>
      <c r="G163" s="71"/>
      <c r="I163" s="71"/>
      <c r="K163" s="71"/>
    </row>
    <row r="164" spans="2:11" x14ac:dyDescent="0.25">
      <c r="B164" s="84"/>
      <c r="C164" s="71"/>
      <c r="E164" s="71"/>
      <c r="G164" s="71"/>
      <c r="I164" s="71"/>
      <c r="K164" s="71"/>
    </row>
    <row r="165" spans="2:11" x14ac:dyDescent="0.25">
      <c r="B165" s="84"/>
      <c r="C165" s="71"/>
      <c r="E165" s="71"/>
      <c r="G165" s="71"/>
      <c r="I165" s="71"/>
      <c r="K165" s="71"/>
    </row>
    <row r="166" spans="2:11" x14ac:dyDescent="0.25">
      <c r="B166" s="85"/>
      <c r="C166" s="76"/>
      <c r="E166" s="71"/>
      <c r="G166" s="71"/>
      <c r="I166" s="71"/>
      <c r="K166" s="71"/>
    </row>
    <row r="167" spans="2:11" x14ac:dyDescent="0.25">
      <c r="B167" s="84"/>
      <c r="C167" s="71"/>
      <c r="E167" s="71"/>
      <c r="G167" s="71"/>
      <c r="I167" s="71"/>
      <c r="K167" s="71"/>
    </row>
    <row r="168" spans="2:11" x14ac:dyDescent="0.25">
      <c r="B168" s="85"/>
      <c r="C168" s="76"/>
      <c r="E168" s="71"/>
      <c r="G168" s="71"/>
      <c r="I168" s="71"/>
      <c r="K168" s="71"/>
    </row>
    <row r="169" spans="2:11" x14ac:dyDescent="0.25">
      <c r="B169" s="85"/>
      <c r="C169" s="71"/>
      <c r="E169" s="71"/>
      <c r="G169" s="71"/>
      <c r="I169" s="71"/>
      <c r="K169" s="71"/>
    </row>
    <row r="170" spans="2:11" x14ac:dyDescent="0.25">
      <c r="B170" s="85"/>
      <c r="C170" s="71"/>
      <c r="E170" s="71"/>
      <c r="G170" s="71"/>
      <c r="I170" s="71"/>
      <c r="K170" s="71"/>
    </row>
    <row r="171" spans="2:11" x14ac:dyDescent="0.25">
      <c r="B171" s="85"/>
      <c r="C171" s="71"/>
      <c r="E171" s="71"/>
      <c r="G171" s="71"/>
      <c r="I171" s="71"/>
      <c r="K171" s="71"/>
    </row>
    <row r="172" spans="2:11" x14ac:dyDescent="0.25">
      <c r="B172" s="85"/>
      <c r="C172" s="71"/>
      <c r="E172" s="71"/>
      <c r="G172" s="71"/>
      <c r="I172" s="71"/>
      <c r="K172" s="71"/>
    </row>
    <row r="173" spans="2:11" x14ac:dyDescent="0.25">
      <c r="B173" s="85"/>
      <c r="C173" s="86"/>
      <c r="E173" s="71"/>
      <c r="G173" s="71"/>
      <c r="I173" s="71"/>
      <c r="K173" s="71"/>
    </row>
    <row r="174" spans="2:11" x14ac:dyDescent="0.25">
      <c r="B174" s="85"/>
      <c r="C174" s="86"/>
      <c r="E174" s="71"/>
      <c r="G174" s="71"/>
      <c r="I174" s="71"/>
      <c r="K174" s="71"/>
    </row>
    <row r="175" spans="2:11" x14ac:dyDescent="0.25">
      <c r="B175" s="85"/>
      <c r="C175" s="86"/>
      <c r="E175" s="71"/>
      <c r="G175" s="71"/>
      <c r="I175" s="71"/>
      <c r="K175" s="71"/>
    </row>
    <row r="176" spans="2:11" x14ac:dyDescent="0.25">
      <c r="B176" s="85"/>
      <c r="C176" s="86"/>
      <c r="E176" s="71"/>
      <c r="G176" s="71"/>
      <c r="I176" s="71"/>
      <c r="K176" s="71"/>
    </row>
    <row r="177" spans="2:11" x14ac:dyDescent="0.25">
      <c r="B177" s="85"/>
      <c r="C177" s="86"/>
      <c r="E177" s="71"/>
      <c r="G177" s="71"/>
      <c r="I177" s="71"/>
      <c r="K177" s="71"/>
    </row>
    <row r="178" spans="2:11" x14ac:dyDescent="0.25">
      <c r="B178" s="85"/>
      <c r="C178" s="71"/>
      <c r="E178" s="71"/>
      <c r="G178" s="71"/>
      <c r="I178" s="71"/>
      <c r="K178" s="71"/>
    </row>
    <row r="179" spans="2:11" x14ac:dyDescent="0.25">
      <c r="B179" s="85"/>
      <c r="C179" s="71"/>
      <c r="E179" s="71"/>
      <c r="G179" s="71"/>
      <c r="I179" s="71"/>
      <c r="K179" s="71"/>
    </row>
    <row r="180" spans="2:11" x14ac:dyDescent="0.25">
      <c r="B180" s="85"/>
      <c r="C180" s="86"/>
      <c r="E180" s="71"/>
      <c r="G180" s="71"/>
      <c r="I180" s="71"/>
      <c r="K180" s="71"/>
    </row>
    <row r="181" spans="2:11" x14ac:dyDescent="0.25">
      <c r="B181" s="85"/>
      <c r="C181" s="86"/>
      <c r="E181" s="71"/>
      <c r="G181" s="71"/>
      <c r="I181" s="71"/>
      <c r="K181" s="71"/>
    </row>
    <row r="182" spans="2:11" x14ac:dyDescent="0.25">
      <c r="B182" s="85"/>
      <c r="C182" s="86"/>
      <c r="E182" s="71"/>
      <c r="G182" s="71"/>
      <c r="I182" s="71"/>
      <c r="K182" s="71"/>
    </row>
    <row r="183" spans="2:11" x14ac:dyDescent="0.25">
      <c r="B183" s="85"/>
      <c r="C183" s="86"/>
      <c r="E183" s="71"/>
      <c r="G183" s="71"/>
      <c r="I183" s="71"/>
      <c r="K183" s="71"/>
    </row>
    <row r="184" spans="2:11" x14ac:dyDescent="0.25">
      <c r="B184" s="85"/>
      <c r="C184" s="86"/>
      <c r="E184" s="71"/>
      <c r="G184" s="71"/>
      <c r="I184" s="71"/>
      <c r="K184" s="71"/>
    </row>
    <row r="185" spans="2:11" x14ac:dyDescent="0.25">
      <c r="B185" s="85"/>
      <c r="C185" s="86"/>
      <c r="E185" s="71"/>
      <c r="G185" s="71"/>
      <c r="I185" s="71"/>
      <c r="K185" s="71"/>
    </row>
    <row r="186" spans="2:11" x14ac:dyDescent="0.25">
      <c r="B186" s="85"/>
      <c r="C186" s="86"/>
      <c r="E186" s="71"/>
      <c r="G186" s="71"/>
      <c r="I186" s="71"/>
      <c r="K186" s="71"/>
    </row>
    <row r="187" spans="2:11" x14ac:dyDescent="0.25">
      <c r="B187" s="85"/>
      <c r="C187" s="86"/>
      <c r="E187" s="71"/>
      <c r="G187" s="71"/>
      <c r="I187" s="71"/>
      <c r="K187" s="71"/>
    </row>
    <row r="188" spans="2:11" x14ac:dyDescent="0.25">
      <c r="B188" s="85"/>
      <c r="C188" s="86"/>
      <c r="E188" s="71"/>
      <c r="G188" s="71"/>
      <c r="I188" s="71"/>
      <c r="K188" s="71"/>
    </row>
    <row r="189" spans="2:11" x14ac:dyDescent="0.25">
      <c r="B189" s="85"/>
      <c r="C189" s="86"/>
      <c r="E189" s="71"/>
      <c r="G189" s="71"/>
      <c r="I189" s="71"/>
      <c r="K189" s="71"/>
    </row>
    <row r="190" spans="2:11" x14ac:dyDescent="0.25">
      <c r="B190" s="85"/>
      <c r="C190" s="86"/>
      <c r="E190" s="71"/>
      <c r="G190" s="71"/>
      <c r="I190" s="71"/>
      <c r="K190" s="71"/>
    </row>
    <row r="191" spans="2:11" x14ac:dyDescent="0.25">
      <c r="B191" s="84"/>
      <c r="C191" s="86"/>
      <c r="E191" s="71"/>
      <c r="G191" s="71"/>
      <c r="I191" s="71"/>
      <c r="K191" s="71"/>
    </row>
    <row r="192" spans="2:11" x14ac:dyDescent="0.25">
      <c r="B192" s="85"/>
      <c r="C192" s="86"/>
      <c r="E192" s="71"/>
      <c r="G192" s="71"/>
      <c r="I192" s="71"/>
      <c r="K192" s="71"/>
    </row>
    <row r="193" spans="2:11" x14ac:dyDescent="0.25">
      <c r="B193" s="85"/>
      <c r="C193" s="86"/>
      <c r="E193" s="71"/>
      <c r="G193" s="71"/>
      <c r="I193" s="71"/>
      <c r="K193" s="71"/>
    </row>
    <row r="194" spans="2:11" x14ac:dyDescent="0.25">
      <c r="B194" s="85"/>
      <c r="C194" s="86"/>
      <c r="E194" s="71"/>
      <c r="G194" s="71"/>
      <c r="I194" s="71"/>
      <c r="K194" s="71"/>
    </row>
    <row r="195" spans="2:11" x14ac:dyDescent="0.25">
      <c r="B195" s="85"/>
      <c r="C195" s="86"/>
      <c r="E195" s="71"/>
      <c r="G195" s="71"/>
      <c r="I195" s="71"/>
      <c r="K195" s="71"/>
    </row>
    <row r="196" spans="2:11" x14ac:dyDescent="0.25">
      <c r="B196" s="85"/>
      <c r="C196" s="86"/>
      <c r="E196" s="71"/>
      <c r="G196" s="71"/>
      <c r="I196" s="71"/>
      <c r="K196" s="71"/>
    </row>
    <row r="197" spans="2:11" x14ac:dyDescent="0.25">
      <c r="B197" s="85"/>
      <c r="C197" s="86"/>
      <c r="E197" s="71"/>
      <c r="G197" s="71"/>
      <c r="I197" s="71"/>
      <c r="K197" s="71"/>
    </row>
    <row r="198" spans="2:11" x14ac:dyDescent="0.25">
      <c r="B198" s="85"/>
      <c r="C198" s="86"/>
      <c r="E198" s="71"/>
      <c r="G198" s="71"/>
      <c r="I198" s="71"/>
      <c r="K198" s="71"/>
    </row>
    <row r="199" spans="2:11" x14ac:dyDescent="0.25">
      <c r="B199" s="85"/>
      <c r="C199" s="87"/>
      <c r="E199" s="71"/>
      <c r="G199" s="76"/>
      <c r="I199" s="71"/>
      <c r="K199" s="76"/>
    </row>
    <row r="200" spans="2:11" x14ac:dyDescent="0.25">
      <c r="B200" s="85"/>
      <c r="C200" s="86"/>
      <c r="E200" s="71"/>
      <c r="G200" s="71"/>
      <c r="I200" s="71"/>
      <c r="K200" s="71"/>
    </row>
    <row r="201" spans="2:11" x14ac:dyDescent="0.25">
      <c r="B201" s="85"/>
      <c r="C201" s="86"/>
      <c r="E201" s="71"/>
      <c r="G201" s="71"/>
      <c r="I201" s="71"/>
      <c r="K201" s="71"/>
    </row>
    <row r="202" spans="2:11" x14ac:dyDescent="0.25">
      <c r="B202" s="85"/>
      <c r="C202" s="86"/>
      <c r="E202" s="71"/>
      <c r="G202" s="71"/>
      <c r="I202" s="71"/>
      <c r="K202" s="71"/>
    </row>
    <row r="203" spans="2:11" x14ac:dyDescent="0.25">
      <c r="B203" s="85"/>
      <c r="C203" s="86"/>
      <c r="E203" s="71"/>
      <c r="G203" s="71"/>
      <c r="I203" s="71"/>
      <c r="K203" s="71"/>
    </row>
    <row r="204" spans="2:11" x14ac:dyDescent="0.25">
      <c r="B204" s="85"/>
      <c r="C204" s="86"/>
      <c r="E204" s="71"/>
      <c r="G204" s="71"/>
      <c r="I204" s="71"/>
      <c r="K204" s="71"/>
    </row>
    <row r="205" spans="2:11" x14ac:dyDescent="0.25">
      <c r="B205" s="85"/>
      <c r="C205" s="86"/>
      <c r="E205" s="71"/>
      <c r="G205" s="71"/>
      <c r="I205" s="71"/>
      <c r="K205" s="71"/>
    </row>
    <row r="206" spans="2:11" x14ac:dyDescent="0.25">
      <c r="B206" s="85"/>
      <c r="C206" s="86"/>
      <c r="E206" s="71"/>
      <c r="G206" s="71"/>
      <c r="I206" s="71"/>
      <c r="K206" s="71"/>
    </row>
    <row r="207" spans="2:11" x14ac:dyDescent="0.25">
      <c r="B207" s="85"/>
      <c r="C207" s="86"/>
      <c r="E207" s="71"/>
      <c r="G207" s="71"/>
      <c r="I207" s="71"/>
      <c r="K207" s="71"/>
    </row>
    <row r="208" spans="2:11" x14ac:dyDescent="0.25">
      <c r="B208" s="85"/>
      <c r="C208" s="86"/>
      <c r="E208" s="71"/>
      <c r="G208" s="71"/>
      <c r="I208" s="71"/>
      <c r="K208" s="71"/>
    </row>
    <row r="209" spans="2:11" x14ac:dyDescent="0.25">
      <c r="B209" s="85"/>
      <c r="C209" s="86"/>
      <c r="E209" s="71"/>
      <c r="G209" s="71"/>
      <c r="I209" s="71"/>
      <c r="K209" s="71"/>
    </row>
    <row r="210" spans="2:11" x14ac:dyDescent="0.25">
      <c r="B210" s="85"/>
      <c r="C210" s="86"/>
      <c r="E210" s="71"/>
      <c r="G210" s="71"/>
      <c r="I210" s="71"/>
      <c r="K210" s="71"/>
    </row>
    <row r="211" spans="2:11" x14ac:dyDescent="0.25">
      <c r="B211" s="85"/>
      <c r="C211" s="87"/>
      <c r="E211" s="71"/>
      <c r="G211" s="71"/>
      <c r="I211" s="71"/>
      <c r="K211" s="71"/>
    </row>
    <row r="212" spans="2:11" x14ac:dyDescent="0.25">
      <c r="B212" s="85"/>
      <c r="C212" s="86"/>
      <c r="E212" s="71"/>
      <c r="G212" s="71"/>
      <c r="I212" s="71"/>
      <c r="K212" s="71"/>
    </row>
    <row r="213" spans="2:11" ht="15" x14ac:dyDescent="0.25">
      <c r="B213" s="85"/>
      <c r="C213" s="88"/>
      <c r="E213" s="71"/>
      <c r="G213" s="71"/>
      <c r="I213" s="71"/>
      <c r="K213" s="71"/>
    </row>
    <row r="214" spans="2:11" x14ac:dyDescent="0.25">
      <c r="B214" s="85"/>
      <c r="C214" s="86"/>
      <c r="E214" s="71"/>
      <c r="G214" s="71"/>
      <c r="I214" s="71"/>
      <c r="K214" s="71"/>
    </row>
    <row r="215" spans="2:11" x14ac:dyDescent="0.25">
      <c r="B215" s="85"/>
      <c r="C215" s="86"/>
      <c r="E215" s="71"/>
      <c r="G215" s="71"/>
      <c r="I215" s="71"/>
      <c r="K215" s="71"/>
    </row>
    <row r="216" spans="2:11" ht="15" x14ac:dyDescent="0.25">
      <c r="B216" s="85"/>
      <c r="C216" s="88"/>
      <c r="E216" s="71"/>
      <c r="G216" s="71"/>
      <c r="I216" s="71"/>
      <c r="K216" s="71"/>
    </row>
    <row r="217" spans="2:11" x14ac:dyDescent="0.25">
      <c r="B217" s="85"/>
      <c r="C217" s="86"/>
      <c r="E217" s="71"/>
      <c r="G217" s="71"/>
      <c r="I217" s="71"/>
      <c r="K217" s="71"/>
    </row>
    <row r="218" spans="2:11" x14ac:dyDescent="0.25">
      <c r="B218" s="84"/>
      <c r="C218" s="75"/>
      <c r="E218" s="75"/>
      <c r="G218" s="75"/>
      <c r="I218" s="75"/>
      <c r="K218" s="75"/>
    </row>
    <row r="219" spans="2:11" x14ac:dyDescent="0.25">
      <c r="B219" s="84"/>
      <c r="C219" s="75"/>
      <c r="E219" s="75"/>
      <c r="G219" s="75"/>
      <c r="I219" s="75"/>
      <c r="K219" s="75"/>
    </row>
    <row r="220" spans="2:11" x14ac:dyDescent="0.25">
      <c r="B220" s="40"/>
      <c r="C220" s="75"/>
      <c r="E220" s="75"/>
      <c r="G220" s="75"/>
      <c r="I220" s="75"/>
      <c r="K220" s="75"/>
    </row>
    <row r="221" spans="2:11" x14ac:dyDescent="0.25">
      <c r="B221" s="40"/>
      <c r="C221" s="75"/>
      <c r="E221" s="75"/>
      <c r="G221" s="75"/>
      <c r="I221" s="75"/>
      <c r="K221" s="75"/>
    </row>
    <row r="222" spans="2:11" x14ac:dyDescent="0.25">
      <c r="B222" s="74"/>
      <c r="C222" s="75"/>
      <c r="E222" s="75"/>
      <c r="G222" s="75"/>
      <c r="I222" s="75"/>
      <c r="K222" s="75"/>
    </row>
    <row r="223" spans="2:11" x14ac:dyDescent="0.25">
      <c r="B223" s="74"/>
      <c r="C223" s="75"/>
      <c r="E223" s="75"/>
      <c r="G223" s="76"/>
      <c r="I223" s="75"/>
      <c r="K223" s="76"/>
    </row>
    <row r="224" spans="2:11" x14ac:dyDescent="0.25">
      <c r="B224" s="40"/>
      <c r="C224" s="75"/>
      <c r="E224" s="75"/>
      <c r="G224" s="75"/>
      <c r="I224" s="75"/>
      <c r="K224" s="75"/>
    </row>
    <row r="225" spans="2:11" x14ac:dyDescent="0.25">
      <c r="B225" s="84"/>
      <c r="C225" s="71"/>
      <c r="E225" s="75"/>
      <c r="G225" s="75"/>
      <c r="I225" s="75"/>
      <c r="K225" s="75"/>
    </row>
    <row r="226" spans="2:11" x14ac:dyDescent="0.25">
      <c r="B226" s="84"/>
      <c r="C226" s="71"/>
      <c r="E226" s="75"/>
      <c r="G226" s="75"/>
      <c r="I226" s="75"/>
      <c r="K226" s="75"/>
    </row>
    <row r="227" spans="2:11" x14ac:dyDescent="0.25">
      <c r="B227" s="40"/>
      <c r="C227" s="75"/>
      <c r="E227" s="75"/>
      <c r="G227" s="75"/>
      <c r="I227" s="75"/>
      <c r="K227" s="75"/>
    </row>
    <row r="228" spans="2:11" x14ac:dyDescent="0.25">
      <c r="B228" s="74"/>
      <c r="C228" s="75"/>
      <c r="E228" s="75"/>
      <c r="G228" s="75"/>
      <c r="I228" s="75"/>
      <c r="K228" s="75"/>
    </row>
    <row r="229" spans="2:11" x14ac:dyDescent="0.25">
      <c r="B229" s="40"/>
      <c r="C229" s="75"/>
      <c r="E229" s="75"/>
      <c r="G229" s="75"/>
      <c r="I229" s="75"/>
      <c r="K229" s="75"/>
    </row>
    <row r="230" spans="2:11" x14ac:dyDescent="0.25">
      <c r="B230" s="74"/>
      <c r="C230" s="75"/>
      <c r="E230" s="75"/>
      <c r="G230" s="75"/>
      <c r="I230" s="75"/>
      <c r="K230" s="75"/>
    </row>
    <row r="231" spans="2:11" x14ac:dyDescent="0.25">
      <c r="B231" s="40"/>
      <c r="C231" s="75"/>
      <c r="E231" s="75"/>
      <c r="G231" s="75"/>
      <c r="I231" s="75"/>
      <c r="K231" s="75"/>
    </row>
    <row r="232" spans="2:11" x14ac:dyDescent="0.25">
      <c r="B232" s="40"/>
      <c r="C232" s="75"/>
      <c r="E232" s="75"/>
      <c r="G232" s="75"/>
      <c r="I232" s="75"/>
      <c r="K232" s="75"/>
    </row>
    <row r="233" spans="2:11" x14ac:dyDescent="0.25">
      <c r="B233" s="40"/>
      <c r="C233" s="75"/>
      <c r="E233" s="75"/>
      <c r="G233" s="75"/>
      <c r="I233" s="75"/>
      <c r="K233" s="75"/>
    </row>
    <row r="234" spans="2:11" ht="15.6" x14ac:dyDescent="0.3">
      <c r="B234" s="40"/>
      <c r="C234" s="81"/>
      <c r="E234" s="75"/>
      <c r="G234" s="76"/>
      <c r="I234" s="75"/>
      <c r="K234" s="76"/>
    </row>
    <row r="235" spans="2:11" x14ac:dyDescent="0.25">
      <c r="B235" s="40"/>
      <c r="C235" s="75"/>
      <c r="E235" s="75"/>
      <c r="G235" s="75"/>
      <c r="I235" s="75"/>
      <c r="K235" s="75"/>
    </row>
    <row r="236" spans="2:11" x14ac:dyDescent="0.25">
      <c r="B236" s="40"/>
      <c r="C236" s="75"/>
      <c r="E236" s="75"/>
      <c r="G236" s="75"/>
      <c r="I236" s="75"/>
      <c r="K236" s="75"/>
    </row>
    <row r="237" spans="2:11" x14ac:dyDescent="0.25">
      <c r="B237" s="40"/>
      <c r="C237" s="75"/>
      <c r="E237" s="75"/>
      <c r="G237" s="75"/>
      <c r="I237" s="75"/>
      <c r="K237" s="75"/>
    </row>
    <row r="238" spans="2:11" x14ac:dyDescent="0.25">
      <c r="B238" s="40"/>
      <c r="C238" s="75"/>
      <c r="E238" s="75"/>
      <c r="G238" s="75"/>
      <c r="I238" s="75"/>
      <c r="K238" s="75"/>
    </row>
    <row r="239" spans="2:11" x14ac:dyDescent="0.25">
      <c r="B239" s="40"/>
      <c r="C239" s="75"/>
      <c r="E239" s="75"/>
      <c r="G239" s="75"/>
      <c r="I239" s="75"/>
      <c r="K239" s="75"/>
    </row>
    <row r="240" spans="2:11" x14ac:dyDescent="0.25">
      <c r="B240" s="40"/>
      <c r="C240" s="75"/>
      <c r="E240" s="75"/>
      <c r="G240" s="75"/>
      <c r="I240" s="75"/>
      <c r="K240" s="75"/>
    </row>
    <row r="241" spans="2:11" x14ac:dyDescent="0.25">
      <c r="B241" s="40"/>
      <c r="C241" s="75"/>
      <c r="E241" s="75"/>
      <c r="G241" s="75"/>
      <c r="I241" s="75"/>
      <c r="K241" s="75"/>
    </row>
    <row r="242" spans="2:11" x14ac:dyDescent="0.25">
      <c r="B242" s="40"/>
      <c r="C242" s="75"/>
      <c r="E242" s="75"/>
      <c r="G242" s="75"/>
      <c r="I242" s="75"/>
      <c r="K242" s="75"/>
    </row>
    <row r="243" spans="2:11" x14ac:dyDescent="0.25">
      <c r="B243" s="74"/>
      <c r="C243" s="75"/>
      <c r="E243" s="75"/>
      <c r="G243" s="75"/>
      <c r="I243" s="75"/>
      <c r="K243" s="75"/>
    </row>
    <row r="244" spans="2:11" x14ac:dyDescent="0.25">
      <c r="B244" s="40"/>
      <c r="C244" s="75"/>
      <c r="E244" s="75"/>
      <c r="G244" s="76"/>
      <c r="I244" s="75"/>
      <c r="K244" s="76"/>
    </row>
    <row r="245" spans="2:11" x14ac:dyDescent="0.25">
      <c r="B245" s="40"/>
      <c r="C245" s="75"/>
      <c r="E245" s="75"/>
      <c r="G245" s="75"/>
      <c r="I245" s="75"/>
      <c r="K245" s="75"/>
    </row>
    <row r="246" spans="2:11" x14ac:dyDescent="0.25">
      <c r="B246" s="40"/>
      <c r="C246" s="75"/>
      <c r="E246" s="75"/>
      <c r="G246" s="76"/>
      <c r="I246" s="75"/>
      <c r="K246" s="76"/>
    </row>
    <row r="247" spans="2:11" x14ac:dyDescent="0.25">
      <c r="B247" s="84"/>
      <c r="C247" s="71"/>
      <c r="E247" s="71"/>
      <c r="G247" s="71"/>
      <c r="I247" s="71"/>
      <c r="K247" s="71"/>
    </row>
    <row r="248" spans="2:11" x14ac:dyDescent="0.25">
      <c r="B248" s="84"/>
      <c r="C248" s="71"/>
      <c r="E248" s="71"/>
      <c r="G248" s="71"/>
      <c r="I248" s="71"/>
      <c r="K248" s="71"/>
    </row>
    <row r="249" spans="2:11" x14ac:dyDescent="0.25">
      <c r="B249" s="84"/>
      <c r="C249" s="71"/>
      <c r="E249" s="71"/>
      <c r="G249" s="71"/>
      <c r="I249" s="71"/>
      <c r="K249" s="71"/>
    </row>
    <row r="250" spans="2:11" x14ac:dyDescent="0.25">
      <c r="B250" s="84"/>
      <c r="C250" s="71"/>
      <c r="E250" s="71"/>
      <c r="G250" s="71"/>
      <c r="I250" s="71"/>
      <c r="K250" s="71"/>
    </row>
    <row r="251" spans="2:11" x14ac:dyDescent="0.25">
      <c r="B251" s="84"/>
      <c r="C251" s="71"/>
      <c r="E251" s="71"/>
      <c r="G251" s="71"/>
      <c r="I251" s="71"/>
      <c r="K251" s="71"/>
    </row>
    <row r="252" spans="2:11" x14ac:dyDescent="0.25">
      <c r="B252" s="84"/>
      <c r="C252" s="71"/>
      <c r="E252" s="71"/>
      <c r="G252" s="71"/>
      <c r="I252" s="71"/>
      <c r="K252" s="71"/>
    </row>
    <row r="253" spans="2:11" x14ac:dyDescent="0.25">
      <c r="B253" s="84"/>
      <c r="C253" s="71"/>
      <c r="E253" s="71"/>
      <c r="G253" s="71"/>
      <c r="I253" s="71"/>
      <c r="K253" s="71"/>
    </row>
    <row r="254" spans="2:11" x14ac:dyDescent="0.25">
      <c r="B254" s="84"/>
      <c r="C254" s="71"/>
      <c r="E254" s="71"/>
      <c r="G254" s="71"/>
      <c r="I254" s="71"/>
      <c r="K254" s="71"/>
    </row>
    <row r="255" spans="2:11" x14ac:dyDescent="0.25">
      <c r="B255" s="84"/>
      <c r="C255" s="71"/>
      <c r="E255" s="71"/>
      <c r="G255" s="71"/>
      <c r="I255" s="71"/>
      <c r="K255" s="71"/>
    </row>
    <row r="256" spans="2:11" x14ac:dyDescent="0.25">
      <c r="B256" s="84"/>
      <c r="C256" s="71"/>
      <c r="E256" s="71"/>
      <c r="G256" s="71"/>
      <c r="I256" s="71"/>
      <c r="K256" s="71"/>
    </row>
    <row r="257" spans="2:11" x14ac:dyDescent="0.25">
      <c r="B257" s="84"/>
      <c r="C257" s="71"/>
      <c r="E257" s="71"/>
      <c r="G257" s="71"/>
      <c r="I257" s="71"/>
      <c r="K257" s="71"/>
    </row>
    <row r="258" spans="2:11" x14ac:dyDescent="0.25">
      <c r="B258" s="84"/>
      <c r="C258" s="71"/>
      <c r="E258" s="71"/>
      <c r="G258" s="71"/>
      <c r="I258" s="71"/>
      <c r="K258" s="71"/>
    </row>
    <row r="259" spans="2:11" x14ac:dyDescent="0.25">
      <c r="B259" s="84"/>
      <c r="C259" s="71"/>
      <c r="E259" s="71"/>
      <c r="G259" s="71"/>
      <c r="I259" s="71"/>
      <c r="K259" s="71"/>
    </row>
    <row r="260" spans="2:11" x14ac:dyDescent="0.25">
      <c r="B260" s="84"/>
      <c r="C260" s="71"/>
      <c r="E260" s="71"/>
      <c r="G260" s="71"/>
      <c r="I260" s="71"/>
      <c r="K260" s="71"/>
    </row>
    <row r="261" spans="2:11" x14ac:dyDescent="0.25">
      <c r="B261" s="84"/>
      <c r="C261" s="71"/>
      <c r="E261" s="71"/>
      <c r="G261" s="71"/>
      <c r="I261" s="71"/>
      <c r="K261" s="71"/>
    </row>
    <row r="262" spans="2:11" x14ac:dyDescent="0.25">
      <c r="B262" s="84"/>
      <c r="C262" s="71"/>
      <c r="E262" s="71"/>
      <c r="G262" s="71"/>
      <c r="I262" s="71"/>
      <c r="K262" s="71"/>
    </row>
    <row r="263" spans="2:11" x14ac:dyDescent="0.25">
      <c r="B263" s="84"/>
      <c r="C263" s="71"/>
      <c r="E263" s="71"/>
      <c r="G263" s="71"/>
      <c r="I263" s="71"/>
      <c r="K263" s="71"/>
    </row>
    <row r="264" spans="2:11" x14ac:dyDescent="0.25">
      <c r="B264" s="84"/>
      <c r="C264" s="71"/>
      <c r="E264" s="71"/>
      <c r="G264" s="71"/>
      <c r="I264" s="71"/>
      <c r="K264" s="71"/>
    </row>
    <row r="265" spans="2:11" x14ac:dyDescent="0.25">
      <c r="B265" s="84"/>
      <c r="C265" s="71"/>
      <c r="E265" s="71"/>
      <c r="G265" s="71"/>
      <c r="I265" s="71"/>
      <c r="K265" s="71"/>
    </row>
    <row r="266" spans="2:11" x14ac:dyDescent="0.25">
      <c r="B266" s="84"/>
      <c r="C266" s="71"/>
      <c r="E266" s="71"/>
      <c r="G266" s="71"/>
      <c r="I266" s="71"/>
      <c r="K266" s="71"/>
    </row>
    <row r="267" spans="2:11" x14ac:dyDescent="0.25">
      <c r="B267" s="84"/>
      <c r="C267" s="71"/>
      <c r="E267" s="71"/>
      <c r="G267" s="71"/>
      <c r="I267" s="71"/>
      <c r="K267" s="71"/>
    </row>
    <row r="268" spans="2:11" x14ac:dyDescent="0.25">
      <c r="B268" s="84"/>
      <c r="C268" s="71"/>
      <c r="E268" s="71"/>
      <c r="G268" s="71"/>
      <c r="I268" s="71"/>
      <c r="K268" s="71"/>
    </row>
    <row r="269" spans="2:11" x14ac:dyDescent="0.25">
      <c r="B269" s="84"/>
      <c r="C269" s="71"/>
      <c r="E269" s="71"/>
      <c r="G269" s="71"/>
      <c r="I269" s="71"/>
      <c r="K269" s="71"/>
    </row>
    <row r="270" spans="2:11" x14ac:dyDescent="0.25">
      <c r="B270" s="84"/>
      <c r="C270" s="71"/>
      <c r="E270" s="71"/>
      <c r="G270" s="71"/>
      <c r="I270" s="71"/>
      <c r="K270" s="71"/>
    </row>
    <row r="271" spans="2:11" x14ac:dyDescent="0.25">
      <c r="B271" s="84"/>
      <c r="C271" s="71"/>
      <c r="E271" s="71"/>
      <c r="G271" s="71"/>
      <c r="I271" s="71"/>
      <c r="K271" s="71"/>
    </row>
    <row r="272" spans="2:11" x14ac:dyDescent="0.25">
      <c r="B272" s="84"/>
      <c r="C272" s="71"/>
      <c r="E272" s="71"/>
      <c r="G272" s="71"/>
      <c r="I272" s="71"/>
      <c r="K272" s="71"/>
    </row>
    <row r="273" spans="2:11" x14ac:dyDescent="0.25">
      <c r="B273" s="84"/>
      <c r="C273" s="71"/>
      <c r="E273" s="71"/>
      <c r="G273" s="71"/>
      <c r="I273" s="71"/>
      <c r="K273" s="71"/>
    </row>
    <row r="274" spans="2:11" x14ac:dyDescent="0.25">
      <c r="B274" s="84"/>
      <c r="C274" s="71"/>
      <c r="E274" s="71"/>
      <c r="G274" s="71"/>
      <c r="I274" s="71"/>
      <c r="K274" s="71"/>
    </row>
    <row r="275" spans="2:11" x14ac:dyDescent="0.25">
      <c r="B275" s="84"/>
      <c r="C275" s="71"/>
      <c r="E275" s="71"/>
      <c r="G275" s="71"/>
      <c r="I275" s="71"/>
      <c r="K275" s="71"/>
    </row>
    <row r="276" spans="2:11" x14ac:dyDescent="0.25">
      <c r="B276" s="84"/>
      <c r="C276" s="71"/>
      <c r="E276" s="71"/>
      <c r="G276" s="71"/>
      <c r="I276" s="71"/>
      <c r="K276" s="71"/>
    </row>
  </sheetData>
  <mergeCells count="3">
    <mergeCell ref="A1:H1"/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>
      <selection sqref="A1:G1"/>
    </sheetView>
  </sheetViews>
  <sheetFormatPr defaultColWidth="9.109375" defaultRowHeight="13.2" x14ac:dyDescent="0.25"/>
  <cols>
    <col min="1" max="1" width="4.88671875" style="43" customWidth="1"/>
    <col min="2" max="2" width="48.88671875" style="43" customWidth="1"/>
    <col min="3" max="12" width="12.88671875" style="43" customWidth="1"/>
    <col min="13" max="16384" width="9.109375" style="43"/>
  </cols>
  <sheetData>
    <row r="1" spans="1:11" x14ac:dyDescent="0.25">
      <c r="A1" s="188" t="s">
        <v>489</v>
      </c>
      <c r="B1" s="189"/>
      <c r="C1" s="189"/>
      <c r="D1" s="189"/>
      <c r="E1" s="189"/>
      <c r="F1" s="189"/>
      <c r="G1" s="189"/>
    </row>
    <row r="3" spans="1:11" x14ac:dyDescent="0.25">
      <c r="A3" s="190" t="s">
        <v>343</v>
      </c>
      <c r="B3" s="190"/>
    </row>
    <row r="4" spans="1:11" x14ac:dyDescent="0.25">
      <c r="A4" s="191" t="s">
        <v>338</v>
      </c>
      <c r="B4" s="191"/>
      <c r="C4" s="191"/>
      <c r="D4" s="191"/>
      <c r="E4" s="191"/>
      <c r="F4" s="191"/>
      <c r="G4" s="191"/>
      <c r="H4" s="71"/>
      <c r="I4" s="71"/>
      <c r="J4" s="71"/>
      <c r="K4" s="71"/>
    </row>
    <row r="5" spans="1:11" x14ac:dyDescent="0.25">
      <c r="B5" s="89"/>
      <c r="E5" s="71"/>
      <c r="F5" s="71"/>
      <c r="G5" s="112" t="s">
        <v>446</v>
      </c>
      <c r="H5" s="71"/>
      <c r="I5" s="71"/>
      <c r="J5" s="71"/>
      <c r="K5" s="71"/>
    </row>
    <row r="6" spans="1:11" x14ac:dyDescent="0.25">
      <c r="A6" s="90" t="s">
        <v>71</v>
      </c>
      <c r="B6" s="91" t="s">
        <v>72</v>
      </c>
      <c r="C6" s="152" t="s">
        <v>73</v>
      </c>
      <c r="D6" s="90" t="s">
        <v>74</v>
      </c>
      <c r="E6" s="90" t="s">
        <v>114</v>
      </c>
      <c r="F6" s="92" t="s">
        <v>107</v>
      </c>
      <c r="G6" s="152" t="s">
        <v>108</v>
      </c>
      <c r="H6" s="152" t="s">
        <v>109</v>
      </c>
      <c r="I6" s="152" t="s">
        <v>484</v>
      </c>
      <c r="J6" s="165" t="s">
        <v>423</v>
      </c>
      <c r="K6" s="71"/>
    </row>
    <row r="7" spans="1:11" ht="48.75" customHeight="1" x14ac:dyDescent="0.25">
      <c r="A7" s="122" t="s">
        <v>355</v>
      </c>
      <c r="B7" s="50" t="s">
        <v>0</v>
      </c>
      <c r="C7" s="187" t="s">
        <v>390</v>
      </c>
      <c r="D7" s="187"/>
      <c r="E7" s="187"/>
      <c r="F7" s="50" t="s">
        <v>63</v>
      </c>
      <c r="G7" s="187" t="s">
        <v>476</v>
      </c>
      <c r="H7" s="187"/>
      <c r="I7" s="187"/>
      <c r="J7" s="50" t="s">
        <v>480</v>
      </c>
      <c r="K7" s="71"/>
    </row>
    <row r="8" spans="1:11" ht="26.4" x14ac:dyDescent="0.25">
      <c r="A8" s="93"/>
      <c r="B8" s="91"/>
      <c r="C8" s="121" t="s">
        <v>130</v>
      </c>
      <c r="D8" s="121" t="s">
        <v>112</v>
      </c>
      <c r="E8" s="121" t="s">
        <v>391</v>
      </c>
      <c r="F8" s="91"/>
      <c r="G8" s="156" t="s">
        <v>482</v>
      </c>
      <c r="H8" s="156" t="s">
        <v>478</v>
      </c>
      <c r="I8" s="156" t="s">
        <v>479</v>
      </c>
      <c r="J8" s="91"/>
      <c r="K8" s="71"/>
    </row>
    <row r="9" spans="1:11" x14ac:dyDescent="0.25">
      <c r="A9" s="93">
        <v>1</v>
      </c>
      <c r="B9" s="12" t="s">
        <v>113</v>
      </c>
      <c r="C9" s="127"/>
      <c r="D9" s="128"/>
      <c r="E9" s="129"/>
      <c r="F9" s="128"/>
      <c r="G9" s="127"/>
      <c r="H9" s="128"/>
      <c r="I9" s="129"/>
      <c r="J9" s="128"/>
      <c r="K9" s="71"/>
    </row>
    <row r="10" spans="1:11" x14ac:dyDescent="0.25">
      <c r="A10" s="93">
        <v>2</v>
      </c>
      <c r="B10" s="12" t="s">
        <v>115</v>
      </c>
      <c r="C10" s="127"/>
      <c r="D10" s="128"/>
      <c r="E10" s="129"/>
      <c r="F10" s="128"/>
      <c r="G10" s="127"/>
      <c r="H10" s="128"/>
      <c r="I10" s="129"/>
      <c r="J10" s="128"/>
      <c r="K10" s="71"/>
    </row>
    <row r="11" spans="1:11" x14ac:dyDescent="0.25">
      <c r="A11" s="93">
        <v>3</v>
      </c>
      <c r="B11" s="90" t="s">
        <v>116</v>
      </c>
      <c r="C11" s="130">
        <v>20999115</v>
      </c>
      <c r="D11" s="126">
        <v>7048343</v>
      </c>
      <c r="E11" s="130"/>
      <c r="F11" s="130">
        <f>SUM(C11:E11)</f>
        <v>28047458</v>
      </c>
      <c r="G11" s="130">
        <v>20999115</v>
      </c>
      <c r="H11" s="126">
        <v>7048343</v>
      </c>
      <c r="I11" s="130"/>
      <c r="J11" s="130">
        <f>SUM(G11:I11)</f>
        <v>28047458</v>
      </c>
      <c r="K11" s="71"/>
    </row>
    <row r="12" spans="1:11" x14ac:dyDescent="0.25">
      <c r="A12" s="93">
        <v>4</v>
      </c>
      <c r="B12" s="93" t="s">
        <v>117</v>
      </c>
      <c r="C12" s="128">
        <v>2933589</v>
      </c>
      <c r="D12" s="126">
        <v>1233460</v>
      </c>
      <c r="E12" s="130"/>
      <c r="F12" s="130">
        <f>SUM(C12:E12)</f>
        <v>4167049</v>
      </c>
      <c r="G12" s="128">
        <v>2793562</v>
      </c>
      <c r="H12" s="126">
        <v>1173724</v>
      </c>
      <c r="I12" s="130"/>
      <c r="J12" s="130">
        <f>SUM(G12:I12)</f>
        <v>3967286</v>
      </c>
      <c r="K12" s="71"/>
    </row>
    <row r="13" spans="1:11" x14ac:dyDescent="0.25">
      <c r="A13" s="93">
        <v>5</v>
      </c>
      <c r="B13" s="93" t="s">
        <v>118</v>
      </c>
      <c r="C13" s="128">
        <v>23981545</v>
      </c>
      <c r="D13" s="128"/>
      <c r="E13" s="130"/>
      <c r="F13" s="130">
        <f>SUM(C13:E13)</f>
        <v>23981545</v>
      </c>
      <c r="G13" s="128">
        <v>24722755</v>
      </c>
      <c r="H13" s="128"/>
      <c r="I13" s="130"/>
      <c r="J13" s="130">
        <f>SUM(G13:I13)</f>
        <v>24722755</v>
      </c>
      <c r="K13" s="95"/>
    </row>
    <row r="14" spans="1:11" x14ac:dyDescent="0.25">
      <c r="A14" s="93">
        <v>6</v>
      </c>
      <c r="B14" s="93" t="s">
        <v>119</v>
      </c>
      <c r="C14" s="128">
        <v>9408000</v>
      </c>
      <c r="D14" s="128"/>
      <c r="E14" s="130">
        <v>0</v>
      </c>
      <c r="F14" s="130">
        <f>SUM(C14:E14)</f>
        <v>9408000</v>
      </c>
      <c r="G14" s="128">
        <v>9408000</v>
      </c>
      <c r="H14" s="128"/>
      <c r="I14" s="130">
        <v>0</v>
      </c>
      <c r="J14" s="130">
        <f>SUM(G14:I14)</f>
        <v>9408000</v>
      </c>
      <c r="K14" s="71"/>
    </row>
    <row r="15" spans="1:11" x14ac:dyDescent="0.25">
      <c r="A15" s="93">
        <v>7</v>
      </c>
      <c r="B15" s="93" t="s">
        <v>120</v>
      </c>
      <c r="C15" s="128">
        <v>57374632</v>
      </c>
      <c r="D15" s="128">
        <v>1080000</v>
      </c>
      <c r="E15" s="130">
        <v>0</v>
      </c>
      <c r="F15" s="130">
        <f>SUM(C15:E15)</f>
        <v>58454632</v>
      </c>
      <c r="G15" s="128">
        <v>55281632</v>
      </c>
      <c r="H15" s="128">
        <v>1080000</v>
      </c>
      <c r="I15" s="130">
        <v>0</v>
      </c>
      <c r="J15" s="130">
        <f>SUM(G15:I15)</f>
        <v>56361632</v>
      </c>
      <c r="K15" s="71"/>
    </row>
    <row r="16" spans="1:11" x14ac:dyDescent="0.25">
      <c r="A16" s="93">
        <v>8</v>
      </c>
      <c r="B16" s="91" t="s">
        <v>63</v>
      </c>
      <c r="C16" s="127">
        <f t="shared" ref="C16:J16" si="0">SUM(C11:C15)</f>
        <v>114696881</v>
      </c>
      <c r="D16" s="127">
        <f t="shared" si="0"/>
        <v>9361803</v>
      </c>
      <c r="E16" s="127">
        <f t="shared" si="0"/>
        <v>0</v>
      </c>
      <c r="F16" s="127">
        <f t="shared" si="0"/>
        <v>124058684</v>
      </c>
      <c r="G16" s="127">
        <f t="shared" si="0"/>
        <v>113205064</v>
      </c>
      <c r="H16" s="127">
        <f t="shared" si="0"/>
        <v>9302067</v>
      </c>
      <c r="I16" s="127">
        <f t="shared" si="0"/>
        <v>0</v>
      </c>
      <c r="J16" s="127">
        <f t="shared" si="0"/>
        <v>122507131</v>
      </c>
      <c r="K16" s="71"/>
    </row>
    <row r="17" spans="1:11" x14ac:dyDescent="0.25">
      <c r="A17" s="93"/>
      <c r="B17" s="93"/>
      <c r="C17" s="124"/>
      <c r="D17" s="124"/>
      <c r="E17" s="126"/>
      <c r="F17" s="126"/>
      <c r="G17" s="124"/>
      <c r="H17" s="124"/>
      <c r="I17" s="126"/>
      <c r="J17" s="126"/>
      <c r="K17" s="71"/>
    </row>
    <row r="18" spans="1:11" x14ac:dyDescent="0.25">
      <c r="A18" s="94">
        <v>9</v>
      </c>
      <c r="B18" s="91" t="s">
        <v>121</v>
      </c>
      <c r="C18" s="124"/>
      <c r="D18" s="124"/>
      <c r="E18" s="123"/>
      <c r="F18" s="126"/>
      <c r="G18" s="124"/>
      <c r="H18" s="124"/>
      <c r="I18" s="123"/>
      <c r="J18" s="126"/>
      <c r="K18" s="71"/>
    </row>
    <row r="19" spans="1:11" x14ac:dyDescent="0.25">
      <c r="A19" s="94">
        <v>10</v>
      </c>
      <c r="B19" s="91" t="s">
        <v>115</v>
      </c>
      <c r="C19" s="124"/>
      <c r="D19" s="124"/>
      <c r="E19" s="123"/>
      <c r="F19" s="126"/>
      <c r="G19" s="124"/>
      <c r="H19" s="124"/>
      <c r="I19" s="123"/>
      <c r="J19" s="126"/>
      <c r="K19" s="71"/>
    </row>
    <row r="20" spans="1:11" x14ac:dyDescent="0.25">
      <c r="A20" s="93">
        <v>11</v>
      </c>
      <c r="B20" s="93" t="s">
        <v>392</v>
      </c>
      <c r="C20" s="124"/>
      <c r="D20" s="124">
        <v>2556070</v>
      </c>
      <c r="E20" s="126"/>
      <c r="F20" s="130">
        <f t="shared" ref="F20:F21" si="1">SUM(C20:E20)</f>
        <v>2556070</v>
      </c>
      <c r="G20" s="124"/>
      <c r="H20" s="124">
        <v>14502520</v>
      </c>
      <c r="I20" s="126"/>
      <c r="J20" s="126">
        <v>14502520</v>
      </c>
      <c r="K20" s="71"/>
    </row>
    <row r="21" spans="1:11" x14ac:dyDescent="0.25">
      <c r="A21" s="93">
        <v>12</v>
      </c>
      <c r="B21" s="93" t="s">
        <v>122</v>
      </c>
      <c r="C21" s="124">
        <v>41775115</v>
      </c>
      <c r="D21" s="124"/>
      <c r="E21" s="126">
        <v>0</v>
      </c>
      <c r="F21" s="130">
        <f t="shared" si="1"/>
        <v>41775115</v>
      </c>
      <c r="G21" s="124">
        <v>29828665</v>
      </c>
      <c r="H21" s="124"/>
      <c r="I21" s="126">
        <v>0</v>
      </c>
      <c r="J21" s="126">
        <v>29828665</v>
      </c>
      <c r="K21" s="71"/>
    </row>
    <row r="22" spans="1:11" x14ac:dyDescent="0.25">
      <c r="A22" s="93">
        <v>13</v>
      </c>
      <c r="B22" s="93" t="s">
        <v>123</v>
      </c>
      <c r="C22" s="126"/>
      <c r="D22" s="126"/>
      <c r="E22" s="126"/>
      <c r="F22" s="126"/>
      <c r="G22" s="126"/>
      <c r="H22" s="126"/>
      <c r="I22" s="126"/>
      <c r="J22" s="126"/>
      <c r="K22" s="71"/>
    </row>
    <row r="23" spans="1:11" x14ac:dyDescent="0.25">
      <c r="A23" s="93">
        <v>14</v>
      </c>
      <c r="B23" s="93" t="s">
        <v>124</v>
      </c>
      <c r="C23" s="126"/>
      <c r="D23" s="126"/>
      <c r="E23" s="126"/>
      <c r="F23" s="126"/>
      <c r="G23" s="126"/>
      <c r="H23" s="126"/>
      <c r="I23" s="126"/>
      <c r="J23" s="126"/>
      <c r="K23" s="71"/>
    </row>
    <row r="24" spans="1:11" x14ac:dyDescent="0.25">
      <c r="A24" s="93">
        <v>15</v>
      </c>
      <c r="B24" s="93" t="s">
        <v>125</v>
      </c>
      <c r="C24" s="126"/>
      <c r="D24" s="126"/>
      <c r="E24" s="126"/>
      <c r="F24" s="126"/>
      <c r="G24" s="126"/>
      <c r="H24" s="126"/>
      <c r="I24" s="126"/>
      <c r="J24" s="126"/>
      <c r="K24" s="71"/>
    </row>
    <row r="25" spans="1:11" x14ac:dyDescent="0.25">
      <c r="A25" s="93">
        <v>16</v>
      </c>
      <c r="B25" s="91" t="s">
        <v>63</v>
      </c>
      <c r="C25" s="123">
        <f t="shared" ref="C25:J25" si="2">SUM(C20:C24)</f>
        <v>41775115</v>
      </c>
      <c r="D25" s="123">
        <f t="shared" si="2"/>
        <v>2556070</v>
      </c>
      <c r="E25" s="123">
        <f t="shared" si="2"/>
        <v>0</v>
      </c>
      <c r="F25" s="123">
        <f t="shared" si="2"/>
        <v>44331185</v>
      </c>
      <c r="G25" s="123">
        <f t="shared" si="2"/>
        <v>29828665</v>
      </c>
      <c r="H25" s="123">
        <f t="shared" si="2"/>
        <v>14502520</v>
      </c>
      <c r="I25" s="123">
        <f t="shared" si="2"/>
        <v>0</v>
      </c>
      <c r="J25" s="123">
        <f t="shared" si="2"/>
        <v>44331185</v>
      </c>
      <c r="K25" s="71"/>
    </row>
    <row r="26" spans="1:11" x14ac:dyDescent="0.25">
      <c r="A26" s="93"/>
      <c r="B26" s="90"/>
      <c r="C26" s="126"/>
      <c r="D26" s="126"/>
      <c r="E26" s="123"/>
      <c r="F26" s="126"/>
      <c r="G26" s="126"/>
      <c r="H26" s="126"/>
      <c r="I26" s="123"/>
      <c r="J26" s="126"/>
      <c r="K26" s="71"/>
    </row>
    <row r="27" spans="1:11" x14ac:dyDescent="0.25">
      <c r="A27" s="96">
        <v>17</v>
      </c>
      <c r="B27" s="91" t="s">
        <v>126</v>
      </c>
      <c r="C27" s="126"/>
      <c r="D27" s="126"/>
      <c r="E27" s="123"/>
      <c r="F27" s="126"/>
      <c r="G27" s="126"/>
      <c r="H27" s="126"/>
      <c r="I27" s="123"/>
      <c r="J27" s="126"/>
      <c r="K27" s="71"/>
    </row>
    <row r="28" spans="1:11" x14ac:dyDescent="0.25">
      <c r="A28" s="97">
        <v>18</v>
      </c>
      <c r="B28" s="97" t="s">
        <v>88</v>
      </c>
      <c r="C28" s="131">
        <v>12066783</v>
      </c>
      <c r="D28" s="126">
        <v>0</v>
      </c>
      <c r="E28" s="123">
        <v>0</v>
      </c>
      <c r="F28" s="126">
        <f>SUM(C28:E28)</f>
        <v>12066783</v>
      </c>
      <c r="G28" s="131">
        <v>9708546</v>
      </c>
      <c r="H28" s="126">
        <v>0</v>
      </c>
      <c r="I28" s="123">
        <v>0</v>
      </c>
      <c r="J28" s="126">
        <f>SUM(G28:I28)</f>
        <v>9708546</v>
      </c>
      <c r="K28" s="71"/>
    </row>
    <row r="29" spans="1:11" x14ac:dyDescent="0.25">
      <c r="A29" s="93">
        <v>19</v>
      </c>
      <c r="B29" s="92" t="s">
        <v>89</v>
      </c>
      <c r="C29" s="126"/>
      <c r="D29" s="126"/>
      <c r="E29" s="123"/>
      <c r="F29" s="126"/>
      <c r="G29" s="126"/>
      <c r="H29" s="126"/>
      <c r="I29" s="123"/>
      <c r="J29" s="126"/>
      <c r="K29" s="71"/>
    </row>
    <row r="30" spans="1:11" x14ac:dyDescent="0.25">
      <c r="A30" s="93">
        <v>20</v>
      </c>
      <c r="B30" s="92" t="s">
        <v>90</v>
      </c>
      <c r="C30" s="126">
        <v>0</v>
      </c>
      <c r="D30" s="126">
        <v>0</v>
      </c>
      <c r="E30" s="123">
        <v>0</v>
      </c>
      <c r="F30" s="126">
        <f>SUM(C30:E30)</f>
        <v>0</v>
      </c>
      <c r="G30" s="126">
        <v>0</v>
      </c>
      <c r="H30" s="126">
        <v>0</v>
      </c>
      <c r="I30" s="123">
        <v>0</v>
      </c>
      <c r="J30" s="126">
        <f>SUM(G30:I30)</f>
        <v>0</v>
      </c>
      <c r="K30" s="71"/>
    </row>
    <row r="31" spans="1:11" x14ac:dyDescent="0.25">
      <c r="A31" s="93">
        <v>21</v>
      </c>
      <c r="B31" s="92" t="s">
        <v>91</v>
      </c>
      <c r="C31" s="126"/>
      <c r="D31" s="126"/>
      <c r="E31" s="123"/>
      <c r="F31" s="126"/>
      <c r="G31" s="126"/>
      <c r="H31" s="126"/>
      <c r="I31" s="123"/>
      <c r="J31" s="126"/>
      <c r="K31" s="71"/>
    </row>
    <row r="32" spans="1:11" x14ac:dyDescent="0.25">
      <c r="A32" s="93">
        <v>22</v>
      </c>
      <c r="B32" s="98" t="s">
        <v>63</v>
      </c>
      <c r="C32" s="123">
        <f t="shared" ref="C32:J32" si="3">SUM(C28:C31)</f>
        <v>12066783</v>
      </c>
      <c r="D32" s="123">
        <f t="shared" si="3"/>
        <v>0</v>
      </c>
      <c r="E32" s="123">
        <f t="shared" si="3"/>
        <v>0</v>
      </c>
      <c r="F32" s="123">
        <f t="shared" si="3"/>
        <v>12066783</v>
      </c>
      <c r="G32" s="123">
        <f t="shared" si="3"/>
        <v>9708546</v>
      </c>
      <c r="H32" s="123">
        <f t="shared" si="3"/>
        <v>0</v>
      </c>
      <c r="I32" s="123">
        <f t="shared" si="3"/>
        <v>0</v>
      </c>
      <c r="J32" s="123">
        <f t="shared" si="3"/>
        <v>9708546</v>
      </c>
      <c r="K32" s="71"/>
    </row>
    <row r="33" spans="1:13" x14ac:dyDescent="0.25">
      <c r="A33" s="93">
        <v>23</v>
      </c>
      <c r="B33" s="98" t="s">
        <v>393</v>
      </c>
      <c r="C33" s="123">
        <f t="shared" ref="C33:J33" si="4">SUM(C16,C25,C32)</f>
        <v>168538779</v>
      </c>
      <c r="D33" s="123">
        <f t="shared" si="4"/>
        <v>11917873</v>
      </c>
      <c r="E33" s="123">
        <f t="shared" si="4"/>
        <v>0</v>
      </c>
      <c r="F33" s="123">
        <f t="shared" si="4"/>
        <v>180456652</v>
      </c>
      <c r="G33" s="123">
        <f t="shared" si="4"/>
        <v>152742275</v>
      </c>
      <c r="H33" s="123">
        <f t="shared" si="4"/>
        <v>23804587</v>
      </c>
      <c r="I33" s="123">
        <f t="shared" si="4"/>
        <v>0</v>
      </c>
      <c r="J33" s="123">
        <f t="shared" si="4"/>
        <v>176546862</v>
      </c>
      <c r="K33" s="71"/>
    </row>
    <row r="34" spans="1:13" x14ac:dyDescent="0.25">
      <c r="A34" s="93"/>
      <c r="B34" s="92"/>
      <c r="C34" s="126"/>
      <c r="D34" s="126"/>
      <c r="E34" s="123"/>
      <c r="F34" s="126"/>
      <c r="G34" s="126"/>
      <c r="H34" s="126"/>
      <c r="I34" s="123"/>
      <c r="J34" s="126"/>
      <c r="K34" s="71"/>
    </row>
    <row r="35" spans="1:13" x14ac:dyDescent="0.25">
      <c r="A35" s="94">
        <v>24</v>
      </c>
      <c r="B35" s="91" t="s">
        <v>394</v>
      </c>
      <c r="C35" s="126"/>
      <c r="D35" s="123"/>
      <c r="E35" s="123"/>
      <c r="F35" s="126"/>
      <c r="G35" s="126"/>
      <c r="H35" s="123"/>
      <c r="I35" s="123"/>
      <c r="J35" s="126"/>
      <c r="K35" s="71"/>
    </row>
    <row r="36" spans="1:13" x14ac:dyDescent="0.25">
      <c r="A36" s="93">
        <v>25</v>
      </c>
      <c r="B36" s="92" t="s">
        <v>339</v>
      </c>
      <c r="C36" s="126"/>
      <c r="D36" s="126"/>
      <c r="E36" s="123"/>
      <c r="F36" s="126">
        <f>SUM(C36:E36)</f>
        <v>0</v>
      </c>
      <c r="G36" s="126"/>
      <c r="H36" s="126"/>
      <c r="I36" s="123"/>
      <c r="J36" s="126">
        <f>SUM(G36:I36)</f>
        <v>0</v>
      </c>
      <c r="K36" s="71"/>
    </row>
    <row r="37" spans="1:13" x14ac:dyDescent="0.25">
      <c r="A37" s="90"/>
      <c r="B37" s="91"/>
      <c r="C37" s="126"/>
      <c r="D37" s="126"/>
      <c r="E37" s="126"/>
      <c r="F37" s="126"/>
      <c r="G37" s="126"/>
      <c r="H37" s="126"/>
      <c r="I37" s="126"/>
      <c r="J37" s="126"/>
      <c r="K37" s="71"/>
    </row>
    <row r="38" spans="1:13" x14ac:dyDescent="0.25">
      <c r="A38" s="147">
        <v>26</v>
      </c>
      <c r="B38" s="93" t="s">
        <v>463</v>
      </c>
      <c r="C38" s="124">
        <v>3388248</v>
      </c>
      <c r="D38" s="126"/>
      <c r="E38" s="125"/>
      <c r="F38" s="126">
        <f>SUM(C38:E38)</f>
        <v>3388248</v>
      </c>
      <c r="G38" s="124">
        <v>3388248</v>
      </c>
      <c r="H38" s="126"/>
      <c r="I38" s="125"/>
      <c r="J38" s="126">
        <f>SUM(G38:I38)</f>
        <v>3388248</v>
      </c>
      <c r="K38" s="71"/>
    </row>
    <row r="39" spans="1:13" ht="13.8" x14ac:dyDescent="0.25">
      <c r="A39" s="132">
        <v>27</v>
      </c>
      <c r="B39" s="132" t="s">
        <v>393</v>
      </c>
      <c r="C39" s="133">
        <f t="shared" ref="C39:J39" si="5">SUM(C33,C36,C38)</f>
        <v>171927027</v>
      </c>
      <c r="D39" s="133">
        <f t="shared" si="5"/>
        <v>11917873</v>
      </c>
      <c r="E39" s="133">
        <f t="shared" si="5"/>
        <v>0</v>
      </c>
      <c r="F39" s="133">
        <f t="shared" si="5"/>
        <v>183844900</v>
      </c>
      <c r="G39" s="133">
        <f t="shared" si="5"/>
        <v>156130523</v>
      </c>
      <c r="H39" s="133">
        <f t="shared" si="5"/>
        <v>23804587</v>
      </c>
      <c r="I39" s="133">
        <f t="shared" si="5"/>
        <v>0</v>
      </c>
      <c r="J39" s="133">
        <f t="shared" si="5"/>
        <v>179935110</v>
      </c>
      <c r="K39" s="71"/>
    </row>
    <row r="41" spans="1:13" x14ac:dyDescent="0.25">
      <c r="B41" s="76"/>
      <c r="C41" s="76"/>
      <c r="D41" s="76"/>
      <c r="E41" s="76"/>
      <c r="F41" s="76"/>
      <c r="G41" s="76"/>
      <c r="H41" s="76"/>
      <c r="I41" s="76"/>
      <c r="J41" s="76"/>
    </row>
    <row r="42" spans="1:13" x14ac:dyDescent="0.25">
      <c r="B42" s="186" t="s">
        <v>469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</row>
    <row r="43" spans="1:13" x14ac:dyDescent="0.25">
      <c r="A43" s="90">
        <v>28</v>
      </c>
      <c r="B43" s="101" t="s">
        <v>340</v>
      </c>
      <c r="C43" s="148" t="s">
        <v>59</v>
      </c>
      <c r="D43" s="148" t="s">
        <v>408</v>
      </c>
      <c r="E43" s="148" t="s">
        <v>60</v>
      </c>
      <c r="F43" s="148" t="s">
        <v>61</v>
      </c>
      <c r="G43" s="148" t="s">
        <v>62</v>
      </c>
      <c r="H43" s="148" t="s">
        <v>92</v>
      </c>
      <c r="I43" s="148" t="s">
        <v>7</v>
      </c>
      <c r="J43" s="149" t="s">
        <v>466</v>
      </c>
      <c r="K43" s="148" t="s">
        <v>58</v>
      </c>
      <c r="L43" s="148" t="s">
        <v>63</v>
      </c>
      <c r="M43" s="154" t="s">
        <v>341</v>
      </c>
    </row>
    <row r="44" spans="1:13" x14ac:dyDescent="0.25">
      <c r="A44" s="90">
        <v>29</v>
      </c>
      <c r="B44" s="91" t="s">
        <v>93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</row>
    <row r="45" spans="1:13" x14ac:dyDescent="0.25">
      <c r="A45" s="90">
        <v>30</v>
      </c>
      <c r="B45" s="152" t="s">
        <v>472</v>
      </c>
      <c r="C45" s="126"/>
      <c r="D45" s="126"/>
      <c r="E45" s="126"/>
      <c r="F45" s="126"/>
      <c r="G45" s="130">
        <v>55964067</v>
      </c>
      <c r="H45" s="126"/>
      <c r="I45" s="126"/>
      <c r="J45" s="126">
        <v>3388248</v>
      </c>
      <c r="K45" s="126"/>
      <c r="L45" s="126">
        <f t="shared" ref="L45:L67" si="6">SUM(C45:K45)</f>
        <v>59352315</v>
      </c>
      <c r="M45" s="126"/>
    </row>
    <row r="46" spans="1:13" x14ac:dyDescent="0.25">
      <c r="A46" s="90">
        <v>31</v>
      </c>
      <c r="B46" s="135" t="s">
        <v>396</v>
      </c>
      <c r="C46" s="126">
        <v>7048343</v>
      </c>
      <c r="D46" s="126">
        <v>1173724</v>
      </c>
      <c r="E46" s="126"/>
      <c r="F46" s="126"/>
      <c r="G46" s="126"/>
      <c r="H46" s="126"/>
      <c r="I46" s="126"/>
      <c r="J46" s="126"/>
      <c r="K46" s="126"/>
      <c r="L46" s="126">
        <f t="shared" si="6"/>
        <v>8222067</v>
      </c>
      <c r="M46" s="126"/>
    </row>
    <row r="47" spans="1:13" x14ac:dyDescent="0.25">
      <c r="A47" s="90">
        <v>32</v>
      </c>
      <c r="B47" s="135" t="s">
        <v>397</v>
      </c>
      <c r="C47" s="126"/>
      <c r="D47" s="126"/>
      <c r="E47" s="126">
        <v>2565000</v>
      </c>
      <c r="F47" s="126"/>
      <c r="G47" s="126"/>
      <c r="H47" s="126"/>
      <c r="I47" s="126"/>
      <c r="J47" s="126"/>
      <c r="K47" s="126"/>
      <c r="L47" s="126">
        <f t="shared" si="6"/>
        <v>2565000</v>
      </c>
      <c r="M47" s="126"/>
    </row>
    <row r="48" spans="1:13" x14ac:dyDescent="0.25">
      <c r="A48" s="90">
        <v>33</v>
      </c>
      <c r="B48" s="135" t="s">
        <v>398</v>
      </c>
      <c r="C48" s="126">
        <v>5197020</v>
      </c>
      <c r="D48" s="126">
        <v>913789</v>
      </c>
      <c r="E48" s="126">
        <v>13626695</v>
      </c>
      <c r="F48" s="126"/>
      <c r="G48" s="126">
        <v>277565</v>
      </c>
      <c r="H48" s="126">
        <v>1628970</v>
      </c>
      <c r="I48" s="126">
        <v>20775115</v>
      </c>
      <c r="J48" s="126"/>
      <c r="K48" s="126">
        <v>9708546</v>
      </c>
      <c r="L48" s="126">
        <f t="shared" si="6"/>
        <v>52127700</v>
      </c>
      <c r="M48" s="126">
        <v>2</v>
      </c>
    </row>
    <row r="49" spans="1:13" x14ac:dyDescent="0.25">
      <c r="A49" s="90"/>
      <c r="B49" s="155" t="s">
        <v>481</v>
      </c>
      <c r="C49" s="126"/>
      <c r="D49" s="126"/>
      <c r="E49" s="126">
        <v>768000</v>
      </c>
      <c r="F49" s="126"/>
      <c r="G49" s="126"/>
      <c r="H49" s="126"/>
      <c r="I49" s="126"/>
      <c r="J49" s="126"/>
      <c r="K49" s="126"/>
      <c r="L49" s="126">
        <f>SUM(C49:K49)</f>
        <v>768000</v>
      </c>
      <c r="M49" s="126"/>
    </row>
    <row r="50" spans="1:13" x14ac:dyDescent="0.25">
      <c r="A50" s="90">
        <v>34</v>
      </c>
      <c r="B50" s="153" t="s">
        <v>470</v>
      </c>
      <c r="C50" s="126"/>
      <c r="D50" s="126"/>
      <c r="E50" s="126"/>
      <c r="F50" s="126"/>
      <c r="G50" s="126"/>
      <c r="H50" s="126"/>
      <c r="I50" s="126">
        <v>11000000</v>
      </c>
      <c r="J50" s="126"/>
      <c r="K50" s="126"/>
      <c r="L50" s="126">
        <f t="shared" si="6"/>
        <v>11000000</v>
      </c>
      <c r="M50" s="126"/>
    </row>
    <row r="51" spans="1:13" x14ac:dyDescent="0.25">
      <c r="A51" s="90">
        <v>35</v>
      </c>
      <c r="B51" s="153" t="s">
        <v>471</v>
      </c>
      <c r="C51" s="126"/>
      <c r="D51" s="126"/>
      <c r="E51" s="126"/>
      <c r="F51" s="126"/>
      <c r="G51" s="126"/>
      <c r="H51" s="126"/>
      <c r="I51" s="126">
        <v>10000000</v>
      </c>
      <c r="J51" s="126"/>
      <c r="K51" s="126"/>
      <c r="L51" s="126">
        <f t="shared" si="6"/>
        <v>10000000</v>
      </c>
      <c r="M51" s="126"/>
    </row>
    <row r="52" spans="1:13" x14ac:dyDescent="0.25">
      <c r="A52" s="90">
        <v>36</v>
      </c>
      <c r="B52" s="135" t="s">
        <v>399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>
        <f t="shared" si="6"/>
        <v>0</v>
      </c>
      <c r="M52" s="126"/>
    </row>
    <row r="53" spans="1:13" x14ac:dyDescent="0.25">
      <c r="A53" s="90">
        <v>37</v>
      </c>
      <c r="B53" s="135" t="s">
        <v>400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>
        <f t="shared" si="6"/>
        <v>0</v>
      </c>
      <c r="M53" s="126"/>
    </row>
    <row r="54" spans="1:13" x14ac:dyDescent="0.25">
      <c r="A54" s="90">
        <v>38</v>
      </c>
      <c r="B54" s="135" t="s">
        <v>401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>
        <f t="shared" si="6"/>
        <v>0</v>
      </c>
      <c r="M54" s="126"/>
    </row>
    <row r="55" spans="1:13" x14ac:dyDescent="0.25">
      <c r="A55" s="90">
        <v>39</v>
      </c>
      <c r="B55" s="135" t="s">
        <v>402</v>
      </c>
      <c r="C55" s="126">
        <v>4378620</v>
      </c>
      <c r="D55" s="126">
        <v>724580</v>
      </c>
      <c r="E55" s="126">
        <v>864550</v>
      </c>
      <c r="F55" s="126"/>
      <c r="G55" s="126"/>
      <c r="H55" s="126"/>
      <c r="I55" s="126"/>
      <c r="J55" s="126"/>
      <c r="K55" s="126"/>
      <c r="L55" s="126">
        <f t="shared" si="6"/>
        <v>5967750</v>
      </c>
      <c r="M55" s="126">
        <v>1</v>
      </c>
    </row>
    <row r="56" spans="1:13" x14ac:dyDescent="0.25">
      <c r="A56" s="90">
        <v>40</v>
      </c>
      <c r="B56" s="135" t="s">
        <v>453</v>
      </c>
      <c r="C56" s="126"/>
      <c r="D56" s="126"/>
      <c r="E56" s="126"/>
      <c r="F56" s="126">
        <v>9408000</v>
      </c>
      <c r="G56" s="126"/>
      <c r="H56" s="126"/>
      <c r="I56" s="126"/>
      <c r="J56" s="126"/>
      <c r="K56" s="126"/>
      <c r="L56" s="126">
        <f t="shared" si="6"/>
        <v>9408000</v>
      </c>
      <c r="M56" s="126"/>
    </row>
    <row r="57" spans="1:13" x14ac:dyDescent="0.25">
      <c r="A57" s="90">
        <v>41</v>
      </c>
      <c r="B57" s="135" t="s">
        <v>464</v>
      </c>
      <c r="C57" s="126"/>
      <c r="D57" s="126"/>
      <c r="E57" s="126">
        <v>298680</v>
      </c>
      <c r="F57" s="126"/>
      <c r="G57" s="126"/>
      <c r="H57" s="126"/>
      <c r="I57" s="126"/>
      <c r="J57" s="126"/>
      <c r="K57" s="126"/>
      <c r="L57" s="126">
        <f t="shared" si="6"/>
        <v>298680</v>
      </c>
      <c r="M57" s="126"/>
    </row>
    <row r="58" spans="1:13" x14ac:dyDescent="0.25">
      <c r="A58" s="90">
        <v>42</v>
      </c>
      <c r="B58" s="135" t="s">
        <v>403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>
        <f t="shared" si="6"/>
        <v>0</v>
      </c>
      <c r="M58" s="126"/>
    </row>
    <row r="59" spans="1:13" x14ac:dyDescent="0.25">
      <c r="A59" s="90">
        <v>43</v>
      </c>
      <c r="B59" s="135" t="s">
        <v>404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>
        <f t="shared" si="6"/>
        <v>0</v>
      </c>
      <c r="M59" s="126"/>
    </row>
    <row r="60" spans="1:13" x14ac:dyDescent="0.25">
      <c r="A60" s="90">
        <v>44</v>
      </c>
      <c r="B60" s="135" t="s">
        <v>465</v>
      </c>
      <c r="C60" s="126"/>
      <c r="D60" s="126"/>
      <c r="E60" s="126"/>
      <c r="F60" s="126"/>
      <c r="G60" s="126"/>
      <c r="H60" s="126"/>
      <c r="I60" s="126"/>
      <c r="J60" s="126"/>
      <c r="K60" s="126"/>
      <c r="L60" s="126">
        <f t="shared" si="6"/>
        <v>0</v>
      </c>
      <c r="M60" s="126"/>
    </row>
    <row r="61" spans="1:13" x14ac:dyDescent="0.25">
      <c r="A61" s="90">
        <v>45</v>
      </c>
      <c r="B61" s="135" t="s">
        <v>405</v>
      </c>
      <c r="C61" s="126"/>
      <c r="D61" s="126"/>
      <c r="E61" s="126"/>
      <c r="F61" s="126"/>
      <c r="G61" s="126">
        <v>120000</v>
      </c>
      <c r="H61" s="126"/>
      <c r="I61" s="126"/>
      <c r="J61" s="126"/>
      <c r="K61" s="126"/>
      <c r="L61" s="126">
        <f t="shared" si="6"/>
        <v>120000</v>
      </c>
      <c r="M61" s="126"/>
    </row>
    <row r="62" spans="1:13" x14ac:dyDescent="0.25">
      <c r="A62" s="90">
        <v>46</v>
      </c>
      <c r="B62" s="135" t="s">
        <v>454</v>
      </c>
      <c r="C62" s="126">
        <v>8785875</v>
      </c>
      <c r="D62" s="126">
        <v>731831</v>
      </c>
      <c r="E62" s="126">
        <v>3192140</v>
      </c>
      <c r="F62" s="126"/>
      <c r="G62" s="126"/>
      <c r="H62" s="126"/>
      <c r="I62" s="126"/>
      <c r="J62" s="126"/>
      <c r="K62" s="126"/>
      <c r="L62" s="126">
        <f t="shared" si="6"/>
        <v>12709846</v>
      </c>
      <c r="M62" s="126"/>
    </row>
    <row r="63" spans="1:13" x14ac:dyDescent="0.25">
      <c r="A63" s="90">
        <v>47</v>
      </c>
      <c r="B63" s="135" t="s">
        <v>455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>
        <f t="shared" si="6"/>
        <v>0</v>
      </c>
      <c r="M63" s="126"/>
    </row>
    <row r="64" spans="1:13" x14ac:dyDescent="0.25">
      <c r="A64" s="90">
        <v>48</v>
      </c>
      <c r="B64" s="135" t="s">
        <v>456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>
        <f t="shared" si="6"/>
        <v>0</v>
      </c>
      <c r="M64" s="126"/>
    </row>
    <row r="65" spans="1:13" x14ac:dyDescent="0.25">
      <c r="A65" s="90">
        <v>49</v>
      </c>
      <c r="B65" s="135" t="s">
        <v>457</v>
      </c>
      <c r="C65" s="126"/>
      <c r="D65" s="126"/>
      <c r="E65" s="126"/>
      <c r="F65" s="126"/>
      <c r="G65" s="126"/>
      <c r="H65" s="126"/>
      <c r="I65" s="126"/>
      <c r="J65" s="126"/>
      <c r="K65" s="126"/>
      <c r="L65" s="126">
        <f t="shared" si="6"/>
        <v>0</v>
      </c>
      <c r="M65" s="126"/>
    </row>
    <row r="66" spans="1:13" x14ac:dyDescent="0.25">
      <c r="A66" s="90">
        <v>50</v>
      </c>
      <c r="B66" s="135" t="s">
        <v>406</v>
      </c>
      <c r="C66" s="126">
        <v>2637600</v>
      </c>
      <c r="D66" s="126">
        <v>423362</v>
      </c>
      <c r="E66" s="126">
        <v>2104390</v>
      </c>
      <c r="F66" s="126"/>
      <c r="G66" s="126"/>
      <c r="H66" s="126"/>
      <c r="I66" s="126"/>
      <c r="J66" s="126"/>
      <c r="K66" s="126"/>
      <c r="L66" s="126">
        <f t="shared" si="6"/>
        <v>5165352</v>
      </c>
      <c r="M66" s="126">
        <v>1</v>
      </c>
    </row>
    <row r="67" spans="1:13" x14ac:dyDescent="0.25">
      <c r="A67" s="90">
        <v>51</v>
      </c>
      <c r="B67" s="135" t="s">
        <v>407</v>
      </c>
      <c r="C67" s="126"/>
      <c r="D67" s="126"/>
      <c r="E67" s="126">
        <v>744500</v>
      </c>
      <c r="F67" s="126"/>
      <c r="G67" s="126"/>
      <c r="H67" s="126"/>
      <c r="I67" s="126"/>
      <c r="J67" s="126"/>
      <c r="K67" s="126"/>
      <c r="L67" s="126">
        <f t="shared" si="6"/>
        <v>744500</v>
      </c>
      <c r="M67" s="126"/>
    </row>
    <row r="68" spans="1:13" x14ac:dyDescent="0.25">
      <c r="A68" s="90">
        <v>52</v>
      </c>
      <c r="B68" s="135" t="s">
        <v>452</v>
      </c>
      <c r="C68" s="126"/>
      <c r="D68" s="126"/>
      <c r="E68" s="126">
        <v>558800</v>
      </c>
      <c r="F68" s="126"/>
      <c r="G68" s="126"/>
      <c r="H68" s="126">
        <v>927100</v>
      </c>
      <c r="I68" s="126"/>
      <c r="J68" s="126"/>
      <c r="K68" s="126"/>
      <c r="L68" s="126">
        <f>SUM(C68:K68)</f>
        <v>1485900</v>
      </c>
      <c r="M68" s="126"/>
    </row>
    <row r="69" spans="1:13" x14ac:dyDescent="0.25">
      <c r="A69" s="90">
        <v>53</v>
      </c>
      <c r="B69" s="99" t="s">
        <v>395</v>
      </c>
      <c r="C69" s="134">
        <f>SUM(C45:C68)</f>
        <v>28047458</v>
      </c>
      <c r="D69" s="134">
        <f t="shared" ref="D69:G69" si="7">SUM(D45:D68)</f>
        <v>3967286</v>
      </c>
      <c r="E69" s="134">
        <f t="shared" si="7"/>
        <v>24722755</v>
      </c>
      <c r="F69" s="134">
        <f t="shared" si="7"/>
        <v>9408000</v>
      </c>
      <c r="G69" s="134">
        <f t="shared" si="7"/>
        <v>56361632</v>
      </c>
      <c r="H69" s="134">
        <f t="shared" ref="H69:K69" si="8">SUM(H45:H68)</f>
        <v>2556070</v>
      </c>
      <c r="I69" s="134">
        <f t="shared" si="8"/>
        <v>41775115</v>
      </c>
      <c r="J69" s="134">
        <f t="shared" si="8"/>
        <v>3388248</v>
      </c>
      <c r="K69" s="134">
        <f t="shared" si="8"/>
        <v>9708546</v>
      </c>
      <c r="L69" s="134">
        <f>SUM(L45:L68)</f>
        <v>179935110</v>
      </c>
      <c r="M69" s="126">
        <f>SUM(M46:M68)</f>
        <v>4</v>
      </c>
    </row>
    <row r="70" spans="1:13" x14ac:dyDescent="0.25">
      <c r="A70" s="90"/>
      <c r="B70" s="99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26"/>
    </row>
    <row r="71" spans="1:13" x14ac:dyDescent="0.25">
      <c r="A71" s="90">
        <v>54</v>
      </c>
      <c r="B71" s="99" t="s">
        <v>393</v>
      </c>
      <c r="C71" s="134">
        <f>SUM(C69:C69)</f>
        <v>28047458</v>
      </c>
      <c r="D71" s="134">
        <f t="shared" ref="D71:H71" si="9">SUM(D69:D69)</f>
        <v>3967286</v>
      </c>
      <c r="E71" s="134">
        <f t="shared" si="9"/>
        <v>24722755</v>
      </c>
      <c r="F71" s="134">
        <f t="shared" si="9"/>
        <v>9408000</v>
      </c>
      <c r="G71" s="134">
        <f t="shared" si="9"/>
        <v>56361632</v>
      </c>
      <c r="H71" s="134">
        <f t="shared" si="9"/>
        <v>2556070</v>
      </c>
      <c r="I71" s="134">
        <f>SUM(I69)</f>
        <v>41775115</v>
      </c>
      <c r="J71" s="134">
        <f>SUM(J69)</f>
        <v>3388248</v>
      </c>
      <c r="K71" s="134">
        <f>SUM(K69)</f>
        <v>9708546</v>
      </c>
      <c r="L71" s="134">
        <f>SUM(C71:K71)</f>
        <v>179935110</v>
      </c>
      <c r="M71" s="126">
        <f>SUM(M69:M69)</f>
        <v>4</v>
      </c>
    </row>
    <row r="73" spans="1:13" x14ac:dyDescent="0.25">
      <c r="B73" s="89"/>
      <c r="H73" s="70">
        <f>SUM(H71,I71)</f>
        <v>44331185</v>
      </c>
    </row>
  </sheetData>
  <mergeCells count="6">
    <mergeCell ref="B42:M42"/>
    <mergeCell ref="C7:E7"/>
    <mergeCell ref="A1:G1"/>
    <mergeCell ref="A3:B3"/>
    <mergeCell ref="A4:G4"/>
    <mergeCell ref="G7:I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G1"/>
    </sheetView>
  </sheetViews>
  <sheetFormatPr defaultRowHeight="13.2" x14ac:dyDescent="0.25"/>
  <cols>
    <col min="1" max="1" width="4.6640625" bestFit="1" customWidth="1"/>
    <col min="2" max="2" width="46.33203125" customWidth="1"/>
    <col min="3" max="3" width="10.109375" bestFit="1" customWidth="1"/>
  </cols>
  <sheetData>
    <row r="1" spans="1:12" x14ac:dyDescent="0.25">
      <c r="A1" s="170" t="s">
        <v>490</v>
      </c>
      <c r="B1" s="171"/>
      <c r="C1" s="171"/>
      <c r="D1" s="171"/>
      <c r="E1" s="171"/>
      <c r="F1" s="171"/>
      <c r="G1" s="171"/>
    </row>
    <row r="3" spans="1:12" x14ac:dyDescent="0.25">
      <c r="A3" s="172" t="s">
        <v>342</v>
      </c>
      <c r="B3" s="172"/>
    </row>
    <row r="4" spans="1:12" ht="26.25" customHeight="1" x14ac:dyDescent="0.25">
      <c r="A4" s="192" t="s">
        <v>106</v>
      </c>
      <c r="B4" s="192"/>
      <c r="C4" s="192"/>
      <c r="D4" s="192"/>
      <c r="E4" s="192"/>
      <c r="F4" s="192"/>
      <c r="G4" s="192"/>
      <c r="L4" s="2"/>
    </row>
    <row r="5" spans="1:12" ht="13.5" customHeight="1" x14ac:dyDescent="0.25">
      <c r="A5" s="104"/>
      <c r="B5" s="104"/>
      <c r="C5" s="136" t="s">
        <v>446</v>
      </c>
      <c r="D5" s="104"/>
      <c r="E5" s="104"/>
      <c r="F5" s="104"/>
      <c r="G5" s="104"/>
      <c r="L5" s="2"/>
    </row>
    <row r="6" spans="1:12" ht="13.5" customHeight="1" x14ac:dyDescent="0.25">
      <c r="A6" s="15" t="s">
        <v>71</v>
      </c>
      <c r="B6" s="15" t="s">
        <v>72</v>
      </c>
      <c r="C6" s="15" t="s">
        <v>73</v>
      </c>
      <c r="D6" s="104"/>
      <c r="E6" s="104"/>
      <c r="F6" s="104"/>
      <c r="G6" s="104"/>
      <c r="L6" s="2"/>
    </row>
    <row r="7" spans="1:12" x14ac:dyDescent="0.25">
      <c r="A7" s="6" t="s">
        <v>355</v>
      </c>
      <c r="B7" s="6" t="s">
        <v>0</v>
      </c>
      <c r="C7" s="6" t="s">
        <v>409</v>
      </c>
    </row>
    <row r="8" spans="1:12" x14ac:dyDescent="0.25">
      <c r="A8" s="7">
        <v>1</v>
      </c>
      <c r="B8" s="6" t="s">
        <v>111</v>
      </c>
      <c r="C8" s="6">
        <v>2020</v>
      </c>
    </row>
    <row r="9" spans="1:12" x14ac:dyDescent="0.25">
      <c r="A9" s="5">
        <v>2</v>
      </c>
      <c r="B9" s="137" t="s">
        <v>99</v>
      </c>
      <c r="C9" s="140">
        <v>13800000</v>
      </c>
    </row>
    <row r="10" spans="1:12" x14ac:dyDescent="0.25">
      <c r="A10" s="5">
        <v>3</v>
      </c>
      <c r="B10" s="138" t="s">
        <v>98</v>
      </c>
      <c r="C10" s="140"/>
    </row>
    <row r="11" spans="1:12" x14ac:dyDescent="0.25">
      <c r="A11" s="5">
        <v>4</v>
      </c>
      <c r="B11" s="138" t="s">
        <v>344</v>
      </c>
      <c r="C11" s="140">
        <v>130000</v>
      </c>
    </row>
    <row r="12" spans="1:12" ht="44.25" customHeight="1" x14ac:dyDescent="0.25">
      <c r="A12" s="5">
        <v>5</v>
      </c>
      <c r="B12" s="138" t="s">
        <v>411</v>
      </c>
      <c r="C12" s="140"/>
    </row>
    <row r="13" spans="1:12" x14ac:dyDescent="0.25">
      <c r="A13" s="5">
        <v>6</v>
      </c>
      <c r="B13" s="138" t="s">
        <v>100</v>
      </c>
      <c r="C13" s="140">
        <v>0</v>
      </c>
    </row>
    <row r="14" spans="1:12" x14ac:dyDescent="0.25">
      <c r="A14" s="5">
        <v>7</v>
      </c>
      <c r="B14" s="139" t="s">
        <v>101</v>
      </c>
      <c r="C14" s="140">
        <v>0</v>
      </c>
    </row>
    <row r="15" spans="1:12" x14ac:dyDescent="0.25">
      <c r="A15" s="5">
        <v>8</v>
      </c>
      <c r="B15" s="138" t="s">
        <v>410</v>
      </c>
      <c r="C15" s="140">
        <v>0</v>
      </c>
    </row>
    <row r="16" spans="1:12" x14ac:dyDescent="0.25">
      <c r="A16" s="5">
        <v>9</v>
      </c>
      <c r="B16" s="6" t="s">
        <v>102</v>
      </c>
      <c r="C16" s="140">
        <f>SUM(C9:C15)</f>
        <v>13930000</v>
      </c>
    </row>
    <row r="17" spans="1:8" x14ac:dyDescent="0.25">
      <c r="A17" s="31">
        <v>10</v>
      </c>
      <c r="B17" s="141" t="s">
        <v>103</v>
      </c>
      <c r="C17" s="142">
        <f>C16/2</f>
        <v>6965000</v>
      </c>
    </row>
    <row r="18" spans="1:8" x14ac:dyDescent="0.25">
      <c r="A18" s="5">
        <v>11</v>
      </c>
      <c r="B18" s="41" t="s">
        <v>412</v>
      </c>
      <c r="C18" s="10">
        <v>2020</v>
      </c>
      <c r="D18" s="10">
        <v>2021</v>
      </c>
      <c r="E18" s="10">
        <v>2022</v>
      </c>
      <c r="F18" s="10">
        <v>2023</v>
      </c>
      <c r="G18" s="10">
        <v>2024</v>
      </c>
      <c r="H18" s="102"/>
    </row>
    <row r="19" spans="1:8" x14ac:dyDescent="0.25">
      <c r="A19" s="5"/>
      <c r="B19" s="11"/>
      <c r="C19" s="11"/>
      <c r="D19" s="11"/>
      <c r="E19" s="11"/>
      <c r="F19" s="11"/>
      <c r="G19" s="11"/>
    </row>
    <row r="20" spans="1:8" x14ac:dyDescent="0.25">
      <c r="A20" s="5">
        <v>12</v>
      </c>
      <c r="B20" s="139" t="s">
        <v>413</v>
      </c>
      <c r="C20" s="11">
        <v>0</v>
      </c>
      <c r="D20" s="11">
        <v>0</v>
      </c>
      <c r="E20" s="11">
        <v>0</v>
      </c>
      <c r="F20" s="11">
        <v>0</v>
      </c>
      <c r="G20" s="11"/>
    </row>
    <row r="21" spans="1:8" x14ac:dyDescent="0.25">
      <c r="A21" s="5">
        <v>13</v>
      </c>
      <c r="B21" s="139" t="s">
        <v>414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25">
      <c r="A22" s="5">
        <v>14</v>
      </c>
      <c r="B22" s="139" t="s">
        <v>415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25">
      <c r="A23" s="5">
        <v>15</v>
      </c>
      <c r="B23" s="139" t="s">
        <v>416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8" ht="26.4" x14ac:dyDescent="0.25">
      <c r="A24" s="5">
        <v>16</v>
      </c>
      <c r="B24" s="139" t="s">
        <v>417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8" ht="39.6" x14ac:dyDescent="0.25">
      <c r="A25" s="5">
        <v>17</v>
      </c>
      <c r="B25" s="139" t="s">
        <v>418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ht="43.5" customHeight="1" x14ac:dyDescent="0.25">
      <c r="A26" s="5">
        <v>18</v>
      </c>
      <c r="B26" s="139" t="s">
        <v>419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25">
      <c r="A27" s="5">
        <v>19</v>
      </c>
      <c r="B27" s="6" t="s">
        <v>63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5">
      <c r="A28" s="5">
        <v>20</v>
      </c>
      <c r="B28" s="41" t="s">
        <v>420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8" x14ac:dyDescent="0.25">
      <c r="A29" s="5"/>
      <c r="B29" s="6"/>
      <c r="C29" s="6"/>
      <c r="D29" s="6">
        <v>0</v>
      </c>
      <c r="E29" s="6">
        <v>0</v>
      </c>
      <c r="F29" s="6">
        <v>0</v>
      </c>
      <c r="G29" s="6"/>
    </row>
    <row r="30" spans="1:8" ht="26.4" x14ac:dyDescent="0.25">
      <c r="A30" s="5">
        <v>21</v>
      </c>
      <c r="B30" s="41" t="s">
        <v>132</v>
      </c>
      <c r="C30" s="145">
        <v>6965000</v>
      </c>
      <c r="D30" s="6">
        <v>0</v>
      </c>
      <c r="E30" s="6">
        <v>0</v>
      </c>
      <c r="F30" s="6">
        <v>0</v>
      </c>
      <c r="G30" s="6">
        <v>0</v>
      </c>
    </row>
    <row r="34" spans="1:6" ht="25.5" customHeight="1" x14ac:dyDescent="0.25">
      <c r="A34" s="5">
        <v>22</v>
      </c>
      <c r="B34" s="193" t="s">
        <v>421</v>
      </c>
      <c r="C34" s="194"/>
      <c r="D34" s="194"/>
      <c r="E34" s="194"/>
      <c r="F34" s="195"/>
    </row>
    <row r="35" spans="1:6" x14ac:dyDescent="0.25">
      <c r="A35" s="5">
        <v>23</v>
      </c>
      <c r="B35" s="5" t="s">
        <v>104</v>
      </c>
      <c r="C35" s="196" t="s">
        <v>105</v>
      </c>
      <c r="D35" s="197"/>
      <c r="E35" s="197"/>
      <c r="F35" s="198"/>
    </row>
    <row r="36" spans="1:6" x14ac:dyDescent="0.25">
      <c r="A36" s="5">
        <v>24</v>
      </c>
      <c r="B36" s="7" t="s">
        <v>131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25</v>
      </c>
      <c r="B37" s="5" t="s">
        <v>110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26</v>
      </c>
      <c r="B38" s="5" t="s">
        <v>54</v>
      </c>
      <c r="C38" s="5">
        <v>0</v>
      </c>
      <c r="D38" s="5">
        <v>0</v>
      </c>
      <c r="E38" s="5">
        <v>0</v>
      </c>
      <c r="F38" s="5">
        <v>0</v>
      </c>
    </row>
  </sheetData>
  <mergeCells count="5">
    <mergeCell ref="A1:G1"/>
    <mergeCell ref="A3:B3"/>
    <mergeCell ref="A4:G4"/>
    <mergeCell ref="B34:F34"/>
    <mergeCell ref="C35:F3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sqref="A1:O1"/>
    </sheetView>
  </sheetViews>
  <sheetFormatPr defaultRowHeight="13.2" x14ac:dyDescent="0.25"/>
  <cols>
    <col min="1" max="1" width="4.88671875" bestFit="1" customWidth="1"/>
    <col min="2" max="2" width="40.88671875" customWidth="1"/>
    <col min="3" max="3" width="12.33203125" customWidth="1"/>
    <col min="4" max="14" width="10.6640625" customWidth="1"/>
    <col min="15" max="15" width="11.109375" bestFit="1" customWidth="1"/>
  </cols>
  <sheetData>
    <row r="1" spans="1:15" x14ac:dyDescent="0.25">
      <c r="A1" s="170" t="s">
        <v>491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3" spans="1:15" x14ac:dyDescent="0.25">
      <c r="A3" s="172" t="s">
        <v>342</v>
      </c>
      <c r="B3" s="172"/>
    </row>
    <row r="4" spans="1:15" x14ac:dyDescent="0.25">
      <c r="A4" s="176" t="s">
        <v>55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106" t="s">
        <v>446</v>
      </c>
    </row>
    <row r="6" spans="1:15" x14ac:dyDescent="0.25">
      <c r="A6" s="7" t="s">
        <v>71</v>
      </c>
      <c r="B6" s="7" t="s">
        <v>72</v>
      </c>
      <c r="C6" s="7" t="s">
        <v>73</v>
      </c>
      <c r="D6" s="7" t="s">
        <v>74</v>
      </c>
      <c r="E6" s="7" t="s">
        <v>114</v>
      </c>
      <c r="F6" s="7" t="s">
        <v>107</v>
      </c>
      <c r="G6" s="7" t="s">
        <v>108</v>
      </c>
      <c r="H6" s="7" t="s">
        <v>109</v>
      </c>
      <c r="I6" s="7" t="s">
        <v>422</v>
      </c>
      <c r="J6" s="7" t="s">
        <v>423</v>
      </c>
      <c r="K6" s="7" t="s">
        <v>424</v>
      </c>
      <c r="L6" s="7" t="s">
        <v>425</v>
      </c>
      <c r="M6" s="7" t="s">
        <v>426</v>
      </c>
      <c r="N6" s="7" t="s">
        <v>427</v>
      </c>
      <c r="O6" s="7" t="s">
        <v>428</v>
      </c>
    </row>
    <row r="7" spans="1:15" x14ac:dyDescent="0.25">
      <c r="A7" s="6" t="s">
        <v>355</v>
      </c>
      <c r="B7" s="6" t="s">
        <v>0</v>
      </c>
      <c r="C7" s="6" t="s">
        <v>429</v>
      </c>
      <c r="D7" s="6" t="s">
        <v>430</v>
      </c>
      <c r="E7" s="6" t="s">
        <v>431</v>
      </c>
      <c r="F7" s="6" t="s">
        <v>432</v>
      </c>
      <c r="G7" s="6" t="s">
        <v>433</v>
      </c>
      <c r="H7" s="6" t="s">
        <v>434</v>
      </c>
      <c r="I7" s="6" t="s">
        <v>435</v>
      </c>
      <c r="J7" s="6" t="s">
        <v>436</v>
      </c>
      <c r="K7" s="6" t="s">
        <v>437</v>
      </c>
      <c r="L7" s="6" t="s">
        <v>438</v>
      </c>
      <c r="M7" s="6" t="s">
        <v>439</v>
      </c>
      <c r="N7" s="6" t="s">
        <v>440</v>
      </c>
      <c r="O7" s="6" t="s">
        <v>63</v>
      </c>
    </row>
    <row r="8" spans="1:15" x14ac:dyDescent="0.25">
      <c r="A8" s="5">
        <v>1</v>
      </c>
      <c r="B8" s="199" t="s">
        <v>10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</row>
    <row r="9" spans="1:15" x14ac:dyDescent="0.25">
      <c r="A9" s="5">
        <v>2</v>
      </c>
      <c r="B9" s="13" t="s">
        <v>443</v>
      </c>
      <c r="C9" s="144">
        <v>7058849</v>
      </c>
      <c r="D9" s="144">
        <v>7058849</v>
      </c>
      <c r="E9" s="144">
        <v>7058849</v>
      </c>
      <c r="F9" s="144">
        <v>7032059</v>
      </c>
      <c r="G9" s="144">
        <v>4965849</v>
      </c>
      <c r="H9" s="144">
        <v>7058849</v>
      </c>
      <c r="I9" s="144">
        <v>7058849</v>
      </c>
      <c r="J9" s="144">
        <v>7058849</v>
      </c>
      <c r="K9" s="144">
        <v>7058849</v>
      </c>
      <c r="L9" s="144">
        <v>7058849</v>
      </c>
      <c r="M9" s="144">
        <v>7058849</v>
      </c>
      <c r="N9" s="144">
        <v>7058853</v>
      </c>
      <c r="O9" s="144">
        <f>SUM(C9:N9)</f>
        <v>82586402</v>
      </c>
    </row>
    <row r="10" spans="1:15" x14ac:dyDescent="0.25">
      <c r="A10" s="5">
        <v>3</v>
      </c>
      <c r="B10" s="14" t="s">
        <v>96</v>
      </c>
      <c r="C10" s="144">
        <v>1641565</v>
      </c>
      <c r="D10" s="144">
        <v>1641565</v>
      </c>
      <c r="E10" s="144">
        <v>1641565</v>
      </c>
      <c r="F10" s="144">
        <v>1641565</v>
      </c>
      <c r="G10" s="144">
        <v>1641565</v>
      </c>
      <c r="H10" s="144">
        <v>1641565</v>
      </c>
      <c r="I10" s="144">
        <v>1641565</v>
      </c>
      <c r="J10" s="144">
        <v>1641565</v>
      </c>
      <c r="K10" s="144">
        <v>1641565</v>
      </c>
      <c r="L10" s="144">
        <v>1641565</v>
      </c>
      <c r="M10" s="144">
        <v>1641565</v>
      </c>
      <c r="N10" s="144">
        <v>1641560</v>
      </c>
      <c r="O10" s="144">
        <f>SUM(C10:N10)</f>
        <v>19698775</v>
      </c>
    </row>
    <row r="11" spans="1:15" x14ac:dyDescent="0.25">
      <c r="A11" s="5">
        <v>4</v>
      </c>
      <c r="B11" s="13" t="s">
        <v>50</v>
      </c>
      <c r="C11" s="144">
        <v>1160833</v>
      </c>
      <c r="D11" s="144">
        <v>1160833</v>
      </c>
      <c r="E11" s="144">
        <v>1160833</v>
      </c>
      <c r="F11" s="144">
        <v>1160833</v>
      </c>
      <c r="G11" s="144">
        <v>1160833</v>
      </c>
      <c r="H11" s="144">
        <v>1160833</v>
      </c>
      <c r="I11" s="144">
        <v>1160833</v>
      </c>
      <c r="J11" s="144">
        <v>1160833</v>
      </c>
      <c r="K11" s="144">
        <v>1160833</v>
      </c>
      <c r="L11" s="144">
        <v>1160833</v>
      </c>
      <c r="M11" s="144">
        <v>1160833</v>
      </c>
      <c r="N11" s="144">
        <v>1160837</v>
      </c>
      <c r="O11" s="144">
        <f>SUM(C11:N11)</f>
        <v>13930000</v>
      </c>
    </row>
    <row r="12" spans="1:15" x14ac:dyDescent="0.25">
      <c r="A12" s="5">
        <v>5</v>
      </c>
      <c r="B12" s="13" t="s">
        <v>87</v>
      </c>
      <c r="C12" s="144">
        <v>83333</v>
      </c>
      <c r="D12" s="144">
        <v>83333</v>
      </c>
      <c r="E12" s="144">
        <v>83333</v>
      </c>
      <c r="F12" s="144">
        <v>83333</v>
      </c>
      <c r="G12" s="144">
        <v>83333</v>
      </c>
      <c r="H12" s="144">
        <v>83333</v>
      </c>
      <c r="I12" s="144">
        <v>83333</v>
      </c>
      <c r="J12" s="144">
        <v>83333</v>
      </c>
      <c r="K12" s="144">
        <v>83333</v>
      </c>
      <c r="L12" s="144">
        <v>83333</v>
      </c>
      <c r="M12" s="144">
        <v>83333</v>
      </c>
      <c r="N12" s="144">
        <v>83337</v>
      </c>
      <c r="O12" s="144">
        <f t="shared" ref="O12:O18" si="0">SUM(C12:N12)</f>
        <v>1000000</v>
      </c>
    </row>
    <row r="13" spans="1:15" x14ac:dyDescent="0.25">
      <c r="A13" s="5">
        <v>6</v>
      </c>
      <c r="B13" s="13" t="s">
        <v>444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f t="shared" si="0"/>
        <v>0</v>
      </c>
    </row>
    <row r="14" spans="1:15" x14ac:dyDescent="0.25">
      <c r="A14" s="5">
        <v>7</v>
      </c>
      <c r="B14" s="13" t="s">
        <v>52</v>
      </c>
      <c r="C14" s="144">
        <v>541651</v>
      </c>
      <c r="D14" s="144">
        <v>541651</v>
      </c>
      <c r="E14" s="144">
        <v>541651</v>
      </c>
      <c r="F14" s="144">
        <v>541651</v>
      </c>
      <c r="G14" s="144">
        <v>541651</v>
      </c>
      <c r="H14" s="144">
        <v>541651</v>
      </c>
      <c r="I14" s="144">
        <v>541651</v>
      </c>
      <c r="J14" s="144">
        <v>541651</v>
      </c>
      <c r="K14" s="144">
        <v>541651</v>
      </c>
      <c r="L14" s="144">
        <v>541651</v>
      </c>
      <c r="M14" s="144">
        <v>541651</v>
      </c>
      <c r="N14" s="144">
        <v>541649</v>
      </c>
      <c r="O14" s="144">
        <f t="shared" si="0"/>
        <v>6499810</v>
      </c>
    </row>
    <row r="15" spans="1:15" x14ac:dyDescent="0.25">
      <c r="A15" s="5">
        <v>8</v>
      </c>
      <c r="B15" s="143" t="s">
        <v>127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f t="shared" si="0"/>
        <v>0</v>
      </c>
    </row>
    <row r="16" spans="1:15" x14ac:dyDescent="0.25">
      <c r="A16" s="5">
        <v>9</v>
      </c>
      <c r="B16" s="143" t="s">
        <v>128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f t="shared" si="0"/>
        <v>0</v>
      </c>
    </row>
    <row r="17" spans="1:15" ht="27.75" customHeight="1" x14ac:dyDescent="0.25">
      <c r="A17" s="5">
        <v>10</v>
      </c>
      <c r="B17" s="13" t="s">
        <v>458</v>
      </c>
      <c r="C17" s="144">
        <v>0</v>
      </c>
      <c r="D17" s="144">
        <v>0</v>
      </c>
      <c r="E17" s="144">
        <v>5577992</v>
      </c>
      <c r="F17" s="144">
        <v>5577992</v>
      </c>
      <c r="G17" s="144">
        <v>5577992</v>
      </c>
      <c r="H17" s="144">
        <v>5577992</v>
      </c>
      <c r="I17" s="144">
        <v>5577992</v>
      </c>
      <c r="J17" s="144">
        <v>5577992</v>
      </c>
      <c r="K17" s="144">
        <v>5577989</v>
      </c>
      <c r="L17" s="144">
        <v>5711059</v>
      </c>
      <c r="M17" s="144">
        <v>5731059</v>
      </c>
      <c r="N17" s="144">
        <v>5732064</v>
      </c>
      <c r="O17" s="144">
        <f t="shared" si="0"/>
        <v>56220123</v>
      </c>
    </row>
    <row r="18" spans="1:15" x14ac:dyDescent="0.25">
      <c r="A18" s="5">
        <v>11</v>
      </c>
      <c r="B18" s="13" t="s">
        <v>97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f t="shared" si="0"/>
        <v>0</v>
      </c>
    </row>
    <row r="19" spans="1:15" x14ac:dyDescent="0.25">
      <c r="A19" s="5">
        <v>12</v>
      </c>
      <c r="B19" s="36" t="s">
        <v>441</v>
      </c>
      <c r="C19" s="145">
        <f t="shared" ref="C19:N19" si="1">SUM(C9:C18)</f>
        <v>10486231</v>
      </c>
      <c r="D19" s="145">
        <f t="shared" si="1"/>
        <v>10486231</v>
      </c>
      <c r="E19" s="145">
        <f t="shared" si="1"/>
        <v>16064223</v>
      </c>
      <c r="F19" s="145">
        <f t="shared" si="1"/>
        <v>16037433</v>
      </c>
      <c r="G19" s="145">
        <f t="shared" si="1"/>
        <v>13971223</v>
      </c>
      <c r="H19" s="145">
        <f t="shared" si="1"/>
        <v>16064223</v>
      </c>
      <c r="I19" s="145">
        <f t="shared" si="1"/>
        <v>16064223</v>
      </c>
      <c r="J19" s="145">
        <f t="shared" si="1"/>
        <v>16064223</v>
      </c>
      <c r="K19" s="145">
        <f t="shared" si="1"/>
        <v>16064220</v>
      </c>
      <c r="L19" s="145">
        <f t="shared" si="1"/>
        <v>16197290</v>
      </c>
      <c r="M19" s="145">
        <f t="shared" si="1"/>
        <v>16217290</v>
      </c>
      <c r="N19" s="145">
        <f t="shared" si="1"/>
        <v>16218300</v>
      </c>
      <c r="O19" s="145">
        <f>SUM(C19:N19)</f>
        <v>179935110</v>
      </c>
    </row>
    <row r="20" spans="1:15" x14ac:dyDescent="0.25">
      <c r="B20" s="3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5">
        <v>13</v>
      </c>
      <c r="B21" s="199" t="s">
        <v>11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</row>
    <row r="22" spans="1:15" x14ac:dyDescent="0.25">
      <c r="A22" s="5">
        <v>14</v>
      </c>
      <c r="B22" s="15" t="s">
        <v>56</v>
      </c>
      <c r="C22" s="144">
        <v>2684542</v>
      </c>
      <c r="D22" s="144">
        <v>2684542</v>
      </c>
      <c r="E22" s="144">
        <v>2684542</v>
      </c>
      <c r="F22" s="144">
        <v>2684542</v>
      </c>
      <c r="G22" s="144">
        <v>2684542</v>
      </c>
      <c r="H22" s="144">
        <v>2684542</v>
      </c>
      <c r="I22" s="144">
        <v>2684542</v>
      </c>
      <c r="J22" s="144">
        <v>2644589</v>
      </c>
      <c r="K22" s="144">
        <v>2644589</v>
      </c>
      <c r="L22" s="144">
        <v>2644589</v>
      </c>
      <c r="M22" s="144">
        <v>2644589</v>
      </c>
      <c r="N22" s="144">
        <v>2644594</v>
      </c>
      <c r="O22" s="144">
        <f t="shared" ref="O22:O27" si="2">SUM(C22:N22)</f>
        <v>32014744</v>
      </c>
    </row>
    <row r="23" spans="1:15" x14ac:dyDescent="0.25">
      <c r="A23" s="5">
        <v>15</v>
      </c>
      <c r="B23" s="15" t="s">
        <v>57</v>
      </c>
      <c r="C23" s="144">
        <v>1863558</v>
      </c>
      <c r="D23" s="144">
        <v>1863558</v>
      </c>
      <c r="E23" s="144">
        <v>2017156</v>
      </c>
      <c r="F23" s="144">
        <v>1990368</v>
      </c>
      <c r="G23" s="144">
        <v>2017158</v>
      </c>
      <c r="H23" s="144">
        <v>2017158</v>
      </c>
      <c r="I23" s="144">
        <v>2017158</v>
      </c>
      <c r="J23" s="144">
        <v>1863558</v>
      </c>
      <c r="K23" s="144">
        <v>2131842</v>
      </c>
      <c r="L23" s="144">
        <v>3214121</v>
      </c>
      <c r="M23" s="144">
        <v>1863558</v>
      </c>
      <c r="N23" s="144">
        <v>1863562</v>
      </c>
      <c r="O23" s="144">
        <f t="shared" si="2"/>
        <v>24722755</v>
      </c>
    </row>
    <row r="24" spans="1:15" x14ac:dyDescent="0.25">
      <c r="A24" s="5">
        <v>16</v>
      </c>
      <c r="B24" s="15" t="s">
        <v>94</v>
      </c>
      <c r="C24" s="144">
        <v>1175336</v>
      </c>
      <c r="D24" s="144">
        <v>1965015</v>
      </c>
      <c r="E24" s="144">
        <v>5520237</v>
      </c>
      <c r="F24" s="144">
        <v>4871219</v>
      </c>
      <c r="G24" s="144">
        <v>3408235</v>
      </c>
      <c r="H24" s="144">
        <v>5501235</v>
      </c>
      <c r="I24" s="144">
        <v>5501235</v>
      </c>
      <c r="J24" s="144">
        <v>5501235</v>
      </c>
      <c r="K24" s="144">
        <v>5501235</v>
      </c>
      <c r="L24" s="144">
        <v>5501235</v>
      </c>
      <c r="M24" s="144">
        <v>4787006</v>
      </c>
      <c r="N24" s="144">
        <v>7128409</v>
      </c>
      <c r="O24" s="144">
        <f t="shared" si="2"/>
        <v>56361632</v>
      </c>
    </row>
    <row r="25" spans="1:15" x14ac:dyDescent="0.25">
      <c r="A25" s="5">
        <v>17</v>
      </c>
      <c r="B25" s="15" t="s">
        <v>95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f t="shared" si="2"/>
        <v>0</v>
      </c>
    </row>
    <row r="26" spans="1:15" x14ac:dyDescent="0.25">
      <c r="A26" s="5">
        <v>18</v>
      </c>
      <c r="B26" s="15" t="s">
        <v>459</v>
      </c>
      <c r="C26" s="144">
        <v>784000</v>
      </c>
      <c r="D26" s="144">
        <v>784000</v>
      </c>
      <c r="E26" s="144">
        <v>784000</v>
      </c>
      <c r="F26" s="144">
        <v>784000</v>
      </c>
      <c r="G26" s="144">
        <v>784000</v>
      </c>
      <c r="H26" s="144">
        <v>784000</v>
      </c>
      <c r="I26" s="144">
        <v>784000</v>
      </c>
      <c r="J26" s="144">
        <v>784000</v>
      </c>
      <c r="K26" s="144">
        <v>784000</v>
      </c>
      <c r="L26" s="144">
        <v>784000</v>
      </c>
      <c r="M26" s="144">
        <v>784000</v>
      </c>
      <c r="N26" s="144">
        <v>784000</v>
      </c>
      <c r="O26" s="144">
        <f t="shared" si="2"/>
        <v>9408000</v>
      </c>
    </row>
    <row r="27" spans="1:15" x14ac:dyDescent="0.25">
      <c r="A27" s="5">
        <v>19</v>
      </c>
      <c r="B27" s="15" t="s">
        <v>58</v>
      </c>
      <c r="C27" s="144">
        <v>590547</v>
      </c>
      <c r="D27" s="144">
        <v>1220563</v>
      </c>
      <c r="E27" s="144">
        <v>1004943</v>
      </c>
      <c r="F27" s="144">
        <v>1653959</v>
      </c>
      <c r="G27" s="144">
        <v>1023943</v>
      </c>
      <c r="H27" s="144">
        <v>1023943</v>
      </c>
      <c r="I27" s="144">
        <v>1023943</v>
      </c>
      <c r="J27" s="144">
        <v>1217496</v>
      </c>
      <c r="K27" s="144">
        <v>949209</v>
      </c>
      <c r="L27" s="144">
        <v>0</v>
      </c>
      <c r="M27" s="144"/>
      <c r="N27" s="144"/>
      <c r="O27" s="144">
        <f t="shared" si="2"/>
        <v>9708546</v>
      </c>
    </row>
    <row r="28" spans="1:15" x14ac:dyDescent="0.25">
      <c r="A28" s="5">
        <v>20</v>
      </c>
      <c r="B28" s="15" t="s">
        <v>16</v>
      </c>
      <c r="C28" s="144"/>
      <c r="D28" s="144">
        <v>1712946</v>
      </c>
      <c r="E28" s="144">
        <v>3797738</v>
      </c>
      <c r="F28" s="144">
        <v>3797738</v>
      </c>
      <c r="G28" s="144">
        <v>3797738</v>
      </c>
      <c r="H28" s="144">
        <v>3797738</v>
      </c>
      <c r="I28" s="144">
        <v>3797738</v>
      </c>
      <c r="J28" s="144">
        <v>3797738</v>
      </c>
      <c r="K28" s="144">
        <v>3797738</v>
      </c>
      <c r="L28" s="144">
        <v>3797738</v>
      </c>
      <c r="M28" s="144">
        <v>5882530</v>
      </c>
      <c r="N28" s="144">
        <v>3797735</v>
      </c>
      <c r="O28" s="144">
        <f>SUM(C28:N28)</f>
        <v>41775115</v>
      </c>
    </row>
    <row r="29" spans="1:15" x14ac:dyDescent="0.25">
      <c r="A29" s="5">
        <v>21</v>
      </c>
      <c r="B29" s="15" t="s">
        <v>6</v>
      </c>
      <c r="C29" s="144"/>
      <c r="D29" s="144">
        <v>255607</v>
      </c>
      <c r="E29" s="144">
        <v>255607</v>
      </c>
      <c r="F29" s="144">
        <v>255607</v>
      </c>
      <c r="G29" s="144">
        <v>255607</v>
      </c>
      <c r="H29" s="144">
        <v>255607</v>
      </c>
      <c r="I29" s="144">
        <v>255607</v>
      </c>
      <c r="J29" s="144">
        <v>255607</v>
      </c>
      <c r="K29" s="144">
        <v>255607</v>
      </c>
      <c r="L29" s="144">
        <v>255607</v>
      </c>
      <c r="M29" s="144">
        <v>255607</v>
      </c>
      <c r="N29" s="144">
        <v>0</v>
      </c>
      <c r="O29" s="144">
        <f>SUM(C29:N29)</f>
        <v>2556070</v>
      </c>
    </row>
    <row r="30" spans="1:15" x14ac:dyDescent="0.25">
      <c r="A30" s="5">
        <v>22</v>
      </c>
      <c r="B30" s="15" t="s">
        <v>68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f>SUM(C30:N30)</f>
        <v>0</v>
      </c>
    </row>
    <row r="31" spans="1:15" x14ac:dyDescent="0.25">
      <c r="A31" s="5">
        <v>23</v>
      </c>
      <c r="B31" s="15" t="s">
        <v>461</v>
      </c>
      <c r="C31" s="144">
        <v>3388248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>
        <f>SUM(C31:N31)</f>
        <v>3388248</v>
      </c>
    </row>
    <row r="32" spans="1:15" x14ac:dyDescent="0.25">
      <c r="A32" s="6">
        <v>24</v>
      </c>
      <c r="B32" s="37" t="s">
        <v>442</v>
      </c>
      <c r="C32" s="145">
        <f t="shared" ref="C32:N32" si="3">SUM(C22:C31)</f>
        <v>10486231</v>
      </c>
      <c r="D32" s="145">
        <f t="shared" si="3"/>
        <v>10486231</v>
      </c>
      <c r="E32" s="145">
        <f t="shared" si="3"/>
        <v>16064223</v>
      </c>
      <c r="F32" s="145">
        <f t="shared" si="3"/>
        <v>16037433</v>
      </c>
      <c r="G32" s="145">
        <f t="shared" si="3"/>
        <v>13971223</v>
      </c>
      <c r="H32" s="145">
        <f t="shared" si="3"/>
        <v>16064223</v>
      </c>
      <c r="I32" s="145">
        <f t="shared" si="3"/>
        <v>16064223</v>
      </c>
      <c r="J32" s="145">
        <f t="shared" si="3"/>
        <v>16064223</v>
      </c>
      <c r="K32" s="145">
        <f t="shared" si="3"/>
        <v>16064220</v>
      </c>
      <c r="L32" s="145">
        <f t="shared" si="3"/>
        <v>16197290</v>
      </c>
      <c r="M32" s="145">
        <f t="shared" si="3"/>
        <v>16217290</v>
      </c>
      <c r="N32" s="145">
        <f t="shared" si="3"/>
        <v>16218300</v>
      </c>
      <c r="O32" s="145">
        <f>SUM(O22:O31)</f>
        <v>179935110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 1. címrend</vt:lpstr>
      <vt:lpstr>2. maradvány</vt:lpstr>
      <vt:lpstr>4.Mérleg</vt:lpstr>
      <vt:lpstr>5.bev. forrásonként </vt:lpstr>
      <vt:lpstr>6. Kiadások</vt:lpstr>
      <vt:lpstr>13. adósság</vt:lpstr>
      <vt:lpstr>16. előir.- falhaszn. ütemterv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2019-02-19T12:40:55Z</cp:lastPrinted>
  <dcterms:created xsi:type="dcterms:W3CDTF">2006-01-17T11:47:21Z</dcterms:created>
  <dcterms:modified xsi:type="dcterms:W3CDTF">2020-06-03T19:57:01Z</dcterms:modified>
</cp:coreProperties>
</file>