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 activeTab="2"/>
  </bookViews>
  <sheets>
    <sheet name="ei.mód.bev." sheetId="18" r:id="rId1"/>
    <sheet name="ei.mód.kiadás" sheetId="19" r:id="rId2"/>
    <sheet name="felh.mérleg" sheetId="20" r:id="rId3"/>
  </sheets>
  <definedNames>
    <definedName name="_xlnm.Print_Area" localSheetId="1">ei.mód.kiadás!$A$1:$H$169</definedName>
  </definedNames>
  <calcPr calcId="125725"/>
</workbook>
</file>

<file path=xl/calcChain.xml><?xml version="1.0" encoding="utf-8"?>
<calcChain xmlns="http://schemas.openxmlformats.org/spreadsheetml/2006/main">
  <c r="E28" i="20"/>
  <c r="C28"/>
  <c r="G32" i="19"/>
  <c r="G181"/>
  <c r="G168"/>
  <c r="G154"/>
  <c r="G152"/>
  <c r="G146"/>
  <c r="G142"/>
  <c r="G125"/>
  <c r="G121"/>
  <c r="G100"/>
  <c r="G93"/>
  <c r="G88"/>
  <c r="G83"/>
  <c r="G72"/>
  <c r="G67"/>
  <c r="G61"/>
  <c r="G54"/>
  <c r="G49"/>
  <c r="G42"/>
  <c r="G22"/>
  <c r="G15"/>
  <c r="H181"/>
  <c r="F181"/>
  <c r="H168"/>
  <c r="F168"/>
  <c r="H152"/>
  <c r="F152"/>
  <c r="H146"/>
  <c r="F146"/>
  <c r="H142"/>
  <c r="F142"/>
  <c r="H125"/>
  <c r="F125"/>
  <c r="H121"/>
  <c r="F121"/>
  <c r="H100"/>
  <c r="F100"/>
  <c r="H93"/>
  <c r="F93"/>
  <c r="H88"/>
  <c r="F88"/>
  <c r="H83"/>
  <c r="F83"/>
  <c r="H72"/>
  <c r="F72"/>
  <c r="H67"/>
  <c r="F67"/>
  <c r="H61"/>
  <c r="F61"/>
  <c r="H54"/>
  <c r="F54"/>
  <c r="H49"/>
  <c r="F49"/>
  <c r="H42"/>
  <c r="F42"/>
  <c r="H32"/>
  <c r="F32"/>
  <c r="H22"/>
  <c r="H15"/>
  <c r="F15"/>
  <c r="G97" i="18"/>
  <c r="G80"/>
  <c r="G82" s="1"/>
  <c r="G108"/>
  <c r="G65"/>
  <c r="G62"/>
  <c r="G54"/>
  <c r="G48"/>
  <c r="G43"/>
  <c r="G49" s="1"/>
  <c r="G31"/>
  <c r="G18"/>
  <c r="E108"/>
  <c r="E65"/>
  <c r="E62"/>
  <c r="E54"/>
  <c r="E48"/>
  <c r="E43"/>
  <c r="E31"/>
  <c r="E18"/>
  <c r="E97"/>
  <c r="F97"/>
  <c r="E82"/>
  <c r="F80"/>
  <c r="F82" s="1"/>
  <c r="F108"/>
  <c r="F65"/>
  <c r="F62"/>
  <c r="F54"/>
  <c r="F48"/>
  <c r="F43"/>
  <c r="F31"/>
  <c r="F18"/>
  <c r="G127" i="19" l="1"/>
  <c r="G104"/>
  <c r="G130" s="1"/>
  <c r="F104"/>
  <c r="F154"/>
  <c r="H104"/>
  <c r="H154"/>
  <c r="H130"/>
  <c r="F130"/>
  <c r="F127"/>
  <c r="H127"/>
  <c r="F49" i="18"/>
  <c r="G69"/>
  <c r="F69"/>
  <c r="E49"/>
  <c r="E69" s="1"/>
</calcChain>
</file>

<file path=xl/sharedStrings.xml><?xml version="1.0" encoding="utf-8"?>
<sst xmlns="http://schemas.openxmlformats.org/spreadsheetml/2006/main" count="473" uniqueCount="261">
  <si>
    <t>1.</t>
  </si>
  <si>
    <t>BEVÉTELEK</t>
  </si>
  <si>
    <t>BEVÉTELEK MEGNEVEZÉSE</t>
  </si>
  <si>
    <t>költségvetés</t>
  </si>
  <si>
    <t>I. Működési bevétel</t>
  </si>
  <si>
    <t>Intézményi működési bevétel</t>
  </si>
  <si>
    <t>Önkormányzat</t>
  </si>
  <si>
    <t>Intézményi ellátás díjai</t>
  </si>
  <si>
    <t>2.</t>
  </si>
  <si>
    <t>3.</t>
  </si>
  <si>
    <t xml:space="preserve">Kamatbevételek                              </t>
  </si>
  <si>
    <t>4.</t>
  </si>
  <si>
    <t>Kiszámlázott termékek és szolgáltatások ÁFA - ja, ÁFA visszatérülés</t>
  </si>
  <si>
    <t>5.</t>
  </si>
  <si>
    <t xml:space="preserve">INTÉZMÉNYI MŰKÖDÉSI BEVÉTELEK ÖSSZESEN:                     </t>
  </si>
  <si>
    <t>Önkormányzatok sajátos működési bevételei</t>
  </si>
  <si>
    <t>Helyi adók, pótlékok, bírságok</t>
  </si>
  <si>
    <t xml:space="preserve">Helyi iparűzési adó                             </t>
  </si>
  <si>
    <t>Idegenforgalmi adó</t>
  </si>
  <si>
    <t>Építményadó</t>
  </si>
  <si>
    <t>6.</t>
  </si>
  <si>
    <t>Telekadó</t>
  </si>
  <si>
    <t>7.</t>
  </si>
  <si>
    <t>Magánszemélyek kommunális adója (hátaralékos)</t>
  </si>
  <si>
    <t>9.</t>
  </si>
  <si>
    <t>Talajterhelési díjbevétel - Környezetvédelmi alap</t>
  </si>
  <si>
    <t>11.</t>
  </si>
  <si>
    <t>12.</t>
  </si>
  <si>
    <t>13.</t>
  </si>
  <si>
    <t xml:space="preserve">Gépjárműadó                                         </t>
  </si>
  <si>
    <t xml:space="preserve">Termőföld bérbead. származó jöv. ut.adó     </t>
  </si>
  <si>
    <t>Értékesített tárgyi eszközök immateriális javak áfa</t>
  </si>
  <si>
    <t>Pénzmaradvány</t>
  </si>
  <si>
    <t>II. Átvett pénzeszközök</t>
  </si>
  <si>
    <t xml:space="preserve">Kimle Önk. Műk. C. átvett pe.                                            </t>
  </si>
  <si>
    <t>III. Egyéb sajátos bevételek</t>
  </si>
  <si>
    <t xml:space="preserve">BEVÉTELEK ÖSSZESEN:                                                     </t>
  </si>
  <si>
    <t>KIADÁSOK</t>
  </si>
  <si>
    <t>címszám</t>
  </si>
  <si>
    <t>alcímszám</t>
  </si>
  <si>
    <t>ei csp.</t>
  </si>
  <si>
    <t>kiemelt ei.</t>
  </si>
  <si>
    <t>Kiadás megnevezése</t>
  </si>
  <si>
    <t>KIMLE KÖZSÉG ÖNKORMÁNYZATA</t>
  </si>
  <si>
    <t>Önkormányzatok igazgatási tevékenysége</t>
  </si>
  <si>
    <t>EREDETI</t>
  </si>
  <si>
    <t>Működési költségvetés</t>
  </si>
  <si>
    <t>Személyi juttatások</t>
  </si>
  <si>
    <t>Munkaadót terhelő járulékok</t>
  </si>
  <si>
    <t>Dologi és egyéb folyó kiadások</t>
  </si>
  <si>
    <t>Non-profit szervezetek támogatása</t>
  </si>
  <si>
    <t>Működési célú pénzeszköz átadás</t>
  </si>
  <si>
    <t>Város- és községgazdálkodási szolgáltatás</t>
  </si>
  <si>
    <t>Munkaadókat terhelő járulékok</t>
  </si>
  <si>
    <t>Köztemető fenntartási feladatok</t>
  </si>
  <si>
    <t>Köztemető fenntartási feladatok összesen</t>
  </si>
  <si>
    <t>Közvilágítási feladatok</t>
  </si>
  <si>
    <t>Közvilágítási feladatok összesen</t>
  </si>
  <si>
    <t>Védőnői szolgálat</t>
  </si>
  <si>
    <t>Védőnői szolgálat összesen</t>
  </si>
  <si>
    <t>Rendszeres pénzbeli ellátások</t>
  </si>
  <si>
    <t>Egyéb támogatások</t>
  </si>
  <si>
    <t>Rendszeres pénzbeli ellátások összesen</t>
  </si>
  <si>
    <t>Eseti pénzbeli ellátások</t>
  </si>
  <si>
    <t>Eseti pénzbeli ellátások összesen</t>
  </si>
  <si>
    <t>Művelődési Ház</t>
  </si>
  <si>
    <t>Közművelődési, könyvtári tevékenység</t>
  </si>
  <si>
    <t>Közművelődési, könyvtári tevékenység összesen</t>
  </si>
  <si>
    <t>Személyi juttatás</t>
  </si>
  <si>
    <t>Kimle Község Önkormányzata</t>
  </si>
  <si>
    <t>Pénzeszköz átadások</t>
  </si>
  <si>
    <t>Pénzeszköz átadások összesen:</t>
  </si>
  <si>
    <t>MŰKÖDÉSI KIADÁSOK ÖSSZESEN:</t>
  </si>
  <si>
    <t>Beruházás</t>
  </si>
  <si>
    <t>Ételszállító autó lízingelése/törlesztés</t>
  </si>
  <si>
    <t>IKSZT pályázat önrész</t>
  </si>
  <si>
    <t>Beruházások összesen</t>
  </si>
  <si>
    <t>Felhalmozási célú pénzeszközátadás</t>
  </si>
  <si>
    <t>Lakáshoz jutás helyi támogatása</t>
  </si>
  <si>
    <t>Felhalmozási célú pénzeszközátadás összesen</t>
  </si>
  <si>
    <t>FELHALMOZÁSI KIADÁSOK ÖSSZESEN:</t>
  </si>
  <si>
    <t>Függő, átfutó kiadások</t>
  </si>
  <si>
    <t>KIADÁS ÖSSZESEN:</t>
  </si>
  <si>
    <t>Körjegyzőség</t>
  </si>
  <si>
    <t>Körjegyzőség összesen</t>
  </si>
  <si>
    <t>MÓDOSÍTOTT</t>
  </si>
  <si>
    <t>Megnevezés</t>
  </si>
  <si>
    <t xml:space="preserve"> </t>
  </si>
  <si>
    <t>munkaadót terhelő járulékok</t>
  </si>
  <si>
    <t xml:space="preserve">Egyéb támogatás </t>
  </si>
  <si>
    <t>Hatósági jogkörhöz kapcsolódó működési bevételek</t>
  </si>
  <si>
    <t>I. támogatások</t>
  </si>
  <si>
    <t>e Ft</t>
  </si>
  <si>
    <t>Központi költségvetési befizetések összesen</t>
  </si>
  <si>
    <t xml:space="preserve">Pótlék, bírság, egyéb bevétel                                  </t>
  </si>
  <si>
    <t>Város- és községgazdálkodási szolg.összesen</t>
  </si>
  <si>
    <t>Önkormányzati jogalkotás</t>
  </si>
  <si>
    <t>Önkormányzati jogalkotás összesen</t>
  </si>
  <si>
    <t>szociális kölcsön nyújtása</t>
  </si>
  <si>
    <t>telekvásárlás utáni áfa fizetési köt.</t>
  </si>
  <si>
    <t>bérleti és lizingdíj bevételek</t>
  </si>
  <si>
    <t>egyéb saját bevétel</t>
  </si>
  <si>
    <t>kötbér,kártérítés</t>
  </si>
  <si>
    <t>közhatalmi bevételek összesen:</t>
  </si>
  <si>
    <t>Működési célú támogatások áht.-n belülről</t>
  </si>
  <si>
    <t>települési önkormányzatok működésének támogatása</t>
  </si>
  <si>
    <t>óvodaped., és az óvodaped.nevelő munkáját közv.segítők bértám.</t>
  </si>
  <si>
    <t>óvodaműködtetési tám.</t>
  </si>
  <si>
    <t>ingyenes és kedv.gyermekétk.tám.</t>
  </si>
  <si>
    <t>egyes jöv.pótló tám.kieg.</t>
  </si>
  <si>
    <t>hozzájárulás a pénzbeli szoc.ellátásokhoz</t>
  </si>
  <si>
    <t>könyvtári,közműv.és múzeumi feladatok tám.</t>
  </si>
  <si>
    <t>központosított műk.célú előirányzatok</t>
  </si>
  <si>
    <t>szerkezetátalakítási tartalék</t>
  </si>
  <si>
    <t>egyéb műk.célú kozponti tám.</t>
  </si>
  <si>
    <t xml:space="preserve">ÖNKOMÁNYZAT MŰKÖDÉSI CÉLÚ KÖLTSÉGVETÉSI TÁM.        </t>
  </si>
  <si>
    <t>Működési célú támogatásértékű bevételek</t>
  </si>
  <si>
    <t>fejezeti kez.előir.-tól EU-s programok és azok hazai társfinansz.</t>
  </si>
  <si>
    <t>TB pénügyi alapjaitól</t>
  </si>
  <si>
    <t>helyi önk.-tól és költségvetési szerveitől</t>
  </si>
  <si>
    <t>2013. év</t>
  </si>
  <si>
    <t xml:space="preserve">2013. év </t>
  </si>
  <si>
    <t>működési célú támogatásértékű bevételek összesen:</t>
  </si>
  <si>
    <t>MŰKÖDÉSI CÉLÚ TÁMOGATÁSOK ÁHT.-N BELÜLRŐL</t>
  </si>
  <si>
    <t>Működési célú pénzeszköz átvétel áht.-n kívülről</t>
  </si>
  <si>
    <t>működési célú tám.kölcsönök visszatérülése</t>
  </si>
  <si>
    <t>non-profit szervtől</t>
  </si>
  <si>
    <t>háztartásoktól</t>
  </si>
  <si>
    <t>MŰK.CÉLÚ PÉNZESZKÖZÁTV.ÁHT.-N KÍVÜLRŐL ÖSSZESEN:</t>
  </si>
  <si>
    <t>Felhalmozási célú tám.értékű bevételek</t>
  </si>
  <si>
    <t>egyéb fejezeti kez.előirányzatból(EU-s pályázat)</t>
  </si>
  <si>
    <t>FELHALMOZÁSI CÉLÚ TÁM.ÉRT.BEV.ÖSSZESEN:</t>
  </si>
  <si>
    <t>felhalmozási c.visszatér.tám.áht.-n kívülről</t>
  </si>
  <si>
    <t>FELHALMOZÁSI CÉLÚ VISSZATÉR. ÖSSZESEN:</t>
  </si>
  <si>
    <t>Hitel.kölcsönfelvétel áht.-n kívülről</t>
  </si>
  <si>
    <t>ELŐZŐ ÉVI PÉNZMARADVÁNY MŰK.CÉLÚ IGÉNYBEVÉTELE</t>
  </si>
  <si>
    <t>BEVÉTELEK ÖSSZESEN:</t>
  </si>
  <si>
    <t>Tárgyi eszközök értékesítése</t>
  </si>
  <si>
    <t>igazgatási szolg.díj</t>
  </si>
  <si>
    <t>ÁTFUTÓ, KIEGYENLÍTŐ BEVÉTELEK</t>
  </si>
  <si>
    <t>KIMLEI NEMZETISÉGI ÓVODA</t>
  </si>
  <si>
    <t>MŰKÖDÉSI BEVÉTELEK</t>
  </si>
  <si>
    <t>Irányítószervi működési támogatás</t>
  </si>
  <si>
    <t>átfutó,kiegyenlítő bevételek</t>
  </si>
  <si>
    <t>KIMLEI KÖZÖS ÖNKORMÁNYZATI HIVATAL</t>
  </si>
  <si>
    <t>INTÉZMÉNYI MŰKÖDÉSI BEVÉTELEK</t>
  </si>
  <si>
    <t>Kamatbevétel</t>
  </si>
  <si>
    <t>IRÁNYÍTÓSZERVI TÁMOGATÁS</t>
  </si>
  <si>
    <t>INTÉZMÉNYI MŰKÖDÉSI BEVÉTELEK ÖSSZESEN:</t>
  </si>
  <si>
    <t>hosszútávú közfoglalkoztatás</t>
  </si>
  <si>
    <t>személyi juttatás</t>
  </si>
  <si>
    <t>munkaadót terhelő járulék</t>
  </si>
  <si>
    <t>közös önk.hivatal tám.</t>
  </si>
  <si>
    <t>Nemzetiségi óvoda tám.</t>
  </si>
  <si>
    <t>hosszútávú közfoglalkoztatás összesen</t>
  </si>
  <si>
    <t>Intézményi étkeztetés</t>
  </si>
  <si>
    <t>dologi és egyéb folyó kiadások</t>
  </si>
  <si>
    <t>KEOP önrész(óvoda,tornacsarnok felújítás)</t>
  </si>
  <si>
    <t>IKSZT (felújítás)</t>
  </si>
  <si>
    <t>hitelfelvétel költségei</t>
  </si>
  <si>
    <t>hitelkamat fizetési kötelezettség</t>
  </si>
  <si>
    <t>játszótéri játékok telepítése,piactéri elemek tervezése</t>
  </si>
  <si>
    <t>kandeláber cseréje ipari parkban</t>
  </si>
  <si>
    <t>fűkasza vásárlás</t>
  </si>
  <si>
    <t>Leader iroda felújítása</t>
  </si>
  <si>
    <t>Kimlei Közös Önkormányzati Hivatal</t>
  </si>
  <si>
    <t>KIMLE, KÁROLYHÁZA, ÁSVÁNYRÁRÓ KÖZSÉGEK KÖRJEGYZŐSÉGE</t>
  </si>
  <si>
    <t>Műk.tám.önkorm.és költségvetési szerv</t>
  </si>
  <si>
    <t>Kimlei Nemzetiségi Óvoda</t>
  </si>
  <si>
    <t>Óvodai nevelés</t>
  </si>
  <si>
    <t>Óvodai nevelés összesen</t>
  </si>
  <si>
    <t>SNI gyermekek óvodai nevelése</t>
  </si>
  <si>
    <t>SNI gyermekek óvodai nevelése összesen</t>
  </si>
  <si>
    <t>Nemzetiségi óvodai nevelés</t>
  </si>
  <si>
    <t>Nemzetiségi óvodai nevelés összesen</t>
  </si>
  <si>
    <t>intézmények dologi kiad.(önk.által nem finansz.saját bev.)</t>
  </si>
  <si>
    <t>BEVÉTELEK                                                                                                                                          4.melléklet</t>
  </si>
  <si>
    <t>Kimle, 2013. 09.30</t>
  </si>
  <si>
    <t>zöldterület kezelés</t>
  </si>
  <si>
    <t>dologi kiadások</t>
  </si>
  <si>
    <t>zöldterület kezelés  összesen</t>
  </si>
  <si>
    <t>egyéb kieg.szolgáltatások</t>
  </si>
  <si>
    <t>működési tám.államháztart.belül</t>
  </si>
  <si>
    <t>működési tám.államháztart.kívül</t>
  </si>
  <si>
    <t>egyéb kieg.szolgáltatások összesen</t>
  </si>
  <si>
    <t>sportlétesítmények működtetése</t>
  </si>
  <si>
    <t>sportlétesítmények működtetése összesen</t>
  </si>
  <si>
    <t>egyéb szórakoztatási tevékenység</t>
  </si>
  <si>
    <t>egyéb szórakoztatási tevékenység összesen</t>
  </si>
  <si>
    <t>szoc.kölcsön nyújtása</t>
  </si>
  <si>
    <t>tűzjelző kiépítése</t>
  </si>
  <si>
    <t>átfutó kiadások</t>
  </si>
  <si>
    <t>MÓDOSÍTOTT 09.30.</t>
  </si>
  <si>
    <t>MÓDOSÍTOTT 06.30.</t>
  </si>
  <si>
    <t>Kimle Község Önkormányzat 2013.III.n.évi előirányzat-módosítás</t>
  </si>
  <si>
    <t>KIMLE KÖZSÉG ÖNKORMÁNYZAT 2013.III.N.ÉVI ELŐIRÁNYZAT-MÓDOSÍTÁSA</t>
  </si>
  <si>
    <t>II. Felhalmozási célú bevételek és kiadások mérlege
(Önkormányzati szinten)</t>
  </si>
  <si>
    <t xml:space="preserve"> Ezer forintban !</t>
  </si>
  <si>
    <t>Sor-
szám</t>
  </si>
  <si>
    <t>Bevételek</t>
  </si>
  <si>
    <t>Kiadások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</si>
  <si>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</si>
  <si>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</si>
  <si>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</si>
  <si>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</si>
  <si>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</si>
  <si>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</si>
  <si>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</si>
  <si>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</si>
  <si>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</si>
  <si>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</si>
  <si>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</si>
  <si>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</si>
  <si>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Támogatásértékű bevételek</t>
  </si>
  <si>
    <t>Egyéb felhalmozási célú kiadások támogatásért.pe.átad.</t>
  </si>
  <si>
    <t>8.</t>
  </si>
  <si>
    <t>Átvett pénzeszközök államháztartáson kívülről</t>
  </si>
  <si>
    <t>Egyéb felhalmozási célú kiadások</t>
  </si>
  <si>
    <t>EU-s támogatásból származó forrás</t>
  </si>
  <si>
    <t>Tartalékok</t>
  </si>
  <si>
    <t>10.</t>
  </si>
  <si>
    <t>adókból származó bev</t>
  </si>
  <si>
    <t>Költségvetési bevételek összesen:</t>
  </si>
  <si>
    <t>Költségvetési kiadások összesen:</t>
  </si>
  <si>
    <t>Előző évi felh. célú pénzm. igénybev.</t>
  </si>
  <si>
    <t>Értékpapír vásárlása, visszavásárlása</t>
  </si>
  <si>
    <t>Értékpapír kibocsátása, értékesítése</t>
  </si>
  <si>
    <t>Hitelek törlesztése</t>
  </si>
  <si>
    <t>14.</t>
  </si>
  <si>
    <t>Rövid lejáratú hitelek felvétele</t>
  </si>
  <si>
    <t>Rövid lejáratú hitelek törlesztése</t>
  </si>
  <si>
    <t>15.</t>
  </si>
  <si>
    <t>Hosszú lejáratú hitelek felvétele</t>
  </si>
  <si>
    <t>Hosszú lejáratú hitelek törlesztése</t>
  </si>
  <si>
    <t>16.</t>
  </si>
  <si>
    <t>Kapott kölcsön, nyújtott kölcsön visszatérülése</t>
  </si>
  <si>
    <t>Kölcsön törlesztése, adott kölcsön</t>
  </si>
  <si>
    <t>17.</t>
  </si>
  <si>
    <t>Befektetési célú belföldi, külföldi értékpapírok kibocsátása, érték.</t>
  </si>
  <si>
    <t>Befektetési célú belföldi, külföldi értékpapírok vásárlása</t>
  </si>
  <si>
    <t>18.</t>
  </si>
  <si>
    <t>Betét visszavonásából származó bevétel</t>
  </si>
  <si>
    <t>Betét elhelyezése</t>
  </si>
  <si>
    <t>19.</t>
  </si>
  <si>
    <t>Egyéb felhalmozási finanszírozási célú bevétel</t>
  </si>
  <si>
    <t>Egyéb hitel, kölcsön kiadásai</t>
  </si>
  <si>
    <t>20.</t>
  </si>
  <si>
    <t>21.</t>
  </si>
  <si>
    <t>22.</t>
  </si>
  <si>
    <t>Finansírozási célú bev.</t>
  </si>
  <si>
    <t xml:space="preserve">Finansírozási célú kiad. </t>
  </si>
  <si>
    <t>23.</t>
  </si>
  <si>
    <t xml:space="preserve">BEVÉTELEK ÖSSZESEN </t>
  </si>
  <si>
    <t xml:space="preserve">KIADÁSOK ÖSSZESEN </t>
  </si>
  <si>
    <t>24.</t>
  </si>
  <si>
    <t>Költségvetési hiány:</t>
  </si>
  <si>
    <t>Költségvetési többlet:</t>
  </si>
  <si>
    <t>2013.III.n.évi előirányzat</t>
  </si>
  <si>
    <t>1. melléklet</t>
  </si>
  <si>
    <t>2. melléklet</t>
  </si>
  <si>
    <t>3.melléklet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</si>
</sst>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0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3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3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4" fillId="0" borderId="0"/>
  </cellStyleXfs>
  <cellXfs count="296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11" fillId="0" borderId="3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4" fillId="0" borderId="19" xfId="2" applyFill="1" applyBorder="1"/>
    <xf numFmtId="0" fontId="4" fillId="0" borderId="6" xfId="2" applyFill="1" applyBorder="1"/>
    <xf numFmtId="0" fontId="4" fillId="0" borderId="1" xfId="2" applyFill="1" applyBorder="1"/>
    <xf numFmtId="0" fontId="4" fillId="0" borderId="0" xfId="2" applyFill="1"/>
    <xf numFmtId="0" fontId="2" fillId="0" borderId="0" xfId="2" applyFont="1" applyFill="1" applyBorder="1" applyAlignment="1"/>
    <xf numFmtId="3" fontId="4" fillId="0" borderId="2" xfId="2" applyNumberFormat="1" applyFill="1" applyBorder="1"/>
    <xf numFmtId="3" fontId="4" fillId="0" borderId="3" xfId="2" applyNumberFormat="1" applyFill="1" applyBorder="1"/>
    <xf numFmtId="3" fontId="4" fillId="0" borderId="4" xfId="2" applyNumberFormat="1" applyFill="1" applyBorder="1"/>
    <xf numFmtId="3" fontId="3" fillId="0" borderId="3" xfId="2" applyNumberFormat="1" applyFont="1" applyFill="1" applyBorder="1"/>
    <xf numFmtId="0" fontId="4" fillId="0" borderId="5" xfId="2" applyFont="1" applyFill="1" applyBorder="1"/>
    <xf numFmtId="3" fontId="3" fillId="0" borderId="2" xfId="2" applyNumberFormat="1" applyFont="1" applyFill="1" applyBorder="1"/>
    <xf numFmtId="3" fontId="3" fillId="0" borderId="20" xfId="2" applyNumberFormat="1" applyFont="1" applyFill="1" applyBorder="1"/>
    <xf numFmtId="3" fontId="5" fillId="0" borderId="4" xfId="2" applyNumberFormat="1" applyFont="1" applyFill="1" applyBorder="1"/>
    <xf numFmtId="3" fontId="5" fillId="0" borderId="3" xfId="2" applyNumberFormat="1" applyFont="1" applyFill="1" applyBorder="1"/>
    <xf numFmtId="3" fontId="3" fillId="0" borderId="4" xfId="2" applyNumberFormat="1" applyFont="1" applyFill="1" applyBorder="1"/>
    <xf numFmtId="3" fontId="3" fillId="0" borderId="15" xfId="2" applyNumberFormat="1" applyFont="1" applyFill="1" applyBorder="1"/>
    <xf numFmtId="0" fontId="4" fillId="0" borderId="12" xfId="2" applyFill="1" applyBorder="1"/>
    <xf numFmtId="0" fontId="4" fillId="0" borderId="13" xfId="2" applyFill="1" applyBorder="1"/>
    <xf numFmtId="0" fontId="2" fillId="0" borderId="14" xfId="2" applyFont="1" applyFill="1" applyBorder="1"/>
    <xf numFmtId="0" fontId="4" fillId="0" borderId="21" xfId="2" applyFont="1" applyFill="1" applyBorder="1"/>
    <xf numFmtId="0" fontId="4" fillId="0" borderId="22" xfId="2" applyFont="1" applyFill="1" applyBorder="1"/>
    <xf numFmtId="0" fontId="4" fillId="0" borderId="23" xfId="2" applyFill="1" applyBorder="1"/>
    <xf numFmtId="0" fontId="4" fillId="0" borderId="0" xfId="2" applyFill="1" applyBorder="1"/>
    <xf numFmtId="3" fontId="3" fillId="0" borderId="11" xfId="2" applyNumberFormat="1" applyFont="1" applyFill="1" applyBorder="1"/>
    <xf numFmtId="3" fontId="3" fillId="0" borderId="9" xfId="2" applyNumberFormat="1" applyFont="1" applyFill="1" applyBorder="1"/>
    <xf numFmtId="0" fontId="4" fillId="0" borderId="24" xfId="2" applyFill="1" applyBorder="1"/>
    <xf numFmtId="0" fontId="4" fillId="0" borderId="25" xfId="2" applyFill="1" applyBorder="1"/>
    <xf numFmtId="0" fontId="4" fillId="0" borderId="26" xfId="2" applyFill="1" applyBorder="1"/>
    <xf numFmtId="0" fontId="4" fillId="0" borderId="21" xfId="2" applyFill="1" applyBorder="1"/>
    <xf numFmtId="0" fontId="2" fillId="0" borderId="1" xfId="2" applyFont="1" applyFill="1" applyBorder="1"/>
    <xf numFmtId="0" fontId="2" fillId="0" borderId="21" xfId="2" applyFont="1" applyFill="1" applyBorder="1"/>
    <xf numFmtId="3" fontId="15" fillId="0" borderId="2" xfId="2" applyNumberFormat="1" applyFont="1" applyFill="1" applyBorder="1"/>
    <xf numFmtId="3" fontId="15" fillId="0" borderId="20" xfId="2" applyNumberFormat="1" applyFont="1" applyFill="1" applyBorder="1"/>
    <xf numFmtId="0" fontId="7" fillId="0" borderId="0" xfId="2" applyFont="1" applyFill="1" applyBorder="1"/>
    <xf numFmtId="0" fontId="9" fillId="0" borderId="0" xfId="2" applyFont="1" applyFill="1"/>
    <xf numFmtId="0" fontId="10" fillId="0" borderId="0" xfId="2" applyFont="1" applyFill="1"/>
    <xf numFmtId="3" fontId="12" fillId="0" borderId="3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4" fillId="0" borderId="0" xfId="2" applyNumberFormat="1" applyFill="1"/>
    <xf numFmtId="0" fontId="4" fillId="0" borderId="17" xfId="2" applyFill="1" applyBorder="1"/>
    <xf numFmtId="3" fontId="12" fillId="0" borderId="0" xfId="1" applyNumberFormat="1" applyFont="1" applyFill="1" applyAlignment="1">
      <alignment horizontal="right"/>
    </xf>
    <xf numFmtId="0" fontId="4" fillId="0" borderId="8" xfId="2" applyFill="1" applyBorder="1"/>
    <xf numFmtId="0" fontId="4" fillId="0" borderId="31" xfId="2" applyFill="1" applyBorder="1"/>
    <xf numFmtId="0" fontId="4" fillId="0" borderId="10" xfId="2" applyFill="1" applyBorder="1"/>
    <xf numFmtId="0" fontId="2" fillId="0" borderId="5" xfId="2" applyFont="1" applyFill="1" applyBorder="1"/>
    <xf numFmtId="0" fontId="2" fillId="0" borderId="22" xfId="2" applyFont="1" applyFill="1" applyBorder="1"/>
    <xf numFmtId="0" fontId="4" fillId="0" borderId="5" xfId="2" applyFill="1" applyBorder="1"/>
    <xf numFmtId="0" fontId="4" fillId="0" borderId="22" xfId="2" applyFill="1" applyBorder="1"/>
    <xf numFmtId="0" fontId="4" fillId="0" borderId="16" xfId="2" applyFill="1" applyBorder="1"/>
    <xf numFmtId="0" fontId="2" fillId="0" borderId="18" xfId="2" applyFont="1" applyFill="1" applyBorder="1"/>
    <xf numFmtId="0" fontId="4" fillId="0" borderId="14" xfId="2" applyFill="1" applyBorder="1"/>
    <xf numFmtId="0" fontId="4" fillId="0" borderId="32" xfId="2" applyFill="1" applyBorder="1"/>
    <xf numFmtId="0" fontId="4" fillId="0" borderId="33" xfId="2" applyFill="1" applyBorder="1"/>
    <xf numFmtId="0" fontId="6" fillId="0" borderId="24" xfId="2" applyFont="1" applyFill="1" applyBorder="1"/>
    <xf numFmtId="0" fontId="7" fillId="0" borderId="25" xfId="2" applyFont="1" applyFill="1" applyBorder="1"/>
    <xf numFmtId="0" fontId="7" fillId="0" borderId="28" xfId="2" applyFont="1" applyFill="1" applyBorder="1"/>
    <xf numFmtId="3" fontId="5" fillId="0" borderId="2" xfId="2" applyNumberFormat="1" applyFont="1" applyFill="1" applyBorder="1"/>
    <xf numFmtId="0" fontId="2" fillId="0" borderId="26" xfId="2" applyFont="1" applyFill="1" applyBorder="1"/>
    <xf numFmtId="3" fontId="5" fillId="0" borderId="37" xfId="2" applyNumberFormat="1" applyFont="1" applyFill="1" applyBorder="1"/>
    <xf numFmtId="0" fontId="2" fillId="0" borderId="24" xfId="2" applyFont="1" applyFill="1" applyBorder="1"/>
    <xf numFmtId="0" fontId="2" fillId="0" borderId="25" xfId="2" applyFont="1" applyFill="1" applyBorder="1"/>
    <xf numFmtId="0" fontId="2" fillId="0" borderId="28" xfId="2" applyFont="1" applyFill="1" applyBorder="1"/>
    <xf numFmtId="0" fontId="6" fillId="0" borderId="32" xfId="2" applyFont="1" applyFill="1" applyBorder="1"/>
    <xf numFmtId="0" fontId="6" fillId="0" borderId="33" xfId="2" applyFont="1" applyFill="1" applyBorder="1"/>
    <xf numFmtId="0" fontId="6" fillId="0" borderId="23" xfId="2" applyFont="1" applyFill="1" applyBorder="1"/>
    <xf numFmtId="3" fontId="8" fillId="0" borderId="20" xfId="2" applyNumberFormat="1" applyFont="1" applyFill="1" applyBorder="1"/>
    <xf numFmtId="0" fontId="7" fillId="0" borderId="16" xfId="2" applyFont="1" applyFill="1" applyBorder="1"/>
    <xf numFmtId="0" fontId="7" fillId="0" borderId="17" xfId="2" applyFont="1" applyFill="1" applyBorder="1"/>
    <xf numFmtId="0" fontId="7" fillId="0" borderId="18" xfId="2" applyFont="1" applyFill="1" applyBorder="1"/>
    <xf numFmtId="0" fontId="7" fillId="0" borderId="10" xfId="2" applyFont="1" applyFill="1" applyBorder="1"/>
    <xf numFmtId="0" fontId="7" fillId="0" borderId="26" xfId="2" applyFont="1" applyFill="1" applyBorder="1"/>
    <xf numFmtId="0" fontId="7" fillId="0" borderId="21" xfId="2" applyFont="1" applyFill="1" applyBorder="1"/>
    <xf numFmtId="0" fontId="2" fillId="0" borderId="12" xfId="2" applyFont="1" applyFill="1" applyBorder="1"/>
    <xf numFmtId="3" fontId="5" fillId="0" borderId="11" xfId="2" applyNumberFormat="1" applyFont="1" applyFill="1" applyBorder="1"/>
    <xf numFmtId="0" fontId="7" fillId="0" borderId="39" xfId="2" applyFont="1" applyFill="1" applyBorder="1"/>
    <xf numFmtId="0" fontId="7" fillId="0" borderId="40" xfId="2" applyFont="1" applyFill="1" applyBorder="1"/>
    <xf numFmtId="0" fontId="7" fillId="0" borderId="41" xfId="2" applyFont="1" applyFill="1" applyBorder="1"/>
    <xf numFmtId="0" fontId="4" fillId="0" borderId="10" xfId="2" applyFont="1" applyFill="1" applyBorder="1"/>
    <xf numFmtId="0" fontId="2" fillId="0" borderId="0" xfId="2" applyFont="1" applyFill="1" applyBorder="1" applyAlignment="1">
      <alignment horizontal="left"/>
    </xf>
    <xf numFmtId="0" fontId="3" fillId="0" borderId="2" xfId="2" applyFont="1" applyFill="1" applyBorder="1"/>
    <xf numFmtId="3" fontId="8" fillId="0" borderId="2" xfId="2" applyNumberFormat="1" applyFont="1" applyFill="1" applyBorder="1"/>
    <xf numFmtId="3" fontId="7" fillId="0" borderId="17" xfId="2" applyNumberFormat="1" applyFont="1" applyFill="1" applyBorder="1"/>
    <xf numFmtId="3" fontId="2" fillId="0" borderId="4" xfId="2" applyNumberFormat="1" applyFont="1" applyFill="1" applyBorder="1"/>
    <xf numFmtId="3" fontId="12" fillId="0" borderId="0" xfId="2" applyNumberFormat="1" applyFont="1" applyFill="1" applyBorder="1"/>
    <xf numFmtId="0" fontId="14" fillId="0" borderId="12" xfId="2" applyFont="1" applyFill="1" applyBorder="1"/>
    <xf numFmtId="0" fontId="14" fillId="0" borderId="13" xfId="2" applyFont="1" applyFill="1" applyBorder="1"/>
    <xf numFmtId="0" fontId="1" fillId="0" borderId="14" xfId="2" applyFont="1" applyFill="1" applyBorder="1"/>
    <xf numFmtId="0" fontId="14" fillId="0" borderId="6" xfId="2" applyFont="1" applyFill="1" applyBorder="1"/>
    <xf numFmtId="0" fontId="14" fillId="0" borderId="1" xfId="2" applyFont="1" applyFill="1" applyBorder="1"/>
    <xf numFmtId="0" fontId="1" fillId="0" borderId="5" xfId="2" applyFont="1" applyFill="1" applyBorder="1"/>
    <xf numFmtId="0" fontId="14" fillId="0" borderId="5" xfId="2" applyFont="1" applyFill="1" applyBorder="1"/>
    <xf numFmtId="0" fontId="1" fillId="0" borderId="26" xfId="2" applyFont="1" applyFill="1" applyBorder="1" applyAlignment="1">
      <alignment horizontal="center"/>
    </xf>
    <xf numFmtId="0" fontId="14" fillId="0" borderId="0" xfId="2" applyFont="1" applyFill="1"/>
    <xf numFmtId="0" fontId="1" fillId="0" borderId="12" xfId="2" applyFont="1" applyFill="1" applyBorder="1" applyAlignment="1">
      <alignment horizontal="center"/>
    </xf>
    <xf numFmtId="0" fontId="1" fillId="0" borderId="42" xfId="2" applyFont="1" applyFill="1" applyBorder="1"/>
    <xf numFmtId="0" fontId="1" fillId="0" borderId="43" xfId="2" applyFont="1" applyFill="1" applyBorder="1"/>
    <xf numFmtId="0" fontId="14" fillId="0" borderId="43" xfId="2" applyFont="1" applyFill="1" applyBorder="1"/>
    <xf numFmtId="0" fontId="1" fillId="0" borderId="45" xfId="2" applyFont="1" applyFill="1" applyBorder="1" applyAlignment="1">
      <alignment horizontal="left"/>
    </xf>
    <xf numFmtId="0" fontId="14" fillId="0" borderId="0" xfId="2" applyFont="1" applyFill="1" applyBorder="1"/>
    <xf numFmtId="0" fontId="14" fillId="0" borderId="21" xfId="2" applyFont="1" applyFill="1" applyBorder="1"/>
    <xf numFmtId="0" fontId="14" fillId="0" borderId="46" xfId="2" applyFont="1" applyFill="1" applyBorder="1"/>
    <xf numFmtId="0" fontId="14" fillId="0" borderId="16" xfId="2" applyFont="1" applyFill="1" applyBorder="1"/>
    <xf numFmtId="0" fontId="14" fillId="0" borderId="17" xfId="2" applyFont="1" applyFill="1" applyBorder="1"/>
    <xf numFmtId="0" fontId="1" fillId="0" borderId="47" xfId="2" applyFont="1" applyFill="1" applyBorder="1"/>
    <xf numFmtId="3" fontId="16" fillId="0" borderId="44" xfId="2" applyNumberFormat="1" applyFont="1" applyFill="1" applyBorder="1"/>
    <xf numFmtId="3" fontId="16" fillId="0" borderId="2" xfId="1" applyNumberFormat="1" applyFont="1" applyFill="1" applyBorder="1" applyAlignment="1">
      <alignment horizontal="right"/>
    </xf>
    <xf numFmtId="3" fontId="17" fillId="0" borderId="44" xfId="2" applyNumberFormat="1" applyFont="1" applyFill="1" applyBorder="1"/>
    <xf numFmtId="3" fontId="17" fillId="0" borderId="2" xfId="1" applyNumberFormat="1" applyFont="1" applyFill="1" applyBorder="1" applyAlignment="1">
      <alignment horizontal="right"/>
    </xf>
    <xf numFmtId="0" fontId="16" fillId="0" borderId="44" xfId="2" applyFont="1" applyFill="1" applyBorder="1"/>
    <xf numFmtId="3" fontId="17" fillId="0" borderId="44" xfId="1" applyNumberFormat="1" applyFont="1" applyFill="1" applyBorder="1" applyAlignment="1">
      <alignment horizontal="right"/>
    </xf>
    <xf numFmtId="3" fontId="18" fillId="0" borderId="44" xfId="2" applyNumberFormat="1" applyFont="1" applyFill="1" applyBorder="1"/>
    <xf numFmtId="3" fontId="19" fillId="0" borderId="44" xfId="2" applyNumberFormat="1" applyFont="1" applyFill="1" applyBorder="1"/>
    <xf numFmtId="3" fontId="16" fillId="0" borderId="27" xfId="2" applyNumberFormat="1" applyFont="1" applyFill="1" applyBorder="1"/>
    <xf numFmtId="3" fontId="18" fillId="0" borderId="27" xfId="2" applyNumberFormat="1" applyFont="1" applyFill="1" applyBorder="1"/>
    <xf numFmtId="3" fontId="17" fillId="0" borderId="45" xfId="1" applyNumberFormat="1" applyFont="1" applyFill="1" applyBorder="1" applyAlignment="1">
      <alignment horizontal="right"/>
    </xf>
    <xf numFmtId="0" fontId="16" fillId="0" borderId="27" xfId="2" applyFont="1" applyFill="1" applyBorder="1"/>
    <xf numFmtId="0" fontId="16" fillId="0" borderId="29" xfId="2" applyFont="1" applyFill="1" applyBorder="1"/>
    <xf numFmtId="3" fontId="17" fillId="0" borderId="20" xfId="1" applyNumberFormat="1" applyFont="1" applyFill="1" applyBorder="1" applyAlignment="1">
      <alignment horizontal="right"/>
    </xf>
    <xf numFmtId="3" fontId="17" fillId="0" borderId="27" xfId="2" applyNumberFormat="1" applyFont="1" applyFill="1" applyBorder="1"/>
    <xf numFmtId="3" fontId="17" fillId="0" borderId="1" xfId="1" applyNumberFormat="1" applyFont="1" applyFill="1" applyBorder="1" applyAlignment="1">
      <alignment horizontal="right"/>
    </xf>
    <xf numFmtId="3" fontId="17" fillId="0" borderId="48" xfId="2" applyNumberFormat="1" applyFont="1" applyFill="1" applyBorder="1"/>
    <xf numFmtId="3" fontId="16" fillId="0" borderId="49" xfId="2" applyNumberFormat="1" applyFont="1" applyFill="1" applyBorder="1"/>
    <xf numFmtId="3" fontId="16" fillId="0" borderId="50" xfId="2" applyNumberFormat="1" applyFont="1" applyFill="1" applyBorder="1"/>
    <xf numFmtId="3" fontId="17" fillId="0" borderId="52" xfId="2" applyNumberFormat="1" applyFont="1" applyFill="1" applyBorder="1"/>
    <xf numFmtId="0" fontId="1" fillId="0" borderId="3" xfId="2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3" xfId="2" applyFont="1" applyFill="1" applyBorder="1" applyAlignment="1">
      <alignment horizontal="center"/>
    </xf>
    <xf numFmtId="0" fontId="1" fillId="0" borderId="52" xfId="2" applyFont="1" applyFill="1" applyBorder="1" applyAlignment="1">
      <alignment horizontal="center"/>
    </xf>
    <xf numFmtId="0" fontId="1" fillId="0" borderId="0" xfId="2" applyFont="1" applyFill="1" applyBorder="1"/>
    <xf numFmtId="3" fontId="17" fillId="0" borderId="0" xfId="2" applyNumberFormat="1" applyFont="1" applyFill="1" applyBorder="1"/>
    <xf numFmtId="0" fontId="2" fillId="0" borderId="52" xfId="2" applyFont="1" applyFill="1" applyBorder="1" applyAlignment="1">
      <alignment horizontal="center"/>
    </xf>
    <xf numFmtId="0" fontId="4" fillId="0" borderId="14" xfId="2" applyFont="1" applyFill="1" applyBorder="1"/>
    <xf numFmtId="3" fontId="3" fillId="0" borderId="53" xfId="2" applyNumberFormat="1" applyFont="1" applyFill="1" applyBorder="1"/>
    <xf numFmtId="3" fontId="3" fillId="0" borderId="45" xfId="2" applyNumberFormat="1" applyFont="1" applyFill="1" applyBorder="1"/>
    <xf numFmtId="3" fontId="3" fillId="0" borderId="51" xfId="2" applyNumberFormat="1" applyFont="1" applyFill="1" applyBorder="1"/>
    <xf numFmtId="3" fontId="5" fillId="0" borderId="55" xfId="2" applyNumberFormat="1" applyFont="1" applyFill="1" applyBorder="1"/>
    <xf numFmtId="0" fontId="2" fillId="0" borderId="3" xfId="2" applyFont="1" applyFill="1" applyBorder="1"/>
    <xf numFmtId="0" fontId="4" fillId="0" borderId="2" xfId="2" applyFill="1" applyBorder="1"/>
    <xf numFmtId="0" fontId="4" fillId="0" borderId="20" xfId="2" applyFont="1" applyFill="1" applyBorder="1"/>
    <xf numFmtId="0" fontId="4" fillId="0" borderId="2" xfId="2" applyFont="1" applyFill="1" applyBorder="1"/>
    <xf numFmtId="3" fontId="3" fillId="0" borderId="55" xfId="2" applyNumberFormat="1" applyFont="1" applyFill="1" applyBorder="1"/>
    <xf numFmtId="3" fontId="3" fillId="0" borderId="1" xfId="2" applyNumberFormat="1" applyFont="1" applyFill="1" applyBorder="1"/>
    <xf numFmtId="0" fontId="4" fillId="0" borderId="4" xfId="2" applyFont="1" applyFill="1" applyBorder="1"/>
    <xf numFmtId="3" fontId="3" fillId="2" borderId="2" xfId="2" applyNumberFormat="1" applyFont="1" applyFill="1" applyBorder="1"/>
    <xf numFmtId="0" fontId="2" fillId="0" borderId="6" xfId="2" applyFont="1" applyFill="1" applyBorder="1"/>
    <xf numFmtId="3" fontId="5" fillId="0" borderId="15" xfId="2" applyNumberFormat="1" applyFont="1" applyFill="1" applyBorder="1"/>
    <xf numFmtId="3" fontId="3" fillId="2" borderId="20" xfId="2" applyNumberFormat="1" applyFont="1" applyFill="1" applyBorder="1"/>
    <xf numFmtId="3" fontId="15" fillId="2" borderId="20" xfId="2" applyNumberFormat="1" applyFont="1" applyFill="1" applyBorder="1"/>
    <xf numFmtId="3" fontId="15" fillId="2" borderId="2" xfId="2" applyNumberFormat="1" applyFont="1" applyFill="1" applyBorder="1"/>
    <xf numFmtId="3" fontId="3" fillId="2" borderId="1" xfId="2" applyNumberFormat="1" applyFont="1" applyFill="1" applyBorder="1"/>
    <xf numFmtId="3" fontId="5" fillId="2" borderId="11" xfId="2" applyNumberFormat="1" applyFont="1" applyFill="1" applyBorder="1"/>
    <xf numFmtId="3" fontId="5" fillId="2" borderId="2" xfId="2" applyNumberFormat="1" applyFont="1" applyFill="1" applyBorder="1"/>
    <xf numFmtId="3" fontId="5" fillId="2" borderId="15" xfId="2" applyNumberFormat="1" applyFont="1" applyFill="1" applyBorder="1"/>
    <xf numFmtId="3" fontId="3" fillId="0" borderId="0" xfId="2" applyNumberFormat="1" applyFont="1" applyFill="1" applyBorder="1"/>
    <xf numFmtId="0" fontId="2" fillId="0" borderId="32" xfId="2" applyFont="1" applyFill="1" applyBorder="1"/>
    <xf numFmtId="3" fontId="5" fillId="0" borderId="9" xfId="2" applyNumberFormat="1" applyFont="1" applyFill="1" applyBorder="1"/>
    <xf numFmtId="3" fontId="5" fillId="2" borderId="9" xfId="2" applyNumberFormat="1" applyFont="1" applyFill="1" applyBorder="1"/>
    <xf numFmtId="0" fontId="4" fillId="0" borderId="35" xfId="2" applyFill="1" applyBorder="1"/>
    <xf numFmtId="0" fontId="4" fillId="0" borderId="36" xfId="2" applyFill="1" applyBorder="1"/>
    <xf numFmtId="0" fontId="2" fillId="0" borderId="34" xfId="2" applyFont="1" applyFill="1" applyBorder="1"/>
    <xf numFmtId="0" fontId="4" fillId="0" borderId="33" xfId="2" applyFont="1" applyFill="1" applyBorder="1"/>
    <xf numFmtId="3" fontId="20" fillId="0" borderId="22" xfId="2" applyNumberFormat="1" applyFont="1" applyFill="1" applyBorder="1"/>
    <xf numFmtId="0" fontId="2" fillId="0" borderId="35" xfId="2" applyFont="1" applyFill="1" applyBorder="1"/>
    <xf numFmtId="0" fontId="2" fillId="0" borderId="36" xfId="2" applyFont="1" applyFill="1" applyBorder="1"/>
    <xf numFmtId="3" fontId="3" fillId="2" borderId="0" xfId="2" applyNumberFormat="1" applyFont="1" applyFill="1" applyBorder="1"/>
    <xf numFmtId="3" fontId="3" fillId="0" borderId="49" xfId="2" applyNumberFormat="1" applyFont="1" applyFill="1" applyBorder="1"/>
    <xf numFmtId="3" fontId="3" fillId="0" borderId="52" xfId="2" applyNumberFormat="1" applyFont="1" applyFill="1" applyBorder="1"/>
    <xf numFmtId="3" fontId="3" fillId="0" borderId="56" xfId="2" applyNumberFormat="1" applyFont="1" applyFill="1" applyBorder="1"/>
    <xf numFmtId="0" fontId="2" fillId="0" borderId="1" xfId="2" applyFont="1" applyFill="1" applyBorder="1" applyAlignment="1">
      <alignment horizontal="center"/>
    </xf>
    <xf numFmtId="0" fontId="10" fillId="0" borderId="1" xfId="2" applyFont="1" applyFill="1" applyBorder="1"/>
    <xf numFmtId="0" fontId="7" fillId="0" borderId="57" xfId="2" applyFont="1" applyFill="1" applyBorder="1"/>
    <xf numFmtId="0" fontId="7" fillId="0" borderId="58" xfId="2" applyFont="1" applyFill="1" applyBorder="1"/>
    <xf numFmtId="0" fontId="20" fillId="0" borderId="59" xfId="2" applyFont="1" applyFill="1" applyBorder="1"/>
    <xf numFmtId="3" fontId="3" fillId="0" borderId="7" xfId="2" applyNumberFormat="1" applyFont="1" applyFill="1" applyBorder="1"/>
    <xf numFmtId="3" fontId="15" fillId="0" borderId="0" xfId="2" applyNumberFormat="1" applyFont="1" applyFill="1" applyBorder="1"/>
    <xf numFmtId="0" fontId="6" fillId="0" borderId="21" xfId="2" applyFont="1" applyFill="1" applyBorder="1"/>
    <xf numFmtId="3" fontId="2" fillId="0" borderId="21" xfId="2" applyNumberFormat="1" applyFont="1" applyFill="1" applyBorder="1"/>
    <xf numFmtId="3" fontId="5" fillId="0" borderId="50" xfId="2" applyNumberFormat="1" applyFont="1" applyFill="1" applyBorder="1"/>
    <xf numFmtId="3" fontId="3" fillId="0" borderId="60" xfId="2" applyNumberFormat="1" applyFont="1" applyFill="1" applyBorder="1"/>
    <xf numFmtId="3" fontId="5" fillId="0" borderId="60" xfId="2" applyNumberFormat="1" applyFont="1" applyFill="1" applyBorder="1"/>
    <xf numFmtId="0" fontId="14" fillId="0" borderId="0" xfId="2" applyFont="1" applyFill="1" applyBorder="1" applyAlignment="1">
      <alignment horizontal="center"/>
    </xf>
    <xf numFmtId="0" fontId="14" fillId="0" borderId="22" xfId="2" applyFont="1" applyFill="1" applyBorder="1"/>
    <xf numFmtId="3" fontId="16" fillId="0" borderId="1" xfId="2" applyNumberFormat="1" applyFont="1" applyFill="1" applyBorder="1"/>
    <xf numFmtId="0" fontId="1" fillId="0" borderId="1" xfId="2" applyFont="1" applyFill="1" applyBorder="1"/>
    <xf numFmtId="0" fontId="1" fillId="0" borderId="1" xfId="0" applyFont="1" applyFill="1" applyBorder="1" applyAlignment="1">
      <alignment horizontal="center"/>
    </xf>
    <xf numFmtId="3" fontId="17" fillId="0" borderId="1" xfId="2" applyNumberFormat="1" applyFont="1" applyFill="1" applyBorder="1"/>
    <xf numFmtId="3" fontId="16" fillId="2" borderId="49" xfId="2" applyNumberFormat="1" applyFont="1" applyFill="1" applyBorder="1"/>
    <xf numFmtId="3" fontId="16" fillId="2" borderId="2" xfId="1" applyNumberFormat="1" applyFont="1" applyFill="1" applyBorder="1" applyAlignment="1">
      <alignment horizontal="right"/>
    </xf>
    <xf numFmtId="3" fontId="17" fillId="2" borderId="38" xfId="2" applyNumberFormat="1" applyFont="1" applyFill="1" applyBorder="1"/>
    <xf numFmtId="0" fontId="1" fillId="0" borderId="30" xfId="2" applyFont="1" applyFill="1" applyBorder="1" applyAlignment="1">
      <alignment horizontal="center"/>
    </xf>
    <xf numFmtId="0" fontId="1" fillId="0" borderId="29" xfId="2" applyFont="1" applyFill="1" applyBorder="1" applyAlignment="1">
      <alignment horizontal="center"/>
    </xf>
    <xf numFmtId="0" fontId="1" fillId="0" borderId="51" xfId="2" applyFont="1" applyFill="1" applyBorder="1" applyAlignment="1">
      <alignment horizontal="left"/>
    </xf>
    <xf numFmtId="3" fontId="16" fillId="0" borderId="29" xfId="2" applyNumberFormat="1" applyFont="1" applyFill="1" applyBorder="1"/>
    <xf numFmtId="3" fontId="17" fillId="0" borderId="29" xfId="1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center"/>
    </xf>
    <xf numFmtId="3" fontId="7" fillId="0" borderId="0" xfId="2" applyNumberFormat="1" applyFont="1" applyFill="1" applyBorder="1"/>
    <xf numFmtId="3" fontId="2" fillId="0" borderId="0" xfId="2" applyNumberFormat="1" applyFont="1" applyFill="1" applyBorder="1"/>
    <xf numFmtId="0" fontId="1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44" xfId="2" applyFont="1" applyFill="1" applyBorder="1" applyAlignment="1">
      <alignment horizontal="center"/>
    </xf>
    <xf numFmtId="0" fontId="1" fillId="0" borderId="27" xfId="2" applyFont="1" applyFill="1" applyBorder="1" applyAlignment="1">
      <alignment horizontal="center"/>
    </xf>
    <xf numFmtId="0" fontId="1" fillId="0" borderId="45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3" fontId="5" fillId="2" borderId="1" xfId="2" applyNumberFormat="1" applyFont="1" applyFill="1" applyBorder="1"/>
    <xf numFmtId="3" fontId="3" fillId="2" borderId="15" xfId="2" applyNumberFormat="1" applyFont="1" applyFill="1" applyBorder="1"/>
    <xf numFmtId="0" fontId="14" fillId="0" borderId="61" xfId="2" applyFont="1" applyFill="1" applyBorder="1"/>
    <xf numFmtId="0" fontId="1" fillId="0" borderId="22" xfId="2" applyFont="1" applyFill="1" applyBorder="1"/>
    <xf numFmtId="3" fontId="17" fillId="0" borderId="29" xfId="2" applyNumberFormat="1" applyFont="1" applyFill="1" applyBorder="1"/>
    <xf numFmtId="0" fontId="2" fillId="0" borderId="20" xfId="0" applyFont="1" applyFill="1" applyBorder="1" applyAlignment="1">
      <alignment horizontal="center"/>
    </xf>
    <xf numFmtId="3" fontId="3" fillId="0" borderId="19" xfId="2" applyNumberFormat="1" applyFont="1" applyFill="1" applyBorder="1"/>
    <xf numFmtId="3" fontId="3" fillId="0" borderId="38" xfId="2" applyNumberFormat="1" applyFont="1" applyFill="1" applyBorder="1"/>
    <xf numFmtId="3" fontId="3" fillId="0" borderId="62" xfId="2" applyNumberFormat="1" applyFont="1" applyFill="1" applyBorder="1"/>
    <xf numFmtId="3" fontId="5" fillId="0" borderId="62" xfId="2" applyNumberFormat="1" applyFont="1" applyFill="1" applyBorder="1"/>
    <xf numFmtId="0" fontId="2" fillId="0" borderId="1" xfId="0" applyFont="1" applyFill="1" applyBorder="1" applyAlignment="1">
      <alignment horizontal="center"/>
    </xf>
    <xf numFmtId="14" fontId="11" fillId="0" borderId="3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vertical="center" wrapText="1"/>
    </xf>
    <xf numFmtId="164" fontId="2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23" fillId="0" borderId="0" xfId="0" applyNumberFormat="1" applyFont="1" applyFill="1" applyAlignment="1">
      <alignment horizontal="right" vertical="center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5" fillId="0" borderId="35" xfId="0" applyNumberFormat="1" applyFont="1" applyFill="1" applyBorder="1" applyAlignment="1">
      <alignment horizontal="centerContinuous" vertical="center" wrapText="1"/>
    </xf>
    <xf numFmtId="164" fontId="25" fillId="0" borderId="63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" vertical="center" wrapText="1"/>
    </xf>
    <xf numFmtId="164" fontId="25" fillId="0" borderId="35" xfId="0" applyNumberFormat="1" applyFont="1" applyFill="1" applyBorder="1" applyAlignment="1">
      <alignment horizontal="center" vertical="center" wrapText="1"/>
    </xf>
    <xf numFmtId="164" fontId="25" fillId="0" borderId="63" xfId="0" applyNumberFormat="1" applyFont="1" applyFill="1" applyBorder="1" applyAlignment="1">
      <alignment horizontal="center" vertical="center" wrapText="1"/>
    </xf>
    <xf numFmtId="164" fontId="26" fillId="0" borderId="37" xfId="0" applyNumberFormat="1" applyFont="1" applyFill="1" applyBorder="1" applyAlignment="1">
      <alignment horizontal="center" vertical="center" wrapText="1"/>
    </xf>
    <xf numFmtId="164" fontId="26" fillId="0" borderId="34" xfId="0" applyNumberFormat="1" applyFont="1" applyFill="1" applyBorder="1" applyAlignment="1">
      <alignment horizontal="center" vertical="center" wrapText="1"/>
    </xf>
    <xf numFmtId="164" fontId="26" fillId="0" borderId="35" xfId="0" applyNumberFormat="1" applyFont="1" applyFill="1" applyBorder="1" applyAlignment="1">
      <alignment horizontal="center" vertical="center" wrapText="1"/>
    </xf>
    <xf numFmtId="164" fontId="26" fillId="0" borderId="63" xfId="0" applyNumberFormat="1" applyFont="1" applyFill="1" applyBorder="1" applyAlignment="1">
      <alignment horizontal="center" vertical="center" wrapText="1"/>
    </xf>
    <xf numFmtId="164" fontId="0" fillId="0" borderId="15" xfId="0" applyNumberFormat="1" applyFill="1" applyBorder="1" applyAlignment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vertical="center" wrapText="1"/>
      <protection locked="0"/>
    </xf>
    <xf numFmtId="164" fontId="27" fillId="0" borderId="64" xfId="0" applyNumberFormat="1" applyFont="1" applyFill="1" applyBorder="1" applyAlignment="1" applyProtection="1">
      <alignment vertical="center" wrapText="1"/>
      <protection locked="0"/>
    </xf>
    <xf numFmtId="164" fontId="0" fillId="0" borderId="2" xfId="0" applyNumberFormat="1" applyFill="1" applyBorder="1" applyAlignment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" xfId="0" applyNumberFormat="1" applyFont="1" applyFill="1" applyBorder="1" applyAlignment="1" applyProtection="1">
      <alignment vertical="center" wrapText="1"/>
      <protection locked="0"/>
    </xf>
    <xf numFmtId="164" fontId="27" fillId="0" borderId="43" xfId="0" applyNumberFormat="1" applyFont="1" applyFill="1" applyBorder="1" applyAlignment="1" applyProtection="1">
      <alignment vertical="center" wrapText="1"/>
      <protection locked="0"/>
    </xf>
    <xf numFmtId="164" fontId="27" fillId="0" borderId="5" xfId="0" applyNumberFormat="1" applyFont="1" applyFill="1" applyBorder="1" applyAlignment="1" applyProtection="1">
      <alignment vertical="center" wrapText="1"/>
      <protection locked="0"/>
    </xf>
    <xf numFmtId="164" fontId="2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7" xfId="0" applyNumberFormat="1" applyFont="1" applyFill="1" applyBorder="1" applyAlignment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35" xfId="0" applyNumberFormat="1" applyFont="1" applyFill="1" applyBorder="1" applyAlignment="1" applyProtection="1">
      <alignment vertical="center" wrapText="1"/>
    </xf>
    <xf numFmtId="164" fontId="26" fillId="0" borderId="63" xfId="0" applyNumberFormat="1" applyFont="1" applyFill="1" applyBorder="1" applyAlignment="1" applyProtection="1">
      <alignment vertical="center" wrapText="1"/>
    </xf>
    <xf numFmtId="164" fontId="29" fillId="0" borderId="15" xfId="0" applyNumberFormat="1" applyFont="1" applyFill="1" applyBorder="1" applyAlignment="1">
      <alignment horizontal="left" vertical="center" wrapText="1" indent="1"/>
    </xf>
    <xf numFmtId="164" fontId="26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64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0" xfId="0" applyNumberFormat="1" applyFill="1" applyBorder="1" applyAlignment="1">
      <alignment horizontal="left" vertical="center" wrapText="1" indent="1"/>
    </xf>
    <xf numFmtId="164" fontId="2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63" xfId="0" applyNumberFormat="1" applyFont="1" applyFill="1" applyBorder="1" applyAlignment="1" applyProtection="1">
      <alignment vertical="center" wrapText="1"/>
    </xf>
    <xf numFmtId="164" fontId="24" fillId="0" borderId="34" xfId="0" applyNumberFormat="1" applyFont="1" applyFill="1" applyBorder="1" applyAlignment="1">
      <alignment horizontal="left" vertical="center" wrapText="1" indent="1"/>
    </xf>
    <xf numFmtId="164" fontId="26" fillId="0" borderId="35" xfId="0" applyNumberFormat="1" applyFont="1" applyFill="1" applyBorder="1" applyAlignment="1">
      <alignment vertical="center" wrapText="1"/>
    </xf>
    <xf numFmtId="164" fontId="26" fillId="0" borderId="63" xfId="0" applyNumberFormat="1" applyFont="1" applyFill="1" applyBorder="1" applyAlignment="1">
      <alignment vertical="center" wrapText="1"/>
    </xf>
    <xf numFmtId="164" fontId="26" fillId="0" borderId="39" xfId="0" applyNumberFormat="1" applyFont="1" applyFill="1" applyBorder="1" applyAlignment="1">
      <alignment horizontal="left" vertical="center" wrapText="1" indent="1"/>
    </xf>
    <xf numFmtId="164" fontId="26" fillId="0" borderId="40" xfId="0" applyNumberFormat="1" applyFont="1" applyFill="1" applyBorder="1" applyAlignment="1" applyProtection="1">
      <alignment horizontal="right" vertical="center" wrapText="1"/>
    </xf>
    <xf numFmtId="164" fontId="26" fillId="0" borderId="65" xfId="0" applyNumberFormat="1" applyFont="1" applyFill="1" applyBorder="1" applyAlignment="1" applyProtection="1">
      <alignment horizontal="right" vertical="center" wrapText="1"/>
    </xf>
    <xf numFmtId="0" fontId="1" fillId="0" borderId="54" xfId="2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/>
    </xf>
    <xf numFmtId="0" fontId="2" fillId="0" borderId="54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2" fillId="0" borderId="0" xfId="2" applyFont="1" applyFill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1" fillId="0" borderId="44" xfId="2" applyFont="1" applyFill="1" applyBorder="1" applyAlignment="1">
      <alignment horizontal="center"/>
    </xf>
    <xf numFmtId="0" fontId="1" fillId="0" borderId="27" xfId="2" applyFont="1" applyFill="1" applyBorder="1" applyAlignment="1">
      <alignment horizontal="center"/>
    </xf>
    <xf numFmtId="0" fontId="1" fillId="0" borderId="45" xfId="2" applyFont="1" applyFill="1" applyBorder="1" applyAlignment="1">
      <alignment horizontal="center"/>
    </xf>
    <xf numFmtId="0" fontId="1" fillId="0" borderId="16" xfId="2" applyFont="1" applyFill="1" applyBorder="1" applyAlignment="1">
      <alignment horizontal="center"/>
    </xf>
    <xf numFmtId="0" fontId="1" fillId="0" borderId="17" xfId="2" applyFont="1" applyFill="1" applyBorder="1" applyAlignment="1">
      <alignment horizontal="center"/>
    </xf>
    <xf numFmtId="0" fontId="1" fillId="0" borderId="47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164" fontId="24" fillId="0" borderId="3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0"/>
  <sheetViews>
    <sheetView zoomScaleNormal="100" workbookViewId="0">
      <selection activeCell="I9" sqref="I9"/>
    </sheetView>
  </sheetViews>
  <sheetFormatPr defaultColWidth="3.85546875" defaultRowHeight="12.75"/>
  <cols>
    <col min="1" max="1" width="3.85546875" style="10" customWidth="1"/>
    <col min="2" max="2" width="4.5703125" style="10" customWidth="1"/>
    <col min="3" max="3" width="4.140625" style="10" customWidth="1"/>
    <col min="4" max="4" width="55.28515625" style="10" customWidth="1"/>
    <col min="5" max="7" width="18.5703125" style="10" customWidth="1"/>
    <col min="8" max="245" width="9.140625" style="10" customWidth="1"/>
    <col min="246" max="16384" width="3.85546875" style="10"/>
  </cols>
  <sheetData>
    <row r="1" spans="1:7" ht="15.75">
      <c r="A1" s="278" t="s">
        <v>195</v>
      </c>
      <c r="B1" s="278"/>
      <c r="C1" s="278"/>
      <c r="D1" s="278"/>
      <c r="E1" s="278"/>
      <c r="F1" s="278"/>
    </row>
    <row r="2" spans="1:7" ht="15.75">
      <c r="A2" s="278" t="s">
        <v>258</v>
      </c>
      <c r="B2" s="278"/>
      <c r="C2" s="278"/>
      <c r="D2" s="278"/>
      <c r="E2" s="278"/>
      <c r="F2" s="278"/>
    </row>
    <row r="4" spans="1:7" ht="13.5" thickBot="1">
      <c r="D4" s="3" t="s">
        <v>1</v>
      </c>
      <c r="E4" s="3" t="s">
        <v>92</v>
      </c>
      <c r="F4" s="3" t="s">
        <v>92</v>
      </c>
      <c r="G4" s="3" t="s">
        <v>92</v>
      </c>
    </row>
    <row r="5" spans="1:7">
      <c r="A5" s="48"/>
      <c r="B5" s="49"/>
      <c r="C5" s="49"/>
      <c r="D5" s="49"/>
      <c r="E5" s="4" t="s">
        <v>120</v>
      </c>
      <c r="F5" s="226">
        <v>41455</v>
      </c>
      <c r="G5" s="226">
        <v>41547</v>
      </c>
    </row>
    <row r="6" spans="1:7">
      <c r="A6" s="50"/>
      <c r="B6" s="29"/>
      <c r="C6" s="29"/>
      <c r="D6" s="205" t="s">
        <v>2</v>
      </c>
      <c r="E6" s="5" t="s">
        <v>3</v>
      </c>
      <c r="F6" s="1" t="s">
        <v>3</v>
      </c>
      <c r="G6" s="1" t="s">
        <v>3</v>
      </c>
    </row>
    <row r="7" spans="1:7" ht="13.5" thickBot="1">
      <c r="A7" s="50"/>
      <c r="B7" s="29"/>
      <c r="C7" s="29"/>
      <c r="D7" s="205"/>
      <c r="E7" s="6" t="s">
        <v>45</v>
      </c>
      <c r="F7" s="2" t="s">
        <v>85</v>
      </c>
      <c r="G7" s="2" t="s">
        <v>85</v>
      </c>
    </row>
    <row r="8" spans="1:7">
      <c r="A8" s="23"/>
      <c r="B8" s="24"/>
      <c r="C8" s="24"/>
      <c r="D8" s="25" t="s">
        <v>4</v>
      </c>
      <c r="E8" s="13"/>
      <c r="F8" s="13"/>
      <c r="G8" s="13"/>
    </row>
    <row r="9" spans="1:7">
      <c r="A9" s="8" t="s">
        <v>0</v>
      </c>
      <c r="B9" s="9"/>
      <c r="C9" s="9"/>
      <c r="D9" s="51" t="s">
        <v>5</v>
      </c>
      <c r="E9" s="12"/>
      <c r="F9" s="12"/>
      <c r="G9" s="12"/>
    </row>
    <row r="10" spans="1:7" ht="13.5" thickBot="1">
      <c r="A10" s="34"/>
      <c r="B10" s="35" t="s">
        <v>0</v>
      </c>
      <c r="C10" s="35"/>
      <c r="D10" s="52" t="s">
        <v>6</v>
      </c>
      <c r="E10" s="14"/>
      <c r="F10" s="14"/>
      <c r="G10" s="14"/>
    </row>
    <row r="11" spans="1:7" ht="16.5">
      <c r="A11" s="23"/>
      <c r="B11" s="24"/>
      <c r="C11" s="24" t="s">
        <v>0</v>
      </c>
      <c r="D11" s="142" t="s">
        <v>101</v>
      </c>
      <c r="E11" s="15">
        <v>300</v>
      </c>
      <c r="F11" s="15">
        <v>390</v>
      </c>
      <c r="G11" s="15">
        <v>390</v>
      </c>
    </row>
    <row r="12" spans="1:7" ht="16.5">
      <c r="A12" s="8"/>
      <c r="B12" s="9"/>
      <c r="C12" s="9"/>
      <c r="D12" s="16" t="s">
        <v>7</v>
      </c>
      <c r="E12" s="17">
        <v>9170</v>
      </c>
      <c r="F12" s="17">
        <v>6478</v>
      </c>
      <c r="G12" s="17">
        <v>6478</v>
      </c>
    </row>
    <row r="13" spans="1:7" ht="16.5">
      <c r="A13" s="8"/>
      <c r="B13" s="9"/>
      <c r="C13" s="9"/>
      <c r="D13" s="16" t="s">
        <v>102</v>
      </c>
      <c r="E13" s="17"/>
      <c r="F13" s="17">
        <v>462</v>
      </c>
      <c r="G13" s="17">
        <v>462</v>
      </c>
    </row>
    <row r="14" spans="1:7" ht="16.5">
      <c r="A14" s="8"/>
      <c r="B14" s="9"/>
      <c r="C14" s="9" t="s">
        <v>8</v>
      </c>
      <c r="D14" s="53" t="s">
        <v>100</v>
      </c>
      <c r="E14" s="17">
        <v>4993</v>
      </c>
      <c r="F14" s="154">
        <v>5515</v>
      </c>
      <c r="G14" s="154">
        <v>5515</v>
      </c>
    </row>
    <row r="15" spans="1:7" ht="16.5">
      <c r="A15" s="8"/>
      <c r="B15" s="9"/>
      <c r="C15" s="9" t="s">
        <v>9</v>
      </c>
      <c r="D15" s="53" t="s">
        <v>10</v>
      </c>
      <c r="E15" s="17">
        <v>500</v>
      </c>
      <c r="F15" s="154">
        <v>1011</v>
      </c>
      <c r="G15" s="154">
        <v>1011</v>
      </c>
    </row>
    <row r="16" spans="1:7" ht="16.5">
      <c r="A16" s="34"/>
      <c r="B16" s="35"/>
      <c r="C16" s="35" t="s">
        <v>11</v>
      </c>
      <c r="D16" s="54" t="s">
        <v>12</v>
      </c>
      <c r="E16" s="18">
        <v>2557</v>
      </c>
      <c r="F16" s="157">
        <v>3193</v>
      </c>
      <c r="G16" s="157">
        <v>3193</v>
      </c>
    </row>
    <row r="17" spans="1:7" ht="16.5">
      <c r="A17" s="34"/>
      <c r="B17" s="35"/>
      <c r="C17" s="26" t="s">
        <v>9</v>
      </c>
      <c r="D17" s="27" t="s">
        <v>31</v>
      </c>
      <c r="E17" s="39">
        <v>3013</v>
      </c>
      <c r="F17" s="158">
        <v>1181</v>
      </c>
      <c r="G17" s="158">
        <v>1181</v>
      </c>
    </row>
    <row r="18" spans="1:7" ht="16.5">
      <c r="A18" s="60" t="s">
        <v>14</v>
      </c>
      <c r="B18" s="61"/>
      <c r="C18" s="61"/>
      <c r="D18" s="62"/>
      <c r="E18" s="63">
        <f>SUM(E11:E17)</f>
        <v>20533</v>
      </c>
      <c r="F18" s="63">
        <f>SUM(F11:F17)</f>
        <v>18230</v>
      </c>
      <c r="G18" s="63">
        <f>SUM(G11:G17)</f>
        <v>18230</v>
      </c>
    </row>
    <row r="19" spans="1:7" ht="17.25" thickBot="1">
      <c r="A19" s="64" t="s">
        <v>8</v>
      </c>
      <c r="B19" s="37"/>
      <c r="C19" s="37"/>
      <c r="D19" s="52" t="s">
        <v>15</v>
      </c>
      <c r="E19" s="21"/>
      <c r="F19" s="21"/>
      <c r="G19" s="21"/>
    </row>
    <row r="20" spans="1:7" ht="16.5">
      <c r="A20" s="23"/>
      <c r="B20" s="24" t="s">
        <v>8</v>
      </c>
      <c r="C20" s="24"/>
      <c r="D20" s="57" t="s">
        <v>16</v>
      </c>
      <c r="E20" s="15"/>
      <c r="F20" s="15"/>
      <c r="G20" s="15"/>
    </row>
    <row r="21" spans="1:7" ht="16.5">
      <c r="A21" s="8"/>
      <c r="B21" s="9"/>
      <c r="C21" s="9" t="s">
        <v>0</v>
      </c>
      <c r="D21" s="53" t="s">
        <v>17</v>
      </c>
      <c r="E21" s="17">
        <v>50000</v>
      </c>
      <c r="F21" s="154">
        <v>50000</v>
      </c>
      <c r="G21" s="154">
        <v>50000</v>
      </c>
    </row>
    <row r="22" spans="1:7" ht="16.5">
      <c r="A22" s="8"/>
      <c r="B22" s="9"/>
      <c r="C22" s="9" t="s">
        <v>8</v>
      </c>
      <c r="D22" s="53" t="s">
        <v>138</v>
      </c>
      <c r="E22" s="17"/>
      <c r="F22" s="154">
        <v>84</v>
      </c>
      <c r="G22" s="154">
        <v>84</v>
      </c>
    </row>
    <row r="23" spans="1:7" ht="16.5">
      <c r="A23" s="8"/>
      <c r="B23" s="9"/>
      <c r="C23" s="9" t="s">
        <v>9</v>
      </c>
      <c r="D23" s="53" t="s">
        <v>94</v>
      </c>
      <c r="E23" s="17">
        <v>770</v>
      </c>
      <c r="F23" s="154">
        <v>770</v>
      </c>
      <c r="G23" s="154">
        <v>770</v>
      </c>
    </row>
    <row r="24" spans="1:7" ht="16.5">
      <c r="A24" s="34"/>
      <c r="B24" s="35"/>
      <c r="C24" s="35" t="s">
        <v>11</v>
      </c>
      <c r="D24" s="54" t="s">
        <v>18</v>
      </c>
      <c r="E24" s="38">
        <v>150</v>
      </c>
      <c r="F24" s="159">
        <v>150</v>
      </c>
      <c r="G24" s="159">
        <v>150</v>
      </c>
    </row>
    <row r="25" spans="1:7" ht="16.5">
      <c r="A25" s="34"/>
      <c r="B25" s="35"/>
      <c r="C25" s="35" t="s">
        <v>13</v>
      </c>
      <c r="D25" s="54" t="s">
        <v>19</v>
      </c>
      <c r="E25" s="39">
        <v>16900</v>
      </c>
      <c r="F25" s="158">
        <v>16900</v>
      </c>
      <c r="G25" s="158">
        <v>16900</v>
      </c>
    </row>
    <row r="26" spans="1:7" ht="16.5">
      <c r="A26" s="34"/>
      <c r="B26" s="35"/>
      <c r="C26" s="35" t="s">
        <v>20</v>
      </c>
      <c r="D26" s="54" t="s">
        <v>21</v>
      </c>
      <c r="E26" s="18">
        <v>1000</v>
      </c>
      <c r="F26" s="157">
        <v>1000</v>
      </c>
      <c r="G26" s="157">
        <v>1000</v>
      </c>
    </row>
    <row r="27" spans="1:7" ht="16.5">
      <c r="A27" s="34"/>
      <c r="B27" s="35"/>
      <c r="C27" s="35" t="s">
        <v>22</v>
      </c>
      <c r="D27" s="54" t="s">
        <v>23</v>
      </c>
      <c r="E27" s="18">
        <v>0</v>
      </c>
      <c r="F27" s="157">
        <v>0</v>
      </c>
      <c r="G27" s="157">
        <v>0</v>
      </c>
    </row>
    <row r="28" spans="1:7" ht="16.5">
      <c r="A28" s="34"/>
      <c r="B28" s="35"/>
      <c r="C28" s="35" t="s">
        <v>24</v>
      </c>
      <c r="D28" s="54" t="s">
        <v>25</v>
      </c>
      <c r="E28" s="18">
        <v>270</v>
      </c>
      <c r="F28" s="157">
        <v>270</v>
      </c>
      <c r="G28" s="157">
        <v>270</v>
      </c>
    </row>
    <row r="29" spans="1:7" ht="16.5">
      <c r="A29" s="8"/>
      <c r="B29" s="9"/>
      <c r="C29" s="9" t="s">
        <v>27</v>
      </c>
      <c r="D29" s="53" t="s">
        <v>29</v>
      </c>
      <c r="E29" s="17">
        <v>5440</v>
      </c>
      <c r="F29" s="154">
        <v>5440</v>
      </c>
      <c r="G29" s="154">
        <v>5440</v>
      </c>
    </row>
    <row r="30" spans="1:7" ht="16.5">
      <c r="A30" s="8"/>
      <c r="B30" s="9"/>
      <c r="C30" s="9" t="s">
        <v>28</v>
      </c>
      <c r="D30" s="53" t="s">
        <v>30</v>
      </c>
      <c r="E30" s="17">
        <v>0</v>
      </c>
      <c r="F30" s="154">
        <v>0</v>
      </c>
      <c r="G30" s="154">
        <v>0</v>
      </c>
    </row>
    <row r="31" spans="1:7" ht="17.25" thickBot="1">
      <c r="A31" s="55"/>
      <c r="B31" s="46"/>
      <c r="C31" s="46"/>
      <c r="D31" s="56" t="s">
        <v>103</v>
      </c>
      <c r="E31" s="19">
        <f>SUM(E21:E30)</f>
        <v>74530</v>
      </c>
      <c r="F31" s="19">
        <f>SUM(F21:F30)</f>
        <v>74614</v>
      </c>
      <c r="G31" s="19">
        <f>SUM(G21:G30)</f>
        <v>74614</v>
      </c>
    </row>
    <row r="32" spans="1:7" ht="16.5">
      <c r="A32" s="23"/>
      <c r="B32" s="24" t="s">
        <v>9</v>
      </c>
      <c r="C32" s="57"/>
      <c r="D32" s="147" t="s">
        <v>104</v>
      </c>
      <c r="E32" s="143"/>
      <c r="F32" s="15"/>
      <c r="G32" s="15"/>
    </row>
    <row r="33" spans="1:7" ht="16.5">
      <c r="A33" s="8"/>
      <c r="B33" s="9"/>
      <c r="C33" s="53">
        <v>1</v>
      </c>
      <c r="D33" s="148" t="s">
        <v>105</v>
      </c>
      <c r="E33" s="144">
        <v>32185</v>
      </c>
      <c r="F33" s="154">
        <v>32471</v>
      </c>
      <c r="G33" s="154">
        <v>32471</v>
      </c>
    </row>
    <row r="34" spans="1:7" ht="16.5">
      <c r="A34" s="8"/>
      <c r="B34" s="9"/>
      <c r="C34" s="53">
        <v>2</v>
      </c>
      <c r="D34" s="148" t="s">
        <v>106</v>
      </c>
      <c r="E34" s="144"/>
      <c r="F34" s="154">
        <v>30816</v>
      </c>
      <c r="G34" s="154">
        <v>30816</v>
      </c>
    </row>
    <row r="35" spans="1:7" ht="16.5">
      <c r="A35" s="8"/>
      <c r="B35" s="9"/>
      <c r="C35" s="53">
        <v>3</v>
      </c>
      <c r="D35" s="148" t="s">
        <v>107</v>
      </c>
      <c r="E35" s="144"/>
      <c r="F35" s="154">
        <v>4752</v>
      </c>
      <c r="G35" s="154">
        <v>4752</v>
      </c>
    </row>
    <row r="36" spans="1:7" ht="16.5">
      <c r="A36" s="8"/>
      <c r="B36" s="9"/>
      <c r="C36" s="53">
        <v>4</v>
      </c>
      <c r="D36" s="148" t="s">
        <v>108</v>
      </c>
      <c r="E36" s="144">
        <v>7140</v>
      </c>
      <c r="F36" s="154">
        <v>7140</v>
      </c>
      <c r="G36" s="154">
        <v>7140</v>
      </c>
    </row>
    <row r="37" spans="1:7" ht="16.5">
      <c r="A37" s="8"/>
      <c r="B37" s="9"/>
      <c r="C37" s="53">
        <v>5</v>
      </c>
      <c r="D37" s="148" t="s">
        <v>109</v>
      </c>
      <c r="E37" s="144"/>
      <c r="F37" s="154">
        <v>1754</v>
      </c>
      <c r="G37" s="154">
        <v>2062</v>
      </c>
    </row>
    <row r="38" spans="1:7" ht="16.5">
      <c r="A38" s="8"/>
      <c r="B38" s="9"/>
      <c r="C38" s="53">
        <v>6</v>
      </c>
      <c r="D38" s="148" t="s">
        <v>110</v>
      </c>
      <c r="E38" s="144">
        <v>2331</v>
      </c>
      <c r="F38" s="154">
        <v>2331</v>
      </c>
      <c r="G38" s="154">
        <v>2331</v>
      </c>
    </row>
    <row r="39" spans="1:7" ht="16.5">
      <c r="A39" s="34"/>
      <c r="B39" s="35"/>
      <c r="C39" s="27">
        <v>7</v>
      </c>
      <c r="D39" s="149" t="s">
        <v>111</v>
      </c>
      <c r="E39" s="145">
        <v>2657</v>
      </c>
      <c r="F39" s="157">
        <v>2657</v>
      </c>
      <c r="G39" s="157">
        <v>2657</v>
      </c>
    </row>
    <row r="40" spans="1:7" ht="16.5">
      <c r="A40" s="9"/>
      <c r="B40" s="9"/>
      <c r="C40" s="53">
        <v>8</v>
      </c>
      <c r="D40" s="150" t="s">
        <v>112</v>
      </c>
      <c r="E40" s="151"/>
      <c r="F40" s="160">
        <v>349</v>
      </c>
      <c r="G40" s="160">
        <v>935</v>
      </c>
    </row>
    <row r="41" spans="1:7" ht="16.5">
      <c r="A41" s="9"/>
      <c r="B41" s="9"/>
      <c r="C41" s="53">
        <v>9</v>
      </c>
      <c r="D41" s="150" t="s">
        <v>113</v>
      </c>
      <c r="E41" s="146"/>
      <c r="F41" s="160">
        <v>1868</v>
      </c>
      <c r="G41" s="160">
        <v>2341</v>
      </c>
    </row>
    <row r="42" spans="1:7" ht="17.25" thickBot="1">
      <c r="A42" s="9"/>
      <c r="B42" s="9"/>
      <c r="C42" s="53">
        <v>10</v>
      </c>
      <c r="D42" s="153" t="s">
        <v>114</v>
      </c>
      <c r="E42" s="146"/>
      <c r="F42" s="160">
        <v>1262</v>
      </c>
      <c r="G42" s="160">
        <v>1262</v>
      </c>
    </row>
    <row r="43" spans="1:7" ht="17.25" thickBot="1">
      <c r="A43" s="81" t="s">
        <v>115</v>
      </c>
      <c r="B43" s="82"/>
      <c r="C43" s="82"/>
      <c r="D43" s="83"/>
      <c r="E43" s="80">
        <f>SUM(E33:E42)</f>
        <v>44313</v>
      </c>
      <c r="F43" s="161">
        <f>SUM(F33:F42)</f>
        <v>85400</v>
      </c>
      <c r="G43" s="161">
        <f>SUM(G33:G42)</f>
        <v>86767</v>
      </c>
    </row>
    <row r="44" spans="1:7" ht="16.5">
      <c r="A44" s="66"/>
      <c r="B44" s="67"/>
      <c r="C44" s="67"/>
      <c r="D44" s="68" t="s">
        <v>116</v>
      </c>
      <c r="E44" s="15"/>
      <c r="F44" s="15"/>
      <c r="G44" s="15"/>
    </row>
    <row r="45" spans="1:7" ht="16.5">
      <c r="A45" s="8"/>
      <c r="B45" s="9"/>
      <c r="C45" s="9" t="s">
        <v>26</v>
      </c>
      <c r="D45" s="53" t="s">
        <v>117</v>
      </c>
      <c r="E45" s="17">
        <v>0</v>
      </c>
      <c r="F45" s="154">
        <v>2614</v>
      </c>
      <c r="G45" s="154">
        <v>5866</v>
      </c>
    </row>
    <row r="46" spans="1:7" ht="16.5">
      <c r="A46" s="58"/>
      <c r="B46" s="59"/>
      <c r="C46" s="59" t="s">
        <v>27</v>
      </c>
      <c r="D46" s="28" t="s">
        <v>118</v>
      </c>
      <c r="E46" s="18">
        <v>4459</v>
      </c>
      <c r="F46" s="18">
        <v>4459</v>
      </c>
      <c r="G46" s="18">
        <v>4459</v>
      </c>
    </row>
    <row r="47" spans="1:7" ht="16.5">
      <c r="A47" s="58"/>
      <c r="B47" s="59"/>
      <c r="C47" s="59" t="s">
        <v>28</v>
      </c>
      <c r="D47" s="28" t="s">
        <v>119</v>
      </c>
      <c r="E47" s="18">
        <v>25698</v>
      </c>
      <c r="F47" s="18">
        <v>32086</v>
      </c>
      <c r="G47" s="18">
        <v>28834</v>
      </c>
    </row>
    <row r="48" spans="1:7" ht="17.25" thickBot="1">
      <c r="A48" s="69"/>
      <c r="B48" s="70"/>
      <c r="C48" s="70"/>
      <c r="D48" s="71" t="s">
        <v>122</v>
      </c>
      <c r="E48" s="72">
        <f>SUM(E45:E47)</f>
        <v>30157</v>
      </c>
      <c r="F48" s="72">
        <f>SUM(F45:F47)</f>
        <v>39159</v>
      </c>
      <c r="G48" s="72">
        <f>SUM(G45:G47)</f>
        <v>39159</v>
      </c>
    </row>
    <row r="49" spans="1:7" ht="16.5">
      <c r="A49" s="79" t="s">
        <v>123</v>
      </c>
      <c r="B49" s="24"/>
      <c r="C49" s="24"/>
      <c r="D49" s="25"/>
      <c r="E49" s="20">
        <f>SUM(E43,E48,)</f>
        <v>74470</v>
      </c>
      <c r="F49" s="20">
        <f>SUM(F43,F48,)</f>
        <v>124559</v>
      </c>
      <c r="G49" s="20">
        <f>SUM(G43,G48,)</f>
        <v>125926</v>
      </c>
    </row>
    <row r="50" spans="1:7" ht="16.5">
      <c r="A50" s="8"/>
      <c r="B50" s="9" t="s">
        <v>11</v>
      </c>
      <c r="C50" s="9"/>
      <c r="D50" s="51" t="s">
        <v>124</v>
      </c>
      <c r="E50" s="17"/>
      <c r="F50" s="17"/>
      <c r="G50" s="17"/>
    </row>
    <row r="51" spans="1:7" ht="16.5">
      <c r="A51" s="34"/>
      <c r="B51" s="35"/>
      <c r="C51" s="35" t="s">
        <v>0</v>
      </c>
      <c r="D51" s="54" t="s">
        <v>125</v>
      </c>
      <c r="E51" s="39">
        <v>0</v>
      </c>
      <c r="F51" s="39">
        <v>248</v>
      </c>
      <c r="G51" s="39">
        <v>248</v>
      </c>
    </row>
    <row r="52" spans="1:7" ht="16.5">
      <c r="A52" s="34"/>
      <c r="B52" s="35"/>
      <c r="C52" s="35" t="s">
        <v>8</v>
      </c>
      <c r="D52" s="54" t="s">
        <v>126</v>
      </c>
      <c r="E52" s="18">
        <v>0</v>
      </c>
      <c r="F52" s="18">
        <v>0</v>
      </c>
      <c r="G52" s="18">
        <v>0</v>
      </c>
    </row>
    <row r="53" spans="1:7" ht="16.5">
      <c r="A53" s="34"/>
      <c r="B53" s="35"/>
      <c r="C53" s="26" t="s">
        <v>9</v>
      </c>
      <c r="D53" s="27" t="s">
        <v>127</v>
      </c>
      <c r="E53" s="18">
        <v>0</v>
      </c>
      <c r="F53" s="157"/>
      <c r="G53" s="157"/>
    </row>
    <row r="54" spans="1:7" ht="17.25" thickBot="1">
      <c r="A54" s="73" t="s">
        <v>128</v>
      </c>
      <c r="B54" s="74"/>
      <c r="C54" s="74"/>
      <c r="D54" s="75"/>
      <c r="E54" s="19">
        <f>SUM(E51:E53)</f>
        <v>0</v>
      </c>
      <c r="F54" s="19">
        <f>SUM(F51:F53)</f>
        <v>248</v>
      </c>
      <c r="G54" s="19">
        <f>SUM(G51:G53)</f>
        <v>248</v>
      </c>
    </row>
    <row r="55" spans="1:7" ht="15" thickBot="1">
      <c r="A55" s="76"/>
      <c r="B55" s="40"/>
      <c r="C55" s="40"/>
      <c r="D55" s="40"/>
      <c r="E55" s="3" t="s">
        <v>92</v>
      </c>
      <c r="F55" s="3" t="s">
        <v>92</v>
      </c>
      <c r="G55" s="3" t="s">
        <v>92</v>
      </c>
    </row>
    <row r="56" spans="1:7">
      <c r="A56" s="48"/>
      <c r="B56" s="49"/>
      <c r="C56" s="49"/>
      <c r="D56" s="49"/>
      <c r="E56" s="4" t="s">
        <v>120</v>
      </c>
      <c r="F56" s="226">
        <v>41455</v>
      </c>
      <c r="G56" s="226">
        <v>41547</v>
      </c>
    </row>
    <row r="57" spans="1:7">
      <c r="A57" s="50"/>
      <c r="B57" s="29"/>
      <c r="C57" s="29"/>
      <c r="D57" s="205" t="s">
        <v>2</v>
      </c>
      <c r="E57" s="5" t="s">
        <v>3</v>
      </c>
      <c r="F57" s="1" t="s">
        <v>3</v>
      </c>
      <c r="G57" s="1" t="s">
        <v>3</v>
      </c>
    </row>
    <row r="58" spans="1:7" ht="13.5" thickBot="1">
      <c r="A58" s="50"/>
      <c r="B58" s="29"/>
      <c r="C58" s="29"/>
      <c r="D58" s="205"/>
      <c r="E58" s="6" t="s">
        <v>45</v>
      </c>
      <c r="F58" s="2" t="s">
        <v>85</v>
      </c>
      <c r="G58" s="2" t="s">
        <v>85</v>
      </c>
    </row>
    <row r="59" spans="1:7">
      <c r="A59" s="79"/>
      <c r="B59" s="24" t="s">
        <v>13</v>
      </c>
      <c r="C59" s="24"/>
      <c r="D59" s="25" t="s">
        <v>129</v>
      </c>
      <c r="E59" s="13"/>
      <c r="F59" s="13"/>
      <c r="G59" s="13"/>
    </row>
    <row r="60" spans="1:7" ht="16.5">
      <c r="A60" s="8"/>
      <c r="B60" s="9"/>
      <c r="C60" s="9" t="s">
        <v>0</v>
      </c>
      <c r="D60" s="53" t="s">
        <v>119</v>
      </c>
      <c r="E60" s="17">
        <v>0</v>
      </c>
      <c r="F60" s="17"/>
      <c r="G60" s="17"/>
    </row>
    <row r="61" spans="1:7" ht="16.5">
      <c r="A61" s="8"/>
      <c r="B61" s="9"/>
      <c r="C61" s="9" t="s">
        <v>8</v>
      </c>
      <c r="D61" s="16" t="s">
        <v>130</v>
      </c>
      <c r="E61" s="17">
        <v>53340</v>
      </c>
      <c r="F61" s="22"/>
      <c r="G61" s="22">
        <v>0</v>
      </c>
    </row>
    <row r="62" spans="1:7" ht="16.5">
      <c r="A62" s="155" t="s">
        <v>131</v>
      </c>
      <c r="B62" s="9"/>
      <c r="C62" s="9"/>
      <c r="D62" s="53"/>
      <c r="E62" s="63">
        <f>SUM(E60:E61)</f>
        <v>53340</v>
      </c>
      <c r="F62" s="162">
        <f>SUM(F60:F61)</f>
        <v>0</v>
      </c>
      <c r="G62" s="162">
        <f>SUM(G60:G61)</f>
        <v>0</v>
      </c>
    </row>
    <row r="63" spans="1:7" ht="16.5">
      <c r="A63" s="8"/>
      <c r="B63" s="9"/>
      <c r="C63" s="9"/>
      <c r="D63" s="51" t="s">
        <v>137</v>
      </c>
      <c r="E63" s="63">
        <v>11249</v>
      </c>
      <c r="F63" s="162">
        <v>831</v>
      </c>
      <c r="G63" s="154">
        <v>4375</v>
      </c>
    </row>
    <row r="64" spans="1:7" ht="16.5">
      <c r="A64" s="8"/>
      <c r="B64" s="9"/>
      <c r="C64" s="9" t="s">
        <v>9</v>
      </c>
      <c r="D64" s="53" t="s">
        <v>132</v>
      </c>
      <c r="E64" s="17">
        <v>289</v>
      </c>
      <c r="F64" s="154">
        <v>101</v>
      </c>
      <c r="G64" s="154">
        <v>101</v>
      </c>
    </row>
    <row r="65" spans="1:7" ht="16.5">
      <c r="A65" s="155" t="s">
        <v>133</v>
      </c>
      <c r="B65" s="9"/>
      <c r="C65" s="9"/>
      <c r="D65" s="53"/>
      <c r="E65" s="63">
        <f>SUM(E64)</f>
        <v>289</v>
      </c>
      <c r="F65" s="162">
        <f>SUM(F64)</f>
        <v>101</v>
      </c>
      <c r="G65" s="154">
        <f>SUM(G64)</f>
        <v>101</v>
      </c>
    </row>
    <row r="66" spans="1:7" ht="16.5">
      <c r="A66" s="32"/>
      <c r="B66" s="26" t="s">
        <v>20</v>
      </c>
      <c r="C66" s="33"/>
      <c r="D66" s="68" t="s">
        <v>134</v>
      </c>
      <c r="E66" s="156">
        <v>70000</v>
      </c>
      <c r="F66" s="163">
        <v>123340</v>
      </c>
      <c r="G66" s="216">
        <v>123340</v>
      </c>
    </row>
    <row r="67" spans="1:7" ht="16.5">
      <c r="A67" s="165" t="s">
        <v>135</v>
      </c>
      <c r="B67" s="26"/>
      <c r="C67" s="59"/>
      <c r="D67" s="28"/>
      <c r="E67" s="166">
        <v>42200</v>
      </c>
      <c r="F67" s="167">
        <v>42876</v>
      </c>
      <c r="G67" s="160">
        <v>39333</v>
      </c>
    </row>
    <row r="68" spans="1:7" ht="17.25" thickBot="1">
      <c r="A68" s="165" t="s">
        <v>139</v>
      </c>
      <c r="B68" s="171"/>
      <c r="C68" s="59"/>
      <c r="D68" s="28"/>
      <c r="E68" s="166"/>
      <c r="F68" s="167"/>
      <c r="G68" s="215"/>
    </row>
    <row r="69" spans="1:7" ht="17.25" thickBot="1">
      <c r="A69" s="170" t="s">
        <v>136</v>
      </c>
      <c r="B69" s="168"/>
      <c r="C69" s="168"/>
      <c r="D69" s="169"/>
      <c r="E69" s="65">
        <f>SUM(E18,E31,E49,E62,E65:E67,E63)</f>
        <v>346611</v>
      </c>
      <c r="F69" s="65">
        <f>SUM(F18,F31,F49,F62,F65:F67,F63,F54)</f>
        <v>384799</v>
      </c>
      <c r="G69" s="80">
        <f>SUM(G18,G31,G49,G62,G65:G67,G63,G54)</f>
        <v>386167</v>
      </c>
    </row>
    <row r="70" spans="1:7" ht="16.5">
      <c r="A70" s="29"/>
      <c r="B70" s="29"/>
      <c r="C70" s="29"/>
      <c r="D70" s="29"/>
      <c r="E70" s="164"/>
      <c r="F70" s="164"/>
      <c r="G70" s="164"/>
    </row>
    <row r="71" spans="1:7" ht="16.5">
      <c r="A71" s="29"/>
      <c r="B71" s="29"/>
      <c r="C71" s="29"/>
      <c r="D71" s="29"/>
      <c r="E71" s="164"/>
      <c r="F71" s="175"/>
    </row>
    <row r="72" spans="1:7" ht="15">
      <c r="A72" s="280" t="s">
        <v>144</v>
      </c>
      <c r="B72" s="280"/>
      <c r="C72" s="280"/>
      <c r="D72" s="280"/>
      <c r="E72" s="280"/>
      <c r="F72" s="280"/>
    </row>
    <row r="73" spans="1:7" ht="13.5" thickBot="1">
      <c r="A73" s="281" t="s">
        <v>1</v>
      </c>
      <c r="B73" s="281"/>
      <c r="C73" s="281"/>
      <c r="D73" s="281"/>
      <c r="E73" s="281"/>
      <c r="F73" s="281"/>
    </row>
    <row r="74" spans="1:7">
      <c r="A74" s="48"/>
      <c r="B74" s="49"/>
      <c r="C74" s="49"/>
      <c r="D74" s="49"/>
      <c r="E74" s="4" t="s">
        <v>120</v>
      </c>
      <c r="F74" s="226">
        <v>41455</v>
      </c>
      <c r="G74" s="226">
        <v>41547</v>
      </c>
    </row>
    <row r="75" spans="1:7">
      <c r="A75" s="50"/>
      <c r="B75" s="29"/>
      <c r="C75" s="29"/>
      <c r="D75" s="205" t="s">
        <v>2</v>
      </c>
      <c r="E75" s="5" t="s">
        <v>3</v>
      </c>
      <c r="F75" s="1" t="s">
        <v>3</v>
      </c>
      <c r="G75" s="1" t="s">
        <v>3</v>
      </c>
    </row>
    <row r="76" spans="1:7" ht="13.5" thickBot="1">
      <c r="A76" s="9"/>
      <c r="B76" s="9"/>
      <c r="C76" s="9"/>
      <c r="D76" s="179"/>
      <c r="E76" s="141" t="s">
        <v>45</v>
      </c>
      <c r="F76" s="2" t="s">
        <v>85</v>
      </c>
      <c r="G76" s="2" t="s">
        <v>85</v>
      </c>
    </row>
    <row r="77" spans="1:7" ht="16.5">
      <c r="A77" s="9" t="s">
        <v>145</v>
      </c>
      <c r="B77" s="9"/>
      <c r="C77" s="9"/>
      <c r="D77" s="9"/>
      <c r="E77" s="176"/>
      <c r="F77" s="221"/>
      <c r="G77" s="22"/>
    </row>
    <row r="78" spans="1:7" ht="17.25" thickBot="1">
      <c r="A78" s="9"/>
      <c r="B78" s="9"/>
      <c r="C78" s="9"/>
      <c r="D78" s="9" t="s">
        <v>146</v>
      </c>
      <c r="E78" s="177">
        <v>0</v>
      </c>
      <c r="F78" s="222">
        <v>11</v>
      </c>
      <c r="G78" s="21">
        <v>11</v>
      </c>
    </row>
    <row r="79" spans="1:7" ht="17.25" thickBot="1">
      <c r="A79" s="9"/>
      <c r="B79" s="9"/>
      <c r="C79" s="9"/>
      <c r="D79" s="9" t="s">
        <v>138</v>
      </c>
      <c r="E79" s="178">
        <v>0</v>
      </c>
      <c r="F79" s="223">
        <v>47</v>
      </c>
      <c r="G79" s="30">
        <v>47</v>
      </c>
    </row>
    <row r="80" spans="1:7" ht="17.25" thickBot="1">
      <c r="A80" s="9" t="s">
        <v>148</v>
      </c>
      <c r="B80" s="9"/>
      <c r="C80" s="9"/>
      <c r="D80" s="180"/>
      <c r="E80" s="178">
        <v>0</v>
      </c>
      <c r="F80" s="224">
        <f>SUM(F78:F79)</f>
        <v>58</v>
      </c>
      <c r="G80" s="80">
        <f>SUM(G78:G79)</f>
        <v>58</v>
      </c>
    </row>
    <row r="81" spans="1:7" ht="17.25" thickBot="1">
      <c r="A81" s="186" t="s">
        <v>147</v>
      </c>
      <c r="B81" s="78"/>
      <c r="C81" s="78"/>
      <c r="D81" s="187"/>
      <c r="E81" s="188">
        <v>0</v>
      </c>
      <c r="F81" s="166">
        <v>48656</v>
      </c>
      <c r="G81" s="166">
        <v>48656</v>
      </c>
    </row>
    <row r="82" spans="1:7" ht="17.25" thickBot="1">
      <c r="A82" s="170" t="s">
        <v>136</v>
      </c>
      <c r="B82" s="168"/>
      <c r="C82" s="168"/>
      <c r="D82" s="168"/>
      <c r="E82" s="189">
        <f>SUM(E78:E81)</f>
        <v>0</v>
      </c>
      <c r="F82" s="190">
        <f>SUM(F80:F81)</f>
        <v>48714</v>
      </c>
      <c r="G82" s="190">
        <f>SUM(G80:G81)</f>
        <v>48714</v>
      </c>
    </row>
    <row r="83" spans="1:7" s="29" customFormat="1" ht="16.5">
      <c r="E83" s="185"/>
      <c r="F83" s="185"/>
      <c r="G83" s="10"/>
    </row>
    <row r="84" spans="1:7">
      <c r="A84" s="29"/>
      <c r="B84" s="29"/>
      <c r="C84" s="29"/>
      <c r="D84" s="29"/>
    </row>
    <row r="85" spans="1:7" ht="15.75">
      <c r="A85" s="282" t="s">
        <v>166</v>
      </c>
      <c r="B85" s="282"/>
      <c r="C85" s="282"/>
      <c r="D85" s="282"/>
      <c r="E85" s="282"/>
      <c r="F85" s="282"/>
    </row>
    <row r="86" spans="1:7" ht="16.5" thickBot="1">
      <c r="A86" s="277" t="s">
        <v>1</v>
      </c>
      <c r="B86" s="277"/>
      <c r="C86" s="277"/>
      <c r="D86" s="277"/>
      <c r="E86" s="3" t="s">
        <v>92</v>
      </c>
      <c r="F86" s="3" t="s">
        <v>92</v>
      </c>
      <c r="G86" s="3" t="s">
        <v>92</v>
      </c>
    </row>
    <row r="87" spans="1:7">
      <c r="A87" s="48"/>
      <c r="B87" s="49"/>
      <c r="C87" s="49"/>
      <c r="D87" s="49"/>
      <c r="E87" s="4" t="s">
        <v>120</v>
      </c>
      <c r="F87" s="226">
        <v>41455</v>
      </c>
      <c r="G87" s="226">
        <v>41547</v>
      </c>
    </row>
    <row r="88" spans="1:7">
      <c r="A88" s="50"/>
      <c r="B88" s="29"/>
      <c r="C88" s="29"/>
      <c r="D88" s="205" t="s">
        <v>2</v>
      </c>
      <c r="E88" s="5" t="s">
        <v>3</v>
      </c>
      <c r="F88" s="1" t="s">
        <v>3</v>
      </c>
      <c r="G88" s="1" t="s">
        <v>3</v>
      </c>
    </row>
    <row r="89" spans="1:7" ht="13.5" thickBot="1">
      <c r="A89" s="84"/>
      <c r="B89" s="29"/>
      <c r="C89" s="29"/>
      <c r="D89" s="85" t="s">
        <v>91</v>
      </c>
      <c r="E89" s="6" t="s">
        <v>45</v>
      </c>
      <c r="F89" s="2" t="s">
        <v>85</v>
      </c>
      <c r="G89" s="2" t="s">
        <v>85</v>
      </c>
    </row>
    <row r="90" spans="1:7" ht="16.5">
      <c r="A90" s="8"/>
      <c r="B90" s="9"/>
      <c r="C90" s="9"/>
      <c r="D90" s="36" t="s">
        <v>33</v>
      </c>
      <c r="E90" s="86"/>
      <c r="F90" s="86"/>
      <c r="G90" s="86"/>
    </row>
    <row r="91" spans="1:7" ht="16.5">
      <c r="A91" s="8"/>
      <c r="B91" s="9" t="s">
        <v>8</v>
      </c>
      <c r="C91" s="9"/>
      <c r="D91" s="9" t="s">
        <v>34</v>
      </c>
      <c r="E91" s="38">
        <v>44911</v>
      </c>
      <c r="F91" s="38">
        <v>3453</v>
      </c>
      <c r="G91" s="38">
        <v>3453</v>
      </c>
    </row>
    <row r="92" spans="1:7" ht="16.5">
      <c r="A92" s="34"/>
      <c r="B92" s="35" t="s">
        <v>20</v>
      </c>
      <c r="C92" s="35"/>
      <c r="D92" s="35" t="s">
        <v>89</v>
      </c>
      <c r="E92" s="17">
        <v>767</v>
      </c>
      <c r="F92" s="17"/>
      <c r="G92" s="17"/>
    </row>
    <row r="93" spans="1:7" ht="16.5">
      <c r="A93" s="34"/>
      <c r="B93" s="35" t="s">
        <v>22</v>
      </c>
      <c r="C93" s="35"/>
      <c r="D93" s="35" t="s">
        <v>32</v>
      </c>
      <c r="E93" s="87"/>
      <c r="F93" s="87">
        <v>676</v>
      </c>
      <c r="G93" s="87">
        <v>676</v>
      </c>
    </row>
    <row r="94" spans="1:7" ht="16.5">
      <c r="A94" s="34"/>
      <c r="B94" s="35"/>
      <c r="C94" s="35"/>
      <c r="D94" s="37" t="s">
        <v>35</v>
      </c>
      <c r="E94" s="18"/>
      <c r="F94" s="18"/>
      <c r="G94" s="18"/>
    </row>
    <row r="95" spans="1:7" ht="16.5">
      <c r="A95" s="34"/>
      <c r="B95" s="35" t="s">
        <v>0</v>
      </c>
      <c r="C95" s="35"/>
      <c r="D95" s="35" t="s">
        <v>90</v>
      </c>
      <c r="E95" s="18"/>
      <c r="F95" s="18">
        <v>37</v>
      </c>
      <c r="G95" s="18">
        <v>37</v>
      </c>
    </row>
    <row r="96" spans="1:7" ht="16.5">
      <c r="A96" s="34"/>
      <c r="B96" s="35"/>
      <c r="C96" s="35"/>
      <c r="D96" s="26" t="s">
        <v>5</v>
      </c>
      <c r="E96" s="18"/>
      <c r="F96" s="18"/>
      <c r="G96" s="18"/>
    </row>
    <row r="97" spans="1:10" ht="17.25" thickBot="1">
      <c r="A97" s="73" t="s">
        <v>36</v>
      </c>
      <c r="B97" s="74"/>
      <c r="C97" s="74"/>
      <c r="D97" s="88"/>
      <c r="E97" s="89">
        <f>SUM(E90:E93)</f>
        <v>45678</v>
      </c>
      <c r="F97" s="89">
        <f>SUM(F90:F96)</f>
        <v>4166</v>
      </c>
      <c r="G97" s="89">
        <f>SUM(G90:G96)</f>
        <v>4166</v>
      </c>
      <c r="J97" s="185"/>
    </row>
    <row r="98" spans="1:10" ht="14.25">
      <c r="A98" s="40"/>
      <c r="B98" s="40"/>
      <c r="C98" s="40"/>
      <c r="D98" s="206"/>
      <c r="E98" s="207"/>
      <c r="F98" s="207"/>
    </row>
    <row r="100" spans="1:10">
      <c r="A100" s="279" t="s">
        <v>140</v>
      </c>
      <c r="B100" s="279"/>
      <c r="C100" s="279"/>
      <c r="D100" s="279"/>
      <c r="E100" s="279"/>
      <c r="F100" s="279"/>
    </row>
    <row r="101" spans="1:10" ht="13.5" thickBot="1">
      <c r="A101" s="279" t="s">
        <v>176</v>
      </c>
      <c r="B101" s="279"/>
      <c r="C101" s="279"/>
      <c r="D101" s="279"/>
      <c r="E101" s="279"/>
      <c r="F101" s="279"/>
    </row>
    <row r="102" spans="1:10">
      <c r="A102" s="48"/>
      <c r="B102" s="49"/>
      <c r="C102" s="49"/>
      <c r="D102" s="49"/>
      <c r="E102" s="4" t="s">
        <v>120</v>
      </c>
      <c r="F102" s="226">
        <v>41455</v>
      </c>
      <c r="G102" s="226">
        <v>41547</v>
      </c>
    </row>
    <row r="103" spans="1:10">
      <c r="A103" s="50"/>
      <c r="B103" s="29"/>
      <c r="C103" s="29"/>
      <c r="D103" s="205" t="s">
        <v>2</v>
      </c>
      <c r="E103" s="5" t="s">
        <v>3</v>
      </c>
      <c r="F103" s="1" t="s">
        <v>3</v>
      </c>
      <c r="G103" s="1" t="s">
        <v>3</v>
      </c>
    </row>
    <row r="104" spans="1:10" ht="13.5" thickBot="1">
      <c r="A104" s="50"/>
      <c r="B104" s="29"/>
      <c r="C104" s="29"/>
      <c r="D104" s="205"/>
      <c r="E104" s="6" t="s">
        <v>45</v>
      </c>
      <c r="F104" s="2" t="s">
        <v>85</v>
      </c>
      <c r="G104" s="220" t="s">
        <v>85</v>
      </c>
    </row>
    <row r="105" spans="1:10" ht="16.5">
      <c r="A105" s="165" t="s">
        <v>141</v>
      </c>
      <c r="B105" s="59"/>
      <c r="C105" s="59"/>
      <c r="D105" s="28"/>
      <c r="E105" s="31"/>
      <c r="F105" s="31"/>
      <c r="G105" s="225"/>
    </row>
    <row r="106" spans="1:10" ht="17.25" thickBot="1">
      <c r="A106" s="77"/>
      <c r="B106" s="78"/>
      <c r="C106" s="78"/>
      <c r="D106" s="172" t="s">
        <v>142</v>
      </c>
      <c r="E106" s="21">
        <v>42315</v>
      </c>
      <c r="F106" s="21">
        <v>42315</v>
      </c>
      <c r="G106" s="152">
        <v>42315</v>
      </c>
    </row>
    <row r="107" spans="1:10" ht="17.25" thickBot="1">
      <c r="A107" s="181"/>
      <c r="B107" s="182"/>
      <c r="C107" s="182"/>
      <c r="D107" s="183" t="s">
        <v>143</v>
      </c>
      <c r="E107" s="184"/>
      <c r="F107" s="184"/>
      <c r="G107" s="30"/>
    </row>
    <row r="108" spans="1:10" ht="17.25" thickBot="1">
      <c r="A108" s="170" t="s">
        <v>136</v>
      </c>
      <c r="B108" s="173"/>
      <c r="C108" s="173"/>
      <c r="D108" s="174"/>
      <c r="E108" s="65">
        <f>SUM(E106:E107)</f>
        <v>42315</v>
      </c>
      <c r="F108" s="65">
        <f>SUM(F106:F107)</f>
        <v>42315</v>
      </c>
      <c r="G108" s="65">
        <f>SUM(G106:G107)</f>
        <v>42315</v>
      </c>
    </row>
    <row r="110" spans="1:10">
      <c r="A110" s="10" t="s">
        <v>177</v>
      </c>
    </row>
  </sheetData>
  <mergeCells count="8">
    <mergeCell ref="A1:F1"/>
    <mergeCell ref="A2:F2"/>
    <mergeCell ref="A100:F100"/>
    <mergeCell ref="A101:F101"/>
    <mergeCell ref="A72:F72"/>
    <mergeCell ref="A73:F73"/>
    <mergeCell ref="A85:F85"/>
    <mergeCell ref="A86:D86"/>
  </mergeCells>
  <pageMargins left="0.7" right="0.7" top="0.75" bottom="0.75" header="0.3" footer="0.3"/>
  <pageSetup paperSize="9" scale="72" orientation="portrait" verticalDpi="0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00"/>
  <sheetViews>
    <sheetView zoomScaleNormal="100" workbookViewId="0">
      <selection activeCell="E10" sqref="E10"/>
    </sheetView>
  </sheetViews>
  <sheetFormatPr defaultRowHeight="18"/>
  <cols>
    <col min="1" max="1" width="6" style="10" customWidth="1"/>
    <col min="2" max="2" width="7.140625" style="10" customWidth="1"/>
    <col min="3" max="3" width="6" style="10" customWidth="1"/>
    <col min="4" max="4" width="6.42578125" style="10" customWidth="1"/>
    <col min="5" max="5" width="66.7109375" style="10" customWidth="1"/>
    <col min="6" max="6" width="25.140625" style="10" customWidth="1"/>
    <col min="7" max="8" width="26.140625" style="47" customWidth="1"/>
    <col min="9" max="16384" width="9.140625" style="10"/>
  </cols>
  <sheetData>
    <row r="1" spans="1:10">
      <c r="A1" s="283" t="s">
        <v>194</v>
      </c>
      <c r="B1" s="283"/>
      <c r="C1" s="283"/>
      <c r="D1" s="283"/>
      <c r="E1" s="283"/>
      <c r="F1" s="283"/>
      <c r="G1" s="283"/>
      <c r="H1" s="283"/>
    </row>
    <row r="2" spans="1:10" ht="15.75">
      <c r="A2" s="278" t="s">
        <v>259</v>
      </c>
      <c r="B2" s="278"/>
      <c r="C2" s="278"/>
      <c r="D2" s="278"/>
      <c r="E2" s="278"/>
      <c r="F2" s="278"/>
      <c r="G2" s="278"/>
      <c r="H2" s="278"/>
    </row>
    <row r="3" spans="1:10">
      <c r="A3" s="41">
        <v>1</v>
      </c>
      <c r="E3" s="42"/>
      <c r="F3" s="3"/>
      <c r="G3" s="3"/>
      <c r="H3" s="3"/>
    </row>
    <row r="4" spans="1:10" ht="15.75">
      <c r="E4" s="208" t="s">
        <v>37</v>
      </c>
      <c r="G4" s="10"/>
      <c r="H4" s="10"/>
    </row>
    <row r="5" spans="1:10" ht="13.5" thickBot="1">
      <c r="E5" s="42"/>
      <c r="F5" s="3" t="s">
        <v>92</v>
      </c>
      <c r="G5" s="3" t="s">
        <v>92</v>
      </c>
      <c r="H5" s="3" t="s">
        <v>92</v>
      </c>
    </row>
    <row r="6" spans="1:10" ht="15.75">
      <c r="A6" s="91" t="s">
        <v>38</v>
      </c>
      <c r="B6" s="92" t="s">
        <v>39</v>
      </c>
      <c r="C6" s="92" t="s">
        <v>40</v>
      </c>
      <c r="D6" s="92" t="s">
        <v>41</v>
      </c>
      <c r="E6" s="93" t="s">
        <v>42</v>
      </c>
      <c r="F6" s="131" t="s">
        <v>120</v>
      </c>
      <c r="G6" s="132" t="s">
        <v>121</v>
      </c>
      <c r="H6" s="132" t="s">
        <v>121</v>
      </c>
    </row>
    <row r="7" spans="1:10" ht="15.75">
      <c r="A7" s="94">
        <v>1</v>
      </c>
      <c r="B7" s="95"/>
      <c r="C7" s="95"/>
      <c r="D7" s="95"/>
      <c r="E7" s="96" t="s">
        <v>43</v>
      </c>
      <c r="F7" s="133" t="s">
        <v>3</v>
      </c>
      <c r="G7" s="134" t="s">
        <v>3</v>
      </c>
      <c r="H7" s="134" t="s">
        <v>3</v>
      </c>
    </row>
    <row r="8" spans="1:10" ht="16.5" thickBot="1">
      <c r="A8" s="94"/>
      <c r="B8" s="95">
        <v>1</v>
      </c>
      <c r="C8" s="95"/>
      <c r="D8" s="95"/>
      <c r="E8" s="96" t="s">
        <v>96</v>
      </c>
      <c r="F8" s="135" t="s">
        <v>45</v>
      </c>
      <c r="G8" s="136" t="s">
        <v>193</v>
      </c>
      <c r="H8" s="136" t="s">
        <v>192</v>
      </c>
      <c r="J8" s="10" t="s">
        <v>87</v>
      </c>
    </row>
    <row r="9" spans="1:10">
      <c r="A9" s="94"/>
      <c r="B9" s="95"/>
      <c r="C9" s="95">
        <v>1</v>
      </c>
      <c r="D9" s="95"/>
      <c r="E9" s="97" t="s">
        <v>46</v>
      </c>
      <c r="F9" s="7"/>
      <c r="G9" s="43"/>
      <c r="H9" s="43"/>
    </row>
    <row r="10" spans="1:10" ht="23.25">
      <c r="A10" s="94"/>
      <c r="B10" s="95"/>
      <c r="C10" s="95"/>
      <c r="D10" s="95">
        <v>1</v>
      </c>
      <c r="E10" s="97" t="s">
        <v>47</v>
      </c>
      <c r="F10" s="111">
        <v>7104</v>
      </c>
      <c r="G10" s="112">
        <v>7201</v>
      </c>
      <c r="H10" s="112">
        <v>7201</v>
      </c>
    </row>
    <row r="11" spans="1:10" ht="23.25">
      <c r="A11" s="94"/>
      <c r="B11" s="95"/>
      <c r="C11" s="95"/>
      <c r="D11" s="95">
        <v>2</v>
      </c>
      <c r="E11" s="97" t="s">
        <v>48</v>
      </c>
      <c r="F11" s="111">
        <v>1878</v>
      </c>
      <c r="G11" s="112">
        <v>1892</v>
      </c>
      <c r="H11" s="112">
        <v>1892</v>
      </c>
    </row>
    <row r="12" spans="1:10" ht="23.25">
      <c r="A12" s="94"/>
      <c r="B12" s="95"/>
      <c r="C12" s="95"/>
      <c r="D12" s="95">
        <v>3</v>
      </c>
      <c r="E12" s="97" t="s">
        <v>49</v>
      </c>
      <c r="F12" s="111">
        <v>53</v>
      </c>
      <c r="G12" s="112">
        <v>39</v>
      </c>
      <c r="H12" s="112">
        <v>39</v>
      </c>
      <c r="J12" s="45"/>
    </row>
    <row r="13" spans="1:10" ht="23.25">
      <c r="A13" s="94"/>
      <c r="B13" s="95"/>
      <c r="C13" s="95"/>
      <c r="D13" s="95">
        <v>4</v>
      </c>
      <c r="E13" s="97" t="s">
        <v>50</v>
      </c>
      <c r="F13" s="111">
        <v>0</v>
      </c>
      <c r="G13" s="112">
        <v>0</v>
      </c>
      <c r="H13" s="112">
        <v>0</v>
      </c>
      <c r="J13" s="45"/>
    </row>
    <row r="14" spans="1:10" ht="23.25">
      <c r="A14" s="94"/>
      <c r="B14" s="95"/>
      <c r="C14" s="95"/>
      <c r="D14" s="95">
        <v>5</v>
      </c>
      <c r="E14" s="97" t="s">
        <v>51</v>
      </c>
      <c r="F14" s="111">
        <v>0</v>
      </c>
      <c r="G14" s="112">
        <v>0</v>
      </c>
      <c r="H14" s="112">
        <v>0</v>
      </c>
      <c r="J14" s="45"/>
    </row>
    <row r="15" spans="1:10" ht="23.25">
      <c r="A15" s="94"/>
      <c r="B15" s="95"/>
      <c r="C15" s="95"/>
      <c r="D15" s="95"/>
      <c r="E15" s="96" t="s">
        <v>97</v>
      </c>
      <c r="F15" s="113">
        <f>SUM(F10:F14)</f>
        <v>9035</v>
      </c>
      <c r="G15" s="114">
        <f>SUM(G10:G14)</f>
        <v>9132</v>
      </c>
      <c r="H15" s="114">
        <f>SUM(H10:H14)</f>
        <v>9132</v>
      </c>
      <c r="J15" s="45"/>
    </row>
    <row r="16" spans="1:10" ht="23.25">
      <c r="A16" s="94"/>
      <c r="B16" s="95"/>
      <c r="C16" s="95"/>
      <c r="D16" s="95"/>
      <c r="E16" s="96"/>
      <c r="F16" s="112"/>
      <c r="G16" s="112"/>
      <c r="H16" s="112"/>
    </row>
    <row r="17" spans="1:8" ht="23.25">
      <c r="A17" s="94"/>
      <c r="B17" s="95"/>
      <c r="C17" s="95"/>
      <c r="D17" s="95"/>
      <c r="E17" s="96" t="s">
        <v>181</v>
      </c>
      <c r="F17" s="112"/>
      <c r="G17" s="112"/>
      <c r="H17" s="112"/>
    </row>
    <row r="18" spans="1:8" ht="23.25">
      <c r="A18" s="94"/>
      <c r="B18" s="95"/>
      <c r="C18" s="95"/>
      <c r="D18" s="95"/>
      <c r="E18" s="97" t="s">
        <v>179</v>
      </c>
      <c r="F18" s="114"/>
      <c r="G18" s="114"/>
      <c r="H18" s="114"/>
    </row>
    <row r="19" spans="1:8" ht="23.25">
      <c r="A19" s="94"/>
      <c r="B19" s="95"/>
      <c r="C19" s="95"/>
      <c r="D19" s="95"/>
      <c r="E19" s="97" t="s">
        <v>182</v>
      </c>
      <c r="F19" s="115"/>
      <c r="G19" s="112">
        <v>0</v>
      </c>
      <c r="H19" s="112">
        <v>1852</v>
      </c>
    </row>
    <row r="20" spans="1:8" ht="23.25">
      <c r="A20" s="94"/>
      <c r="B20" s="95"/>
      <c r="C20" s="95"/>
      <c r="D20" s="95"/>
      <c r="E20" s="97" t="s">
        <v>183</v>
      </c>
      <c r="F20" s="115"/>
      <c r="G20" s="112">
        <v>0</v>
      </c>
      <c r="H20" s="112">
        <v>3765</v>
      </c>
    </row>
    <row r="21" spans="1:8" ht="23.25">
      <c r="A21" s="94"/>
      <c r="B21" s="95"/>
      <c r="C21" s="95"/>
      <c r="D21" s="95"/>
      <c r="E21" s="97" t="s">
        <v>189</v>
      </c>
      <c r="F21" s="115"/>
      <c r="G21" s="112">
        <v>0</v>
      </c>
      <c r="H21" s="112">
        <v>316</v>
      </c>
    </row>
    <row r="22" spans="1:8" ht="23.25">
      <c r="A22" s="94"/>
      <c r="B22" s="95"/>
      <c r="C22" s="95"/>
      <c r="D22" s="95"/>
      <c r="E22" s="96" t="s">
        <v>184</v>
      </c>
      <c r="F22" s="115"/>
      <c r="G22" s="114">
        <f>SUM(G19:G21)</f>
        <v>0</v>
      </c>
      <c r="H22" s="114">
        <f>SUM(H19:H21)</f>
        <v>5933</v>
      </c>
    </row>
    <row r="23" spans="1:8" ht="23.25">
      <c r="A23" s="94"/>
      <c r="B23" s="95"/>
      <c r="C23" s="95"/>
      <c r="D23" s="95"/>
      <c r="E23" s="97"/>
      <c r="F23" s="115"/>
      <c r="G23" s="114"/>
      <c r="H23" s="114"/>
    </row>
    <row r="24" spans="1:8" ht="23.25">
      <c r="A24" s="94"/>
      <c r="B24" s="95">
        <v>2</v>
      </c>
      <c r="C24" s="95"/>
      <c r="D24" s="95"/>
      <c r="E24" s="96" t="s">
        <v>52</v>
      </c>
      <c r="F24" s="115"/>
      <c r="G24" s="114"/>
      <c r="H24" s="114"/>
    </row>
    <row r="25" spans="1:8" ht="23.25">
      <c r="A25" s="94"/>
      <c r="B25" s="95"/>
      <c r="C25" s="95">
        <v>1</v>
      </c>
      <c r="D25" s="95"/>
      <c r="E25" s="97" t="s">
        <v>46</v>
      </c>
      <c r="F25" s="115"/>
      <c r="G25" s="114"/>
      <c r="H25" s="114"/>
    </row>
    <row r="26" spans="1:8" ht="23.25">
      <c r="A26" s="94"/>
      <c r="B26" s="95"/>
      <c r="C26" s="95"/>
      <c r="D26" s="95">
        <v>1</v>
      </c>
      <c r="E26" s="97" t="s">
        <v>47</v>
      </c>
      <c r="F26" s="111">
        <v>5619</v>
      </c>
      <c r="G26" s="112">
        <v>9338</v>
      </c>
      <c r="H26" s="112">
        <v>9338</v>
      </c>
    </row>
    <row r="27" spans="1:8" ht="23.25">
      <c r="A27" s="94"/>
      <c r="B27" s="95"/>
      <c r="C27" s="95"/>
      <c r="D27" s="95">
        <v>2</v>
      </c>
      <c r="E27" s="97" t="s">
        <v>53</v>
      </c>
      <c r="F27" s="111">
        <v>1517</v>
      </c>
      <c r="G27" s="112">
        <v>1517</v>
      </c>
      <c r="H27" s="112">
        <v>1517</v>
      </c>
    </row>
    <row r="28" spans="1:8" ht="23.25">
      <c r="A28" s="94"/>
      <c r="B28" s="95"/>
      <c r="C28" s="95"/>
      <c r="D28" s="95">
        <v>3</v>
      </c>
      <c r="E28" s="97" t="s">
        <v>49</v>
      </c>
      <c r="F28" s="111">
        <v>16707</v>
      </c>
      <c r="G28" s="112">
        <v>24613</v>
      </c>
      <c r="H28" s="112">
        <v>24612</v>
      </c>
    </row>
    <row r="29" spans="1:8" ht="23.25">
      <c r="A29" s="94"/>
      <c r="B29" s="95"/>
      <c r="C29" s="95"/>
      <c r="D29" s="95"/>
      <c r="E29" s="97" t="s">
        <v>50</v>
      </c>
      <c r="F29" s="111"/>
      <c r="G29" s="112">
        <v>3585</v>
      </c>
      <c r="H29" s="112"/>
    </row>
    <row r="30" spans="1:8" ht="23.25">
      <c r="A30" s="94"/>
      <c r="B30" s="95"/>
      <c r="C30" s="95"/>
      <c r="D30" s="95"/>
      <c r="E30" s="97" t="s">
        <v>51</v>
      </c>
      <c r="F30" s="111"/>
      <c r="G30" s="112">
        <v>2033</v>
      </c>
      <c r="H30" s="112"/>
    </row>
    <row r="31" spans="1:8" ht="23.25">
      <c r="A31" s="94"/>
      <c r="B31" s="95"/>
      <c r="C31" s="95"/>
      <c r="D31" s="95"/>
      <c r="E31" s="97" t="s">
        <v>98</v>
      </c>
      <c r="F31" s="111"/>
      <c r="G31" s="112">
        <v>316</v>
      </c>
      <c r="H31" s="112"/>
    </row>
    <row r="32" spans="1:8" ht="23.25">
      <c r="A32" s="94"/>
      <c r="B32" s="95"/>
      <c r="C32" s="95"/>
      <c r="D32" s="95"/>
      <c r="E32" s="96" t="s">
        <v>95</v>
      </c>
      <c r="F32" s="113">
        <f>SUM(F26:F28)</f>
        <v>23843</v>
      </c>
      <c r="G32" s="114">
        <f>SUM(G26:G31)</f>
        <v>41402</v>
      </c>
      <c r="H32" s="114">
        <f>SUM(H26:H28)</f>
        <v>35467</v>
      </c>
    </row>
    <row r="33" spans="1:8" ht="23.25">
      <c r="A33" s="94"/>
      <c r="B33" s="95"/>
      <c r="C33" s="95"/>
      <c r="D33" s="95"/>
      <c r="E33" s="96"/>
      <c r="F33" s="113"/>
      <c r="G33" s="114"/>
      <c r="H33" s="114"/>
    </row>
    <row r="34" spans="1:8" ht="23.25">
      <c r="A34" s="94"/>
      <c r="B34" s="95"/>
      <c r="C34" s="95"/>
      <c r="D34" s="95"/>
      <c r="E34" s="96" t="s">
        <v>178</v>
      </c>
      <c r="F34" s="112"/>
      <c r="G34" s="112"/>
      <c r="H34" s="112"/>
    </row>
    <row r="35" spans="1:8" ht="23.25">
      <c r="A35" s="94"/>
      <c r="B35" s="95"/>
      <c r="C35" s="95"/>
      <c r="D35" s="95"/>
      <c r="E35" s="97" t="s">
        <v>179</v>
      </c>
      <c r="F35" s="112"/>
      <c r="G35" s="112"/>
      <c r="H35" s="112"/>
    </row>
    <row r="36" spans="1:8" ht="23.25">
      <c r="A36" s="94"/>
      <c r="B36" s="95"/>
      <c r="C36" s="95"/>
      <c r="D36" s="95"/>
      <c r="E36" s="96" t="s">
        <v>180</v>
      </c>
      <c r="F36" s="114"/>
      <c r="G36" s="114"/>
      <c r="H36" s="114"/>
    </row>
    <row r="37" spans="1:8" ht="23.25">
      <c r="A37" s="94"/>
      <c r="B37" s="95"/>
      <c r="C37" s="95"/>
      <c r="D37" s="95"/>
      <c r="E37" s="96"/>
      <c r="F37" s="116"/>
      <c r="G37" s="114"/>
      <c r="H37" s="114"/>
    </row>
    <row r="38" spans="1:8" ht="23.25">
      <c r="A38" s="94"/>
      <c r="B38" s="95"/>
      <c r="C38" s="95"/>
      <c r="D38" s="95"/>
      <c r="E38" s="96"/>
      <c r="F38" s="113"/>
      <c r="G38" s="114"/>
      <c r="H38" s="114"/>
    </row>
    <row r="39" spans="1:8" ht="23.25">
      <c r="A39" s="94"/>
      <c r="B39" s="95"/>
      <c r="C39" s="95"/>
      <c r="D39" s="95"/>
      <c r="E39" s="96" t="s">
        <v>149</v>
      </c>
      <c r="F39" s="113"/>
      <c r="G39" s="114"/>
      <c r="H39" s="114"/>
    </row>
    <row r="40" spans="1:8" ht="23.25">
      <c r="A40" s="94"/>
      <c r="B40" s="95"/>
      <c r="C40" s="95"/>
      <c r="D40" s="95"/>
      <c r="E40" s="97" t="s">
        <v>68</v>
      </c>
      <c r="F40" s="112">
        <v>340</v>
      </c>
      <c r="G40" s="112">
        <v>653</v>
      </c>
      <c r="H40" s="112">
        <v>653</v>
      </c>
    </row>
    <row r="41" spans="1:8" ht="23.25">
      <c r="A41" s="94"/>
      <c r="B41" s="95"/>
      <c r="C41" s="95"/>
      <c r="D41" s="95"/>
      <c r="E41" s="97" t="s">
        <v>88</v>
      </c>
      <c r="F41" s="112">
        <v>92</v>
      </c>
      <c r="G41" s="112">
        <v>92</v>
      </c>
      <c r="H41" s="112">
        <v>92</v>
      </c>
    </row>
    <row r="42" spans="1:8" ht="23.25">
      <c r="A42" s="94"/>
      <c r="B42" s="95"/>
      <c r="C42" s="95"/>
      <c r="D42" s="95"/>
      <c r="E42" s="96" t="s">
        <v>154</v>
      </c>
      <c r="F42" s="114">
        <f>SUM(F40:F41)</f>
        <v>432</v>
      </c>
      <c r="G42" s="114">
        <f>SUM(G40:G41)</f>
        <v>745</v>
      </c>
      <c r="H42" s="114">
        <f>SUM(H40:H41)</f>
        <v>745</v>
      </c>
    </row>
    <row r="43" spans="1:8" ht="23.25">
      <c r="A43" s="94"/>
      <c r="B43" s="95"/>
      <c r="C43" s="95"/>
      <c r="D43" s="95"/>
      <c r="E43" s="96"/>
      <c r="F43" s="116"/>
      <c r="G43" s="114"/>
      <c r="H43" s="114"/>
    </row>
    <row r="44" spans="1:8" ht="23.25">
      <c r="A44" s="94"/>
      <c r="B44" s="95">
        <v>3</v>
      </c>
      <c r="C44" s="95"/>
      <c r="D44" s="95"/>
      <c r="E44" s="96" t="s">
        <v>54</v>
      </c>
      <c r="F44" s="115"/>
      <c r="G44" s="114"/>
      <c r="H44" s="114"/>
    </row>
    <row r="45" spans="1:8" ht="23.25">
      <c r="A45" s="94"/>
      <c r="B45" s="95"/>
      <c r="C45" s="95">
        <v>1</v>
      </c>
      <c r="D45" s="95"/>
      <c r="E45" s="97" t="s">
        <v>46</v>
      </c>
      <c r="F45" s="115"/>
      <c r="G45" s="114"/>
      <c r="H45" s="114"/>
    </row>
    <row r="46" spans="1:8" ht="23.25">
      <c r="A46" s="94"/>
      <c r="B46" s="95"/>
      <c r="C46" s="95"/>
      <c r="D46" s="95"/>
      <c r="E46" s="97" t="s">
        <v>150</v>
      </c>
      <c r="F46" s="115">
        <v>980</v>
      </c>
      <c r="G46" s="112">
        <v>980</v>
      </c>
      <c r="H46" s="112">
        <v>980</v>
      </c>
    </row>
    <row r="47" spans="1:8" ht="23.25">
      <c r="A47" s="94"/>
      <c r="B47" s="95"/>
      <c r="C47" s="95"/>
      <c r="D47" s="95"/>
      <c r="E47" s="97" t="s">
        <v>151</v>
      </c>
      <c r="F47" s="115">
        <v>265</v>
      </c>
      <c r="G47" s="112">
        <v>265</v>
      </c>
      <c r="H47" s="112">
        <v>265</v>
      </c>
    </row>
    <row r="48" spans="1:8" ht="23.25">
      <c r="A48" s="94"/>
      <c r="B48" s="95"/>
      <c r="C48" s="95"/>
      <c r="D48" s="95">
        <v>1</v>
      </c>
      <c r="E48" s="97" t="s">
        <v>49</v>
      </c>
      <c r="F48" s="111">
        <v>1759</v>
      </c>
      <c r="G48" s="112">
        <v>1759</v>
      </c>
      <c r="H48" s="112">
        <v>1759</v>
      </c>
    </row>
    <row r="49" spans="1:8" ht="23.25">
      <c r="A49" s="94"/>
      <c r="B49" s="95"/>
      <c r="C49" s="95"/>
      <c r="D49" s="95"/>
      <c r="E49" s="96" t="s">
        <v>55</v>
      </c>
      <c r="F49" s="113">
        <f>SUM(F46:F48)</f>
        <v>3004</v>
      </c>
      <c r="G49" s="114">
        <f>SUM(G46:G48)</f>
        <v>3004</v>
      </c>
      <c r="H49" s="114">
        <f>SUM(H46:H48)</f>
        <v>3004</v>
      </c>
    </row>
    <row r="50" spans="1:8" ht="23.25">
      <c r="A50" s="94"/>
      <c r="B50" s="95"/>
      <c r="C50" s="95"/>
      <c r="D50" s="95"/>
      <c r="E50" s="97"/>
      <c r="F50" s="115"/>
      <c r="G50" s="114"/>
      <c r="H50" s="114"/>
    </row>
    <row r="51" spans="1:8" ht="23.25">
      <c r="A51" s="94"/>
      <c r="B51" s="95">
        <v>4</v>
      </c>
      <c r="C51" s="95"/>
      <c r="D51" s="95"/>
      <c r="E51" s="96" t="s">
        <v>56</v>
      </c>
      <c r="F51" s="115"/>
      <c r="G51" s="114"/>
      <c r="H51" s="114"/>
    </row>
    <row r="52" spans="1:8" ht="23.25">
      <c r="A52" s="94"/>
      <c r="B52" s="95"/>
      <c r="C52" s="95">
        <v>1</v>
      </c>
      <c r="D52" s="95"/>
      <c r="E52" s="97" t="s">
        <v>46</v>
      </c>
      <c r="F52" s="115"/>
      <c r="G52" s="114"/>
      <c r="H52" s="114"/>
    </row>
    <row r="53" spans="1:8" ht="23.25">
      <c r="A53" s="94"/>
      <c r="B53" s="95"/>
      <c r="C53" s="95"/>
      <c r="D53" s="95">
        <v>1</v>
      </c>
      <c r="E53" s="97" t="s">
        <v>49</v>
      </c>
      <c r="F53" s="111">
        <v>5715</v>
      </c>
      <c r="G53" s="112">
        <v>5715</v>
      </c>
      <c r="H53" s="112">
        <v>5715</v>
      </c>
    </row>
    <row r="54" spans="1:8" ht="23.25">
      <c r="A54" s="94"/>
      <c r="B54" s="95"/>
      <c r="C54" s="95"/>
      <c r="D54" s="95"/>
      <c r="E54" s="96" t="s">
        <v>57</v>
      </c>
      <c r="F54" s="113">
        <f>SUM(F53)</f>
        <v>5715</v>
      </c>
      <c r="G54" s="114">
        <f>SUM(G53)</f>
        <v>5715</v>
      </c>
      <c r="H54" s="114">
        <f>SUM(H53)</f>
        <v>5715</v>
      </c>
    </row>
    <row r="55" spans="1:8" ht="23.25">
      <c r="A55" s="94"/>
      <c r="B55" s="95"/>
      <c r="C55" s="95"/>
      <c r="D55" s="95"/>
      <c r="E55" s="97"/>
      <c r="F55" s="115"/>
      <c r="G55" s="114"/>
      <c r="H55" s="114"/>
    </row>
    <row r="56" spans="1:8" ht="23.25">
      <c r="A56" s="94"/>
      <c r="B56" s="95">
        <v>6</v>
      </c>
      <c r="C56" s="95"/>
      <c r="D56" s="95"/>
      <c r="E56" s="96" t="s">
        <v>58</v>
      </c>
      <c r="F56" s="115"/>
      <c r="G56" s="114"/>
      <c r="H56" s="114"/>
    </row>
    <row r="57" spans="1:8" ht="23.25">
      <c r="A57" s="94"/>
      <c r="B57" s="95"/>
      <c r="C57" s="95">
        <v>1</v>
      </c>
      <c r="D57" s="95"/>
      <c r="E57" s="97" t="s">
        <v>46</v>
      </c>
      <c r="F57" s="115"/>
      <c r="G57" s="114"/>
      <c r="H57" s="114"/>
    </row>
    <row r="58" spans="1:8" ht="23.25">
      <c r="A58" s="94"/>
      <c r="B58" s="95"/>
      <c r="C58" s="95"/>
      <c r="D58" s="95">
        <v>1</v>
      </c>
      <c r="E58" s="97" t="s">
        <v>47</v>
      </c>
      <c r="F58" s="111">
        <v>3415</v>
      </c>
      <c r="G58" s="112">
        <v>3453</v>
      </c>
      <c r="H58" s="112">
        <v>3453</v>
      </c>
    </row>
    <row r="59" spans="1:8" ht="23.25">
      <c r="A59" s="94"/>
      <c r="B59" s="95"/>
      <c r="C59" s="95"/>
      <c r="D59" s="95">
        <v>2</v>
      </c>
      <c r="E59" s="97" t="s">
        <v>53</v>
      </c>
      <c r="F59" s="115">
        <v>888</v>
      </c>
      <c r="G59" s="112">
        <v>912</v>
      </c>
      <c r="H59" s="112">
        <v>912</v>
      </c>
    </row>
    <row r="60" spans="1:8" ht="23.25">
      <c r="A60" s="94"/>
      <c r="B60" s="95"/>
      <c r="C60" s="95"/>
      <c r="D60" s="95">
        <v>3</v>
      </c>
      <c r="E60" s="97" t="s">
        <v>49</v>
      </c>
      <c r="F60" s="111">
        <v>1105</v>
      </c>
      <c r="G60" s="112">
        <v>1128</v>
      </c>
      <c r="H60" s="112">
        <v>1128</v>
      </c>
    </row>
    <row r="61" spans="1:8" ht="23.25">
      <c r="A61" s="94"/>
      <c r="B61" s="95"/>
      <c r="C61" s="95"/>
      <c r="D61" s="95"/>
      <c r="E61" s="96" t="s">
        <v>59</v>
      </c>
      <c r="F61" s="113">
        <f>SUM(F58:F60)</f>
        <v>5408</v>
      </c>
      <c r="G61" s="114">
        <f>SUM(G58:G60)</f>
        <v>5493</v>
      </c>
      <c r="H61" s="114">
        <f>SUM(H58:H60)</f>
        <v>5493</v>
      </c>
    </row>
    <row r="62" spans="1:8" ht="23.25">
      <c r="A62" s="94"/>
      <c r="B62" s="95"/>
      <c r="C62" s="95"/>
      <c r="D62" s="95"/>
      <c r="E62" s="97"/>
      <c r="F62" s="115"/>
      <c r="G62" s="114"/>
      <c r="H62" s="114"/>
    </row>
    <row r="63" spans="1:8" ht="23.25">
      <c r="A63" s="94"/>
      <c r="B63" s="95">
        <v>7</v>
      </c>
      <c r="C63" s="95"/>
      <c r="D63" s="95"/>
      <c r="E63" s="96" t="s">
        <v>60</v>
      </c>
      <c r="F63" s="115"/>
      <c r="G63" s="114"/>
      <c r="H63" s="114"/>
    </row>
    <row r="64" spans="1:8" ht="23.25">
      <c r="A64" s="94"/>
      <c r="B64" s="95"/>
      <c r="C64" s="95">
        <v>1</v>
      </c>
      <c r="D64" s="95"/>
      <c r="E64" s="97" t="s">
        <v>46</v>
      </c>
      <c r="F64" s="115"/>
      <c r="G64" s="114"/>
      <c r="H64" s="114"/>
    </row>
    <row r="65" spans="1:8" ht="23.25">
      <c r="A65" s="94"/>
      <c r="B65" s="95"/>
      <c r="C65" s="95"/>
      <c r="D65" s="95">
        <v>1</v>
      </c>
      <c r="E65" s="97" t="s">
        <v>53</v>
      </c>
      <c r="F65" s="111">
        <v>0</v>
      </c>
      <c r="G65" s="112">
        <v>0</v>
      </c>
      <c r="H65" s="112">
        <v>0</v>
      </c>
    </row>
    <row r="66" spans="1:8" ht="23.25">
      <c r="A66" s="94"/>
      <c r="B66" s="95"/>
      <c r="C66" s="95"/>
      <c r="D66" s="95">
        <v>2</v>
      </c>
      <c r="E66" s="97" t="s">
        <v>61</v>
      </c>
      <c r="F66" s="111">
        <v>5250</v>
      </c>
      <c r="G66" s="112">
        <v>2372</v>
      </c>
      <c r="H66" s="112">
        <v>2372</v>
      </c>
    </row>
    <row r="67" spans="1:8" ht="23.25">
      <c r="A67" s="94"/>
      <c r="B67" s="95"/>
      <c r="C67" s="95"/>
      <c r="D67" s="95"/>
      <c r="E67" s="96" t="s">
        <v>62</v>
      </c>
      <c r="F67" s="113">
        <f>SUM(F65:F66)</f>
        <v>5250</v>
      </c>
      <c r="G67" s="114">
        <f>SUM(G65:G66)</f>
        <v>2372</v>
      </c>
      <c r="H67" s="114">
        <f>SUM(H65:H66)</f>
        <v>2372</v>
      </c>
    </row>
    <row r="68" spans="1:8" ht="23.25">
      <c r="A68" s="94"/>
      <c r="B68" s="95"/>
      <c r="C68" s="95"/>
      <c r="D68" s="95"/>
      <c r="E68" s="97"/>
      <c r="F68" s="115"/>
      <c r="G68" s="114"/>
      <c r="H68" s="114"/>
    </row>
    <row r="69" spans="1:8" ht="23.25">
      <c r="A69" s="94"/>
      <c r="B69" s="95">
        <v>8</v>
      </c>
      <c r="C69" s="95"/>
      <c r="D69" s="95"/>
      <c r="E69" s="96" t="s">
        <v>63</v>
      </c>
      <c r="F69" s="115"/>
      <c r="G69" s="114"/>
      <c r="H69" s="114"/>
    </row>
    <row r="70" spans="1:8" ht="23.25">
      <c r="A70" s="94"/>
      <c r="B70" s="95"/>
      <c r="C70" s="95">
        <v>1</v>
      </c>
      <c r="D70" s="95"/>
      <c r="E70" s="97" t="s">
        <v>46</v>
      </c>
      <c r="F70" s="115"/>
      <c r="G70" s="114"/>
      <c r="H70" s="114"/>
    </row>
    <row r="71" spans="1:8" ht="23.25">
      <c r="A71" s="94"/>
      <c r="B71" s="95"/>
      <c r="C71" s="95"/>
      <c r="D71" s="95">
        <v>1</v>
      </c>
      <c r="E71" s="97" t="s">
        <v>61</v>
      </c>
      <c r="F71" s="111">
        <v>1330</v>
      </c>
      <c r="G71" s="112">
        <v>2680</v>
      </c>
      <c r="H71" s="112">
        <v>2680</v>
      </c>
    </row>
    <row r="72" spans="1:8" ht="23.25">
      <c r="A72" s="94"/>
      <c r="B72" s="95"/>
      <c r="C72" s="95"/>
      <c r="D72" s="95"/>
      <c r="E72" s="96" t="s">
        <v>64</v>
      </c>
      <c r="F72" s="113">
        <f>SUM(F71)</f>
        <v>1330</v>
      </c>
      <c r="G72" s="114">
        <f>SUM(G71)</f>
        <v>2680</v>
      </c>
      <c r="H72" s="114">
        <f>SUM(H71)</f>
        <v>2680</v>
      </c>
    </row>
    <row r="73" spans="1:8" ht="23.25">
      <c r="A73" s="94"/>
      <c r="B73" s="95"/>
      <c r="C73" s="95">
        <v>1</v>
      </c>
      <c r="D73" s="95"/>
      <c r="E73" s="97" t="s">
        <v>46</v>
      </c>
      <c r="F73" s="115"/>
      <c r="G73" s="114"/>
      <c r="H73" s="114"/>
    </row>
    <row r="74" spans="1:8" ht="23.25">
      <c r="A74" s="94"/>
      <c r="B74" s="95"/>
      <c r="C74" s="95"/>
      <c r="D74" s="95">
        <v>1</v>
      </c>
      <c r="E74" s="97" t="s">
        <v>49</v>
      </c>
      <c r="F74" s="115"/>
      <c r="G74" s="114"/>
      <c r="H74" s="114"/>
    </row>
    <row r="75" spans="1:8" ht="23.25">
      <c r="A75" s="94"/>
      <c r="B75" s="95"/>
      <c r="C75" s="95"/>
      <c r="D75" s="95"/>
      <c r="E75" s="96" t="s">
        <v>93</v>
      </c>
      <c r="F75" s="113"/>
      <c r="G75" s="114">
        <v>721</v>
      </c>
      <c r="H75" s="114">
        <v>721</v>
      </c>
    </row>
    <row r="76" spans="1:8" ht="23.25">
      <c r="A76" s="94"/>
      <c r="B76" s="95"/>
      <c r="C76" s="95"/>
      <c r="D76" s="95"/>
      <c r="E76" s="97"/>
      <c r="F76" s="115"/>
      <c r="G76" s="114" t="s">
        <v>87</v>
      </c>
      <c r="H76" s="114" t="s">
        <v>87</v>
      </c>
    </row>
    <row r="77" spans="1:8" ht="23.25">
      <c r="A77" s="94"/>
      <c r="B77" s="95">
        <v>13</v>
      </c>
      <c r="C77" s="95"/>
      <c r="D77" s="95"/>
      <c r="E77" s="96" t="s">
        <v>65</v>
      </c>
      <c r="F77" s="115"/>
      <c r="G77" s="114"/>
      <c r="H77" s="114"/>
    </row>
    <row r="78" spans="1:8" ht="23.25">
      <c r="A78" s="94"/>
      <c r="B78" s="95"/>
      <c r="C78" s="95"/>
      <c r="D78" s="95"/>
      <c r="E78" s="96" t="s">
        <v>187</v>
      </c>
      <c r="F78" s="115"/>
      <c r="G78" s="114"/>
      <c r="H78" s="114"/>
    </row>
    <row r="79" spans="1:8" ht="23.25">
      <c r="A79" s="94"/>
      <c r="B79" s="95"/>
      <c r="C79" s="95">
        <v>1</v>
      </c>
      <c r="D79" s="95"/>
      <c r="E79" s="97" t="s">
        <v>46</v>
      </c>
      <c r="F79" s="115"/>
      <c r="G79" s="114"/>
      <c r="H79" s="114"/>
    </row>
    <row r="80" spans="1:8" ht="23.25">
      <c r="A80" s="94"/>
      <c r="B80" s="95"/>
      <c r="C80" s="95"/>
      <c r="D80" s="95">
        <v>1</v>
      </c>
      <c r="E80" s="97" t="s">
        <v>47</v>
      </c>
      <c r="F80" s="111">
        <v>3160</v>
      </c>
      <c r="G80" s="112">
        <v>3509</v>
      </c>
      <c r="H80" s="112">
        <v>3509</v>
      </c>
    </row>
    <row r="81" spans="1:8" ht="23.25">
      <c r="A81" s="94"/>
      <c r="B81" s="95"/>
      <c r="C81" s="95"/>
      <c r="D81" s="95">
        <v>2</v>
      </c>
      <c r="E81" s="97" t="s">
        <v>53</v>
      </c>
      <c r="F81" s="111">
        <v>783</v>
      </c>
      <c r="G81" s="112">
        <v>944</v>
      </c>
      <c r="H81" s="112">
        <v>944</v>
      </c>
    </row>
    <row r="82" spans="1:8" ht="23.25">
      <c r="A82" s="94"/>
      <c r="B82" s="95"/>
      <c r="C82" s="95"/>
      <c r="D82" s="95">
        <v>3</v>
      </c>
      <c r="E82" s="97" t="s">
        <v>49</v>
      </c>
      <c r="F82" s="111">
        <v>5219</v>
      </c>
      <c r="G82" s="112">
        <v>9961</v>
      </c>
      <c r="H82" s="112">
        <v>9961</v>
      </c>
    </row>
    <row r="83" spans="1:8" ht="23.25">
      <c r="A83" s="94"/>
      <c r="B83" s="95"/>
      <c r="C83" s="95"/>
      <c r="D83" s="95"/>
      <c r="E83" s="96" t="s">
        <v>188</v>
      </c>
      <c r="F83" s="113">
        <f>SUM(F80:F82)</f>
        <v>9162</v>
      </c>
      <c r="G83" s="114">
        <f>SUM(G80:G82)</f>
        <v>14414</v>
      </c>
      <c r="H83" s="114">
        <f>SUM(H80:H82)</f>
        <v>14414</v>
      </c>
    </row>
    <row r="84" spans="1:8" ht="23.25">
      <c r="A84" s="94"/>
      <c r="B84" s="95"/>
      <c r="C84" s="95"/>
      <c r="D84" s="95"/>
      <c r="E84" s="97"/>
      <c r="F84" s="115"/>
      <c r="G84" s="114"/>
      <c r="H84" s="114"/>
    </row>
    <row r="85" spans="1:8" ht="23.25">
      <c r="A85" s="94"/>
      <c r="B85" s="95">
        <v>14</v>
      </c>
      <c r="C85" s="95"/>
      <c r="D85" s="95"/>
      <c r="E85" s="96" t="s">
        <v>66</v>
      </c>
      <c r="F85" s="115"/>
      <c r="G85" s="114"/>
      <c r="H85" s="114"/>
    </row>
    <row r="86" spans="1:8" ht="23.25">
      <c r="A86" s="94"/>
      <c r="B86" s="95"/>
      <c r="C86" s="95">
        <v>1</v>
      </c>
      <c r="D86" s="95"/>
      <c r="E86" s="97" t="s">
        <v>46</v>
      </c>
      <c r="F86" s="115"/>
      <c r="G86" s="114"/>
      <c r="H86" s="114"/>
    </row>
    <row r="87" spans="1:8" ht="23.25">
      <c r="A87" s="94"/>
      <c r="B87" s="95"/>
      <c r="C87" s="95"/>
      <c r="D87" s="95">
        <v>1</v>
      </c>
      <c r="E87" s="97" t="s">
        <v>49</v>
      </c>
      <c r="F87" s="111">
        <v>508</v>
      </c>
      <c r="G87" s="112">
        <v>508</v>
      </c>
      <c r="H87" s="112">
        <v>508</v>
      </c>
    </row>
    <row r="88" spans="1:8" ht="23.25">
      <c r="A88" s="94"/>
      <c r="B88" s="95"/>
      <c r="C88" s="95"/>
      <c r="D88" s="95"/>
      <c r="E88" s="96" t="s">
        <v>67</v>
      </c>
      <c r="F88" s="113">
        <f>SUM(F87)</f>
        <v>508</v>
      </c>
      <c r="G88" s="114">
        <f>SUM(G87)</f>
        <v>508</v>
      </c>
      <c r="H88" s="114">
        <f>SUM(H87)</f>
        <v>508</v>
      </c>
    </row>
    <row r="89" spans="1:8" ht="23.25">
      <c r="A89" s="94"/>
      <c r="B89" s="95"/>
      <c r="C89" s="95"/>
      <c r="D89" s="95"/>
      <c r="E89" s="97"/>
      <c r="F89" s="115"/>
      <c r="G89" s="114"/>
      <c r="H89" s="114"/>
    </row>
    <row r="90" spans="1:8" ht="23.25">
      <c r="A90" s="94"/>
      <c r="B90" s="95">
        <v>14</v>
      </c>
      <c r="C90" s="95"/>
      <c r="D90" s="95"/>
      <c r="E90" s="96" t="s">
        <v>185</v>
      </c>
      <c r="F90" s="115"/>
      <c r="G90" s="114"/>
      <c r="H90" s="114"/>
    </row>
    <row r="91" spans="1:8" ht="23.25">
      <c r="A91" s="94"/>
      <c r="B91" s="95"/>
      <c r="C91" s="95">
        <v>1</v>
      </c>
      <c r="D91" s="95"/>
      <c r="E91" s="97" t="s">
        <v>46</v>
      </c>
      <c r="F91" s="115"/>
      <c r="G91" s="114"/>
      <c r="H91" s="114"/>
    </row>
    <row r="92" spans="1:8" ht="23.25">
      <c r="A92" s="94"/>
      <c r="B92" s="95"/>
      <c r="C92" s="95"/>
      <c r="D92" s="95">
        <v>1</v>
      </c>
      <c r="E92" s="97" t="s">
        <v>49</v>
      </c>
      <c r="F92" s="111"/>
      <c r="G92" s="112"/>
      <c r="H92" s="112"/>
    </row>
    <row r="93" spans="1:8" ht="23.25">
      <c r="A93" s="94"/>
      <c r="B93" s="95"/>
      <c r="C93" s="95"/>
      <c r="D93" s="95"/>
      <c r="E93" s="96" t="s">
        <v>186</v>
      </c>
      <c r="F93" s="113">
        <f>SUM(F92)</f>
        <v>0</v>
      </c>
      <c r="G93" s="114">
        <f>SUM(G92)</f>
        <v>0</v>
      </c>
      <c r="H93" s="114">
        <f>SUM(H92)</f>
        <v>0</v>
      </c>
    </row>
    <row r="94" spans="1:8" ht="23.25">
      <c r="A94" s="94"/>
      <c r="B94" s="95"/>
      <c r="C94" s="95"/>
      <c r="D94" s="95"/>
      <c r="E94" s="96"/>
      <c r="F94" s="113"/>
      <c r="G94" s="114"/>
      <c r="H94" s="114"/>
    </row>
    <row r="95" spans="1:8" ht="23.25">
      <c r="A95" s="94">
        <v>1</v>
      </c>
      <c r="B95" s="95"/>
      <c r="C95" s="95"/>
      <c r="D95" s="95"/>
      <c r="E95" s="96" t="s">
        <v>69</v>
      </c>
      <c r="F95" s="115"/>
      <c r="G95" s="114"/>
      <c r="H95" s="114"/>
    </row>
    <row r="96" spans="1:8" ht="23.25">
      <c r="A96" s="94"/>
      <c r="B96" s="95"/>
      <c r="C96" s="95">
        <v>1</v>
      </c>
      <c r="D96" s="95"/>
      <c r="E96" s="97" t="s">
        <v>46</v>
      </c>
      <c r="F96" s="115"/>
      <c r="G96" s="114"/>
      <c r="H96" s="114"/>
    </row>
    <row r="97" spans="1:15" ht="23.25">
      <c r="A97" s="94"/>
      <c r="B97" s="95"/>
      <c r="C97" s="95"/>
      <c r="D97" s="95">
        <v>6</v>
      </c>
      <c r="E97" s="97" t="s">
        <v>70</v>
      </c>
      <c r="F97" s="115"/>
      <c r="G97" s="114"/>
      <c r="H97" s="114"/>
    </row>
    <row r="98" spans="1:15" ht="23.25">
      <c r="A98" s="94"/>
      <c r="B98" s="95"/>
      <c r="C98" s="95"/>
      <c r="D98" s="95"/>
      <c r="E98" s="97" t="s">
        <v>152</v>
      </c>
      <c r="F98" s="117">
        <v>45678</v>
      </c>
      <c r="G98" s="112">
        <v>52109</v>
      </c>
      <c r="H98" s="112">
        <v>52109</v>
      </c>
    </row>
    <row r="99" spans="1:15" ht="23.25">
      <c r="A99" s="94"/>
      <c r="B99" s="95"/>
      <c r="C99" s="95"/>
      <c r="D99" s="95"/>
      <c r="E99" s="97" t="s">
        <v>153</v>
      </c>
      <c r="F99" s="117">
        <v>42315</v>
      </c>
      <c r="G99" s="112">
        <v>42315</v>
      </c>
      <c r="H99" s="112">
        <v>42315</v>
      </c>
    </row>
    <row r="100" spans="1:15" ht="23.25">
      <c r="A100" s="94"/>
      <c r="B100" s="95"/>
      <c r="C100" s="95"/>
      <c r="D100" s="95"/>
      <c r="E100" s="96" t="s">
        <v>71</v>
      </c>
      <c r="F100" s="118">
        <f>SUM(F98:F99)</f>
        <v>87993</v>
      </c>
      <c r="G100" s="118">
        <f>SUM(G98:G99)</f>
        <v>94424</v>
      </c>
      <c r="H100" s="118">
        <f>SUM(H98:H99)</f>
        <v>94424</v>
      </c>
    </row>
    <row r="101" spans="1:15" ht="23.25">
      <c r="A101" s="94">
        <v>1</v>
      </c>
      <c r="B101" s="95"/>
      <c r="C101" s="95"/>
      <c r="D101" s="95"/>
      <c r="E101" s="96"/>
      <c r="F101" s="113"/>
      <c r="G101" s="114"/>
      <c r="H101" s="114"/>
    </row>
    <row r="102" spans="1:15" ht="23.25">
      <c r="A102" s="94"/>
      <c r="B102" s="95"/>
      <c r="C102" s="95">
        <v>1</v>
      </c>
      <c r="D102" s="95">
        <v>7</v>
      </c>
      <c r="E102" s="96" t="s">
        <v>155</v>
      </c>
      <c r="F102" s="113"/>
      <c r="G102" s="114"/>
      <c r="H102" s="114"/>
    </row>
    <row r="103" spans="1:15" ht="23.25">
      <c r="A103" s="94"/>
      <c r="B103" s="95"/>
      <c r="C103" s="95"/>
      <c r="D103" s="95"/>
      <c r="E103" s="97" t="s">
        <v>156</v>
      </c>
      <c r="F103" s="113">
        <v>18392</v>
      </c>
      <c r="G103" s="114">
        <v>18392</v>
      </c>
      <c r="H103" s="114">
        <v>18392</v>
      </c>
    </row>
    <row r="104" spans="1:15" ht="23.25">
      <c r="A104" s="284" t="s">
        <v>72</v>
      </c>
      <c r="B104" s="285"/>
      <c r="C104" s="285"/>
      <c r="D104" s="285"/>
      <c r="E104" s="286"/>
      <c r="F104" s="113">
        <f>SUM(F100,F88,F83,F75,F72,F67,F61,F54,F49,F32,F15,F102,F42,F103)</f>
        <v>170072</v>
      </c>
      <c r="G104" s="113">
        <f>SUM(G100,G88,G83,G75,G72,G67,G61,G54,G49,G32,G15,G102:G103,G42,G22)</f>
        <v>199002</v>
      </c>
      <c r="H104" s="113">
        <f>SUM(H100,H88,H83,H75,H72,H67,H61,H54,H49,H32,H15,H102:H103,H42,H22)</f>
        <v>199000</v>
      </c>
    </row>
    <row r="105" spans="1:15" ht="16.5" thickBot="1">
      <c r="A105" s="98" t="s">
        <v>11</v>
      </c>
      <c r="B105" s="99"/>
      <c r="C105" s="99"/>
      <c r="D105" s="99"/>
      <c r="E105" s="99"/>
      <c r="F105" s="208" t="s">
        <v>92</v>
      </c>
      <c r="G105" s="208" t="s">
        <v>92</v>
      </c>
      <c r="H105" s="208" t="s">
        <v>92</v>
      </c>
    </row>
    <row r="106" spans="1:15" ht="15.75">
      <c r="A106" s="100"/>
      <c r="B106" s="92" t="s">
        <v>39</v>
      </c>
      <c r="C106" s="92" t="s">
        <v>40</v>
      </c>
      <c r="D106" s="92" t="s">
        <v>41</v>
      </c>
      <c r="E106" s="101" t="s">
        <v>42</v>
      </c>
      <c r="F106" s="137" t="s">
        <v>120</v>
      </c>
      <c r="G106" s="132" t="s">
        <v>121</v>
      </c>
      <c r="H106" s="132" t="s">
        <v>121</v>
      </c>
    </row>
    <row r="107" spans="1:15" ht="15.75">
      <c r="A107" s="94"/>
      <c r="B107" s="95"/>
      <c r="C107" s="95"/>
      <c r="D107" s="95"/>
      <c r="E107" s="102" t="s">
        <v>43</v>
      </c>
      <c r="F107" s="213" t="s">
        <v>3</v>
      </c>
      <c r="G107" s="134" t="s">
        <v>3</v>
      </c>
      <c r="H107" s="134" t="s">
        <v>3</v>
      </c>
    </row>
    <row r="108" spans="1:15" ht="16.5" thickBot="1">
      <c r="A108" s="94"/>
      <c r="B108" s="95"/>
      <c r="C108" s="95">
        <v>1</v>
      </c>
      <c r="D108" s="95"/>
      <c r="E108" s="102" t="s">
        <v>73</v>
      </c>
      <c r="F108" s="138" t="s">
        <v>45</v>
      </c>
      <c r="G108" s="136" t="s">
        <v>85</v>
      </c>
      <c r="H108" s="136" t="s">
        <v>85</v>
      </c>
    </row>
    <row r="109" spans="1:15" ht="23.25">
      <c r="A109" s="94"/>
      <c r="B109" s="95"/>
      <c r="C109" s="95"/>
      <c r="D109" s="95">
        <v>4</v>
      </c>
      <c r="E109" s="103" t="s">
        <v>190</v>
      </c>
      <c r="F109" s="119">
        <v>0</v>
      </c>
      <c r="G109" s="112">
        <v>0</v>
      </c>
      <c r="H109" s="112">
        <v>0</v>
      </c>
      <c r="O109" s="10" t="s">
        <v>87</v>
      </c>
    </row>
    <row r="110" spans="1:15" ht="23.25">
      <c r="A110" s="94"/>
      <c r="B110" s="95"/>
      <c r="C110" s="95"/>
      <c r="D110" s="95">
        <v>5</v>
      </c>
      <c r="E110" s="103" t="s">
        <v>74</v>
      </c>
      <c r="F110" s="119">
        <v>204</v>
      </c>
      <c r="G110" s="112">
        <v>204</v>
      </c>
      <c r="H110" s="112">
        <v>204</v>
      </c>
    </row>
    <row r="111" spans="1:15" ht="23.25">
      <c r="A111" s="94"/>
      <c r="B111" s="95"/>
      <c r="C111" s="95"/>
      <c r="D111" s="95">
        <v>6</v>
      </c>
      <c r="E111" s="103" t="s">
        <v>163</v>
      </c>
      <c r="F111" s="119"/>
      <c r="G111" s="112">
        <v>190</v>
      </c>
      <c r="H111" s="112">
        <v>190</v>
      </c>
    </row>
    <row r="112" spans="1:15" ht="23.25">
      <c r="A112" s="94"/>
      <c r="B112" s="95"/>
      <c r="C112" s="95"/>
      <c r="D112" s="95">
        <v>7</v>
      </c>
      <c r="E112" s="103" t="s">
        <v>164</v>
      </c>
      <c r="F112" s="119">
        <v>1976</v>
      </c>
      <c r="G112" s="112">
        <v>9295</v>
      </c>
      <c r="H112" s="112">
        <v>9295</v>
      </c>
    </row>
    <row r="113" spans="1:17" ht="23.25">
      <c r="A113" s="94"/>
      <c r="B113" s="95"/>
      <c r="C113" s="95"/>
      <c r="D113" s="95">
        <v>8</v>
      </c>
      <c r="E113" s="103" t="s">
        <v>75</v>
      </c>
      <c r="F113" s="119">
        <v>30000</v>
      </c>
      <c r="G113" s="112">
        <v>30000</v>
      </c>
      <c r="H113" s="112">
        <v>30000</v>
      </c>
    </row>
    <row r="114" spans="1:17" ht="23.25">
      <c r="A114" s="94"/>
      <c r="B114" s="95"/>
      <c r="C114" s="95"/>
      <c r="D114" s="95">
        <v>9</v>
      </c>
      <c r="E114" s="103" t="s">
        <v>157</v>
      </c>
      <c r="F114" s="119">
        <v>6567</v>
      </c>
      <c r="G114" s="112">
        <v>6567</v>
      </c>
      <c r="H114" s="112">
        <v>0</v>
      </c>
    </row>
    <row r="115" spans="1:17" ht="23.25">
      <c r="A115" s="94"/>
      <c r="B115" s="95"/>
      <c r="C115" s="95"/>
      <c r="D115" s="95">
        <v>10</v>
      </c>
      <c r="E115" s="103" t="s">
        <v>158</v>
      </c>
      <c r="F115" s="119">
        <v>123340</v>
      </c>
      <c r="G115" s="198">
        <v>132294</v>
      </c>
      <c r="H115" s="198">
        <v>140219</v>
      </c>
    </row>
    <row r="116" spans="1:17" ht="23.25">
      <c r="A116" s="94"/>
      <c r="B116" s="95"/>
      <c r="C116" s="95"/>
      <c r="D116" s="95">
        <v>11</v>
      </c>
      <c r="E116" s="103" t="s">
        <v>159</v>
      </c>
      <c r="F116" s="120">
        <v>859</v>
      </c>
      <c r="G116" s="112"/>
      <c r="H116" s="112"/>
    </row>
    <row r="117" spans="1:17" ht="23.25">
      <c r="A117" s="94"/>
      <c r="B117" s="95"/>
      <c r="C117" s="95"/>
      <c r="D117" s="95">
        <v>12</v>
      </c>
      <c r="E117" s="103" t="s">
        <v>160</v>
      </c>
      <c r="F117" s="119">
        <v>6058</v>
      </c>
      <c r="G117" s="112">
        <v>6046</v>
      </c>
      <c r="H117" s="112">
        <v>6058</v>
      </c>
      <c r="K117" s="44"/>
    </row>
    <row r="118" spans="1:17" ht="23.25">
      <c r="A118" s="94"/>
      <c r="B118" s="95"/>
      <c r="C118" s="95"/>
      <c r="D118" s="95">
        <v>18</v>
      </c>
      <c r="E118" s="103" t="s">
        <v>99</v>
      </c>
      <c r="F118" s="119">
        <v>3119</v>
      </c>
      <c r="G118" s="112"/>
      <c r="H118" s="112"/>
    </row>
    <row r="119" spans="1:17" ht="23.25">
      <c r="A119" s="94"/>
      <c r="B119" s="95"/>
      <c r="C119" s="95"/>
      <c r="D119" s="95"/>
      <c r="E119" s="103" t="s">
        <v>161</v>
      </c>
      <c r="F119" s="119"/>
      <c r="G119" s="112">
        <v>125</v>
      </c>
      <c r="H119" s="112">
        <v>125</v>
      </c>
    </row>
    <row r="120" spans="1:17" ht="23.25">
      <c r="A120" s="94"/>
      <c r="B120" s="95"/>
      <c r="C120" s="95"/>
      <c r="D120" s="95"/>
      <c r="E120" s="103" t="s">
        <v>162</v>
      </c>
      <c r="F120" s="119"/>
      <c r="G120" s="112">
        <v>205</v>
      </c>
      <c r="H120" s="112">
        <v>205</v>
      </c>
    </row>
    <row r="121" spans="1:17" ht="23.25">
      <c r="A121" s="94"/>
      <c r="B121" s="95"/>
      <c r="C121" s="95"/>
      <c r="D121" s="95"/>
      <c r="E121" s="102" t="s">
        <v>76</v>
      </c>
      <c r="F121" s="121">
        <f>SUM(F109:F118)</f>
        <v>172123</v>
      </c>
      <c r="G121" s="114">
        <f>SUM(G109:G120)</f>
        <v>184926</v>
      </c>
      <c r="H121" s="114">
        <f>SUM(H109:H120)</f>
        <v>186296</v>
      </c>
      <c r="K121" s="11"/>
      <c r="L121" s="11"/>
    </row>
    <row r="122" spans="1:17" ht="23.25">
      <c r="A122" s="94"/>
      <c r="B122" s="95"/>
      <c r="C122" s="95"/>
      <c r="D122" s="95"/>
      <c r="E122" s="103"/>
      <c r="F122" s="122"/>
      <c r="G122" s="114"/>
      <c r="H122" s="114"/>
      <c r="Q122" s="10" t="s">
        <v>87</v>
      </c>
    </row>
    <row r="123" spans="1:17" ht="23.25">
      <c r="A123" s="94"/>
      <c r="B123" s="95"/>
      <c r="C123" s="95">
        <v>2</v>
      </c>
      <c r="D123" s="95"/>
      <c r="E123" s="102" t="s">
        <v>77</v>
      </c>
      <c r="F123" s="122"/>
      <c r="G123" s="114"/>
      <c r="H123" s="114"/>
    </row>
    <row r="124" spans="1:17" ht="23.25">
      <c r="A124" s="94"/>
      <c r="B124" s="95"/>
      <c r="C124" s="95"/>
      <c r="D124" s="95">
        <v>1</v>
      </c>
      <c r="E124" s="103" t="s">
        <v>78</v>
      </c>
      <c r="F124" s="122">
        <v>100</v>
      </c>
      <c r="G124" s="112">
        <v>100</v>
      </c>
      <c r="H124" s="112">
        <v>100</v>
      </c>
    </row>
    <row r="125" spans="1:17" ht="23.25">
      <c r="A125" s="94"/>
      <c r="B125" s="95"/>
      <c r="C125" s="95"/>
      <c r="D125" s="95"/>
      <c r="E125" s="102" t="s">
        <v>79</v>
      </c>
      <c r="F125" s="121">
        <f>SUM(F124:F124)</f>
        <v>100</v>
      </c>
      <c r="G125" s="114">
        <f>SUM(G124:G124)</f>
        <v>100</v>
      </c>
      <c r="H125" s="114">
        <f>SUM(H124:H124)</f>
        <v>100</v>
      </c>
    </row>
    <row r="126" spans="1:17" ht="23.25">
      <c r="A126" s="94"/>
      <c r="B126" s="95"/>
      <c r="C126" s="95"/>
      <c r="D126" s="95"/>
      <c r="E126" s="103"/>
      <c r="F126" s="123"/>
      <c r="G126" s="124"/>
      <c r="H126" s="124"/>
    </row>
    <row r="127" spans="1:17" ht="23.25">
      <c r="A127" s="287" t="s">
        <v>80</v>
      </c>
      <c r="B127" s="288"/>
      <c r="C127" s="288"/>
      <c r="D127" s="288"/>
      <c r="E127" s="289"/>
      <c r="F127" s="125">
        <f>SUM(F125,F121)</f>
        <v>172223</v>
      </c>
      <c r="G127" s="113">
        <f>SUM(G125,G121)</f>
        <v>185026</v>
      </c>
      <c r="H127" s="113">
        <f>SUM(H125,H121)</f>
        <v>186396</v>
      </c>
      <c r="N127" s="45"/>
    </row>
    <row r="128" spans="1:17" ht="23.25">
      <c r="A128" s="211"/>
      <c r="B128" s="212"/>
      <c r="C128" s="212"/>
      <c r="D128" s="212"/>
      <c r="E128" s="104" t="s">
        <v>81</v>
      </c>
      <c r="F128" s="119"/>
      <c r="G128" s="126"/>
      <c r="H128" s="126"/>
      <c r="N128" s="45"/>
    </row>
    <row r="129" spans="1:14" ht="23.25">
      <c r="A129" s="200"/>
      <c r="B129" s="201"/>
      <c r="C129" s="201"/>
      <c r="D129" s="201"/>
      <c r="E129" s="202" t="s">
        <v>175</v>
      </c>
      <c r="F129" s="203"/>
      <c r="G129" s="204">
        <v>771</v>
      </c>
      <c r="H129" s="204">
        <v>771</v>
      </c>
      <c r="N129" s="45"/>
    </row>
    <row r="130" spans="1:14" ht="24" thickBot="1">
      <c r="A130" s="290" t="s">
        <v>82</v>
      </c>
      <c r="B130" s="291"/>
      <c r="C130" s="291"/>
      <c r="D130" s="291"/>
      <c r="E130" s="292"/>
      <c r="F130" s="127">
        <f>SUM(F125,F104,F121)</f>
        <v>342295</v>
      </c>
      <c r="G130" s="199">
        <f>SUM(G125,G104,G121,G129)</f>
        <v>384799</v>
      </c>
      <c r="H130" s="199">
        <f>SUM(H125,H104,H121,H129)</f>
        <v>386167</v>
      </c>
      <c r="N130" s="45"/>
    </row>
    <row r="131" spans="1:14" ht="23.25">
      <c r="A131" s="209"/>
      <c r="B131" s="209"/>
      <c r="C131" s="209"/>
      <c r="D131" s="209"/>
      <c r="E131" s="209"/>
      <c r="F131" s="140"/>
      <c r="G131" s="140"/>
      <c r="H131" s="140"/>
      <c r="N131" s="45"/>
    </row>
    <row r="132" spans="1:14">
      <c r="A132" s="209"/>
      <c r="B132" s="209"/>
      <c r="C132" s="209"/>
      <c r="D132" s="209"/>
      <c r="E132" s="209"/>
      <c r="F132" s="90"/>
      <c r="G132" s="90"/>
      <c r="H132" s="90"/>
      <c r="N132" s="45"/>
    </row>
    <row r="133" spans="1:14" s="41" customFormat="1">
      <c r="A133" s="293" t="s">
        <v>140</v>
      </c>
      <c r="B133" s="293"/>
      <c r="C133" s="293"/>
      <c r="D133" s="293"/>
      <c r="E133" s="293"/>
      <c r="F133" s="293"/>
      <c r="G133" s="293"/>
      <c r="H133" s="293"/>
    </row>
    <row r="134" spans="1:14" s="41" customFormat="1">
      <c r="A134" s="214"/>
      <c r="B134" s="214"/>
      <c r="C134" s="214"/>
      <c r="D134" s="214"/>
      <c r="E134" s="214"/>
      <c r="F134" s="214"/>
      <c r="G134" s="214"/>
      <c r="H134" s="214"/>
    </row>
    <row r="135" spans="1:14" ht="15.75">
      <c r="A135" s="105"/>
      <c r="B135" s="105"/>
      <c r="C135" s="105"/>
      <c r="D135" s="105"/>
      <c r="E135" s="191" t="s">
        <v>37</v>
      </c>
      <c r="F135" s="208" t="s">
        <v>92</v>
      </c>
      <c r="G135" s="208" t="s">
        <v>92</v>
      </c>
      <c r="H135" s="208" t="s">
        <v>92</v>
      </c>
      <c r="N135" s="45"/>
    </row>
    <row r="136" spans="1:14" ht="15.75">
      <c r="A136" s="95">
        <v>1</v>
      </c>
      <c r="B136" s="95"/>
      <c r="C136" s="95"/>
      <c r="D136" s="95"/>
      <c r="E136" s="194" t="s">
        <v>168</v>
      </c>
      <c r="F136" s="210" t="s">
        <v>120</v>
      </c>
      <c r="G136" s="228">
        <v>41455</v>
      </c>
      <c r="H136" s="228">
        <v>41547</v>
      </c>
      <c r="N136" s="45"/>
    </row>
    <row r="137" spans="1:14" ht="15.75">
      <c r="A137" s="95"/>
      <c r="B137" s="95">
        <v>1</v>
      </c>
      <c r="C137" s="95"/>
      <c r="D137" s="95"/>
      <c r="E137" s="194" t="s">
        <v>169</v>
      </c>
      <c r="F137" s="210" t="s">
        <v>3</v>
      </c>
      <c r="G137" s="195" t="s">
        <v>3</v>
      </c>
      <c r="H137" s="195" t="s">
        <v>3</v>
      </c>
      <c r="N137" s="45"/>
    </row>
    <row r="138" spans="1:14" ht="15.75">
      <c r="A138" s="95"/>
      <c r="B138" s="95"/>
      <c r="C138" s="95">
        <v>1</v>
      </c>
      <c r="D138" s="95"/>
      <c r="E138" s="95" t="s">
        <v>46</v>
      </c>
      <c r="F138" s="210" t="s">
        <v>45</v>
      </c>
      <c r="G138" s="195" t="s">
        <v>85</v>
      </c>
      <c r="H138" s="195" t="s">
        <v>85</v>
      </c>
      <c r="N138" s="45"/>
    </row>
    <row r="139" spans="1:14" ht="23.25">
      <c r="A139" s="95"/>
      <c r="B139" s="95"/>
      <c r="C139" s="95"/>
      <c r="D139" s="95">
        <v>1</v>
      </c>
      <c r="E139" s="95" t="s">
        <v>47</v>
      </c>
      <c r="F139" s="193">
        <v>19304</v>
      </c>
      <c r="G139" s="193">
        <v>19304</v>
      </c>
      <c r="H139" s="193">
        <v>19304</v>
      </c>
      <c r="N139" s="45"/>
    </row>
    <row r="140" spans="1:14" ht="23.25">
      <c r="A140" s="95"/>
      <c r="B140" s="95"/>
      <c r="C140" s="95"/>
      <c r="D140" s="95">
        <v>2</v>
      </c>
      <c r="E140" s="95" t="s">
        <v>53</v>
      </c>
      <c r="F140" s="193">
        <v>4823</v>
      </c>
      <c r="G140" s="193">
        <v>4823</v>
      </c>
      <c r="H140" s="193">
        <v>4823</v>
      </c>
      <c r="N140" s="45"/>
    </row>
    <row r="141" spans="1:14" ht="23.25">
      <c r="A141" s="95"/>
      <c r="B141" s="95"/>
      <c r="C141" s="95"/>
      <c r="D141" s="95">
        <v>3</v>
      </c>
      <c r="E141" s="95" t="s">
        <v>49</v>
      </c>
      <c r="F141" s="193">
        <v>4846</v>
      </c>
      <c r="G141" s="193">
        <v>4846</v>
      </c>
      <c r="H141" s="193">
        <v>4846</v>
      </c>
    </row>
    <row r="142" spans="1:14" ht="23.25">
      <c r="A142" s="95"/>
      <c r="B142" s="95"/>
      <c r="C142" s="95"/>
      <c r="D142" s="95"/>
      <c r="E142" s="194" t="s">
        <v>170</v>
      </c>
      <c r="F142" s="196">
        <f>SUM(F139:F141)</f>
        <v>28973</v>
      </c>
      <c r="G142" s="196">
        <f>SUM(G139:G141)</f>
        <v>28973</v>
      </c>
      <c r="H142" s="196">
        <f>SUM(H139:H141)</f>
        <v>28973</v>
      </c>
    </row>
    <row r="143" spans="1:14" ht="15.75">
      <c r="A143" s="95"/>
      <c r="B143" s="95">
        <v>2</v>
      </c>
      <c r="C143" s="95"/>
      <c r="D143" s="95"/>
      <c r="E143" s="194" t="s">
        <v>171</v>
      </c>
      <c r="F143" s="210"/>
      <c r="G143" s="195"/>
      <c r="H143" s="195"/>
      <c r="N143" s="45"/>
    </row>
    <row r="144" spans="1:14" ht="15.75">
      <c r="A144" s="95"/>
      <c r="B144" s="95"/>
      <c r="C144" s="95">
        <v>1</v>
      </c>
      <c r="D144" s="95"/>
      <c r="E144" s="95" t="s">
        <v>46</v>
      </c>
      <c r="F144" s="210"/>
      <c r="G144" s="195"/>
      <c r="H144" s="195"/>
      <c r="N144" s="45"/>
    </row>
    <row r="145" spans="1:14" ht="23.25">
      <c r="A145" s="95"/>
      <c r="B145" s="95"/>
      <c r="C145" s="95"/>
      <c r="D145" s="95">
        <v>1</v>
      </c>
      <c r="E145" s="95" t="s">
        <v>49</v>
      </c>
      <c r="F145" s="193">
        <v>736</v>
      </c>
      <c r="G145" s="193">
        <v>736</v>
      </c>
      <c r="H145" s="193">
        <v>736</v>
      </c>
    </row>
    <row r="146" spans="1:14" ht="23.25">
      <c r="A146" s="95"/>
      <c r="B146" s="95"/>
      <c r="C146" s="95"/>
      <c r="D146" s="95"/>
      <c r="E146" s="194" t="s">
        <v>172</v>
      </c>
      <c r="F146" s="196">
        <f>SUM(F145:F145)</f>
        <v>736</v>
      </c>
      <c r="G146" s="196">
        <f>SUM(G145:G145)</f>
        <v>736</v>
      </c>
      <c r="H146" s="196">
        <f>SUM(H145:H145)</f>
        <v>736</v>
      </c>
    </row>
    <row r="147" spans="1:14" ht="15.75">
      <c r="A147" s="95"/>
      <c r="B147" s="95">
        <v>1</v>
      </c>
      <c r="C147" s="95"/>
      <c r="D147" s="95"/>
      <c r="E147" s="194" t="s">
        <v>173</v>
      </c>
      <c r="F147" s="210"/>
      <c r="G147" s="195"/>
      <c r="H147" s="195"/>
      <c r="N147" s="45"/>
    </row>
    <row r="148" spans="1:14" ht="15.75">
      <c r="A148" s="95"/>
      <c r="B148" s="95"/>
      <c r="C148" s="95">
        <v>1</v>
      </c>
      <c r="D148" s="95"/>
      <c r="E148" s="95" t="s">
        <v>46</v>
      </c>
      <c r="F148" s="210"/>
      <c r="G148" s="195"/>
      <c r="H148" s="195"/>
      <c r="N148" s="45"/>
    </row>
    <row r="149" spans="1:14" ht="23.25">
      <c r="A149" s="95"/>
      <c r="B149" s="95"/>
      <c r="C149" s="95"/>
      <c r="D149" s="95">
        <v>1</v>
      </c>
      <c r="E149" s="95" t="s">
        <v>47</v>
      </c>
      <c r="F149" s="193">
        <v>10065</v>
      </c>
      <c r="G149" s="193">
        <v>10065</v>
      </c>
      <c r="H149" s="193">
        <v>10065</v>
      </c>
      <c r="N149" s="45"/>
    </row>
    <row r="150" spans="1:14" ht="23.25">
      <c r="A150" s="95"/>
      <c r="B150" s="95"/>
      <c r="C150" s="95"/>
      <c r="D150" s="95">
        <v>2</v>
      </c>
      <c r="E150" s="95" t="s">
        <v>53</v>
      </c>
      <c r="F150" s="193">
        <v>2541</v>
      </c>
      <c r="G150" s="193">
        <v>2541</v>
      </c>
      <c r="H150" s="193">
        <v>2541</v>
      </c>
      <c r="N150" s="45"/>
    </row>
    <row r="151" spans="1:14" ht="23.25">
      <c r="A151" s="95"/>
      <c r="B151" s="95"/>
      <c r="C151" s="95"/>
      <c r="D151" s="95">
        <v>3</v>
      </c>
      <c r="E151" s="95" t="s">
        <v>49</v>
      </c>
      <c r="F151" s="193"/>
      <c r="G151" s="193"/>
      <c r="H151" s="193"/>
    </row>
    <row r="152" spans="1:14" ht="23.25">
      <c r="A152" s="95"/>
      <c r="B152" s="95"/>
      <c r="C152" s="95"/>
      <c r="D152" s="95"/>
      <c r="E152" s="194" t="s">
        <v>174</v>
      </c>
      <c r="F152" s="196">
        <f>SUM(F149:F151)</f>
        <v>12606</v>
      </c>
      <c r="G152" s="196">
        <f>SUM(G149:G151)</f>
        <v>12606</v>
      </c>
      <c r="H152" s="196">
        <f>SUM(H149:H151)</f>
        <v>12606</v>
      </c>
    </row>
    <row r="153" spans="1:14" ht="23.25">
      <c r="A153" s="217"/>
      <c r="B153" s="106"/>
      <c r="C153" s="106"/>
      <c r="D153" s="106"/>
      <c r="E153" s="218" t="s">
        <v>191</v>
      </c>
      <c r="F153" s="219"/>
      <c r="G153" s="219"/>
      <c r="H153" s="219"/>
    </row>
    <row r="154" spans="1:14" ht="24" thickBot="1">
      <c r="A154" s="290" t="s">
        <v>82</v>
      </c>
      <c r="B154" s="291"/>
      <c r="C154" s="291"/>
      <c r="D154" s="291"/>
      <c r="E154" s="292"/>
      <c r="F154" s="127">
        <f>SUM(F152,F142,F145)</f>
        <v>42315</v>
      </c>
      <c r="G154" s="127">
        <f>SUM(G152,G142,G145)</f>
        <v>42315</v>
      </c>
      <c r="H154" s="127">
        <f>SUM(H152,H142,H145)</f>
        <v>42315</v>
      </c>
      <c r="N154" s="45"/>
    </row>
    <row r="155" spans="1:14" s="41" customFormat="1">
      <c r="A155" s="293" t="s">
        <v>144</v>
      </c>
      <c r="B155" s="293"/>
      <c r="C155" s="293"/>
      <c r="D155" s="293"/>
      <c r="E155" s="293"/>
      <c r="F155" s="293"/>
      <c r="G155" s="293"/>
      <c r="H155" s="293"/>
    </row>
    <row r="156" spans="1:14" s="41" customFormat="1">
      <c r="A156" s="214"/>
      <c r="B156" s="214"/>
      <c r="C156" s="214"/>
      <c r="D156" s="214"/>
      <c r="E156" s="214"/>
      <c r="F156" s="214"/>
      <c r="G156" s="214"/>
      <c r="H156" s="214"/>
    </row>
    <row r="157" spans="1:14" ht="16.5" thickBot="1">
      <c r="A157" s="105"/>
      <c r="B157" s="105"/>
      <c r="C157" s="105"/>
      <c r="D157" s="105"/>
      <c r="E157" s="191" t="s">
        <v>37</v>
      </c>
      <c r="F157" s="208" t="s">
        <v>92</v>
      </c>
      <c r="G157" s="208" t="s">
        <v>92</v>
      </c>
      <c r="H157" s="208" t="s">
        <v>92</v>
      </c>
      <c r="N157" s="45"/>
    </row>
    <row r="158" spans="1:14" ht="15.75">
      <c r="A158" s="91">
        <v>3</v>
      </c>
      <c r="B158" s="92"/>
      <c r="C158" s="92"/>
      <c r="D158" s="92"/>
      <c r="E158" s="101" t="s">
        <v>165</v>
      </c>
      <c r="F158" s="137" t="s">
        <v>120</v>
      </c>
      <c r="G158" s="227">
        <v>41455</v>
      </c>
      <c r="H158" s="227">
        <v>41547</v>
      </c>
      <c r="N158" s="45"/>
    </row>
    <row r="159" spans="1:14" ht="15.75">
      <c r="A159" s="94"/>
      <c r="B159" s="95">
        <v>1</v>
      </c>
      <c r="C159" s="95"/>
      <c r="D159" s="95"/>
      <c r="E159" s="102" t="s">
        <v>44</v>
      </c>
      <c r="F159" s="213" t="s">
        <v>3</v>
      </c>
      <c r="G159" s="134" t="s">
        <v>3</v>
      </c>
      <c r="H159" s="134" t="s">
        <v>3</v>
      </c>
      <c r="N159" s="45"/>
    </row>
    <row r="160" spans="1:14" ht="16.5" thickBot="1">
      <c r="A160" s="94"/>
      <c r="B160" s="95"/>
      <c r="C160" s="95">
        <v>1</v>
      </c>
      <c r="D160" s="95"/>
      <c r="E160" s="103" t="s">
        <v>46</v>
      </c>
      <c r="F160" s="138" t="s">
        <v>45</v>
      </c>
      <c r="G160" s="136" t="s">
        <v>85</v>
      </c>
      <c r="H160" s="136" t="s">
        <v>85</v>
      </c>
      <c r="N160" s="45"/>
    </row>
    <row r="161" spans="1:14" ht="23.25">
      <c r="A161" s="94"/>
      <c r="B161" s="95"/>
      <c r="C161" s="95"/>
      <c r="D161" s="95">
        <v>1</v>
      </c>
      <c r="E161" s="103" t="s">
        <v>47</v>
      </c>
      <c r="F161" s="128">
        <v>0</v>
      </c>
      <c r="G161" s="128">
        <v>27869</v>
      </c>
      <c r="H161" s="128">
        <v>27869</v>
      </c>
      <c r="N161" s="45"/>
    </row>
    <row r="162" spans="1:14" ht="23.25">
      <c r="A162" s="94"/>
      <c r="B162" s="95"/>
      <c r="C162" s="95"/>
      <c r="D162" s="95">
        <v>2</v>
      </c>
      <c r="E162" s="103" t="s">
        <v>53</v>
      </c>
      <c r="F162" s="128">
        <v>0</v>
      </c>
      <c r="G162" s="128">
        <v>6554</v>
      </c>
      <c r="H162" s="128">
        <v>6554</v>
      </c>
      <c r="N162" s="45"/>
    </row>
    <row r="163" spans="1:14" ht="23.25">
      <c r="A163" s="94"/>
      <c r="B163" s="95"/>
      <c r="C163" s="95"/>
      <c r="D163" s="95">
        <v>3</v>
      </c>
      <c r="E163" s="103" t="s">
        <v>49</v>
      </c>
      <c r="F163" s="128">
        <v>0</v>
      </c>
      <c r="G163" s="128">
        <v>5420</v>
      </c>
      <c r="H163" s="128">
        <v>5420</v>
      </c>
    </row>
    <row r="164" spans="1:14" ht="23.25">
      <c r="A164" s="94"/>
      <c r="B164" s="95"/>
      <c r="C164" s="106"/>
      <c r="D164" s="106">
        <v>4</v>
      </c>
      <c r="E164" s="192" t="s">
        <v>60</v>
      </c>
      <c r="F164" s="193">
        <v>0</v>
      </c>
      <c r="G164" s="128">
        <v>5574</v>
      </c>
      <c r="H164" s="128">
        <v>5574</v>
      </c>
    </row>
    <row r="165" spans="1:14" ht="23.25">
      <c r="A165" s="94"/>
      <c r="B165" s="95"/>
      <c r="C165" s="106"/>
      <c r="D165" s="106">
        <v>5</v>
      </c>
      <c r="E165" s="192" t="s">
        <v>63</v>
      </c>
      <c r="F165" s="193">
        <v>0</v>
      </c>
      <c r="G165" s="128">
        <v>1570</v>
      </c>
      <c r="H165" s="128">
        <v>1570</v>
      </c>
      <c r="K165" s="10" t="s">
        <v>87</v>
      </c>
    </row>
    <row r="166" spans="1:14" ht="23.25">
      <c r="A166" s="94"/>
      <c r="B166" s="95"/>
      <c r="C166" s="106"/>
      <c r="D166" s="106">
        <v>6</v>
      </c>
      <c r="E166" s="192" t="s">
        <v>167</v>
      </c>
      <c r="F166" s="193">
        <v>0</v>
      </c>
      <c r="G166" s="197">
        <v>1727</v>
      </c>
      <c r="H166" s="197">
        <v>1727</v>
      </c>
    </row>
    <row r="167" spans="1:14" ht="23.25">
      <c r="A167" s="94"/>
      <c r="B167" s="95"/>
      <c r="C167" s="106"/>
      <c r="D167" s="106"/>
      <c r="E167" s="192" t="s">
        <v>81</v>
      </c>
      <c r="F167" s="193"/>
      <c r="G167" s="128"/>
      <c r="H167" s="128"/>
    </row>
    <row r="168" spans="1:14" ht="24" thickBot="1">
      <c r="A168" s="108"/>
      <c r="B168" s="109"/>
      <c r="C168" s="109"/>
      <c r="D168" s="109"/>
      <c r="E168" s="110" t="s">
        <v>84</v>
      </c>
      <c r="F168" s="130">
        <f>SUM(F161:F166)</f>
        <v>0</v>
      </c>
      <c r="G168" s="130">
        <f>SUM(G161:G166)</f>
        <v>48714</v>
      </c>
      <c r="H168" s="130">
        <f>SUM(H161:H166)</f>
        <v>48714</v>
      </c>
    </row>
    <row r="169" spans="1:14" ht="23.25">
      <c r="A169" s="105"/>
      <c r="B169" s="105"/>
      <c r="C169" s="105"/>
      <c r="D169" s="105"/>
      <c r="E169" s="139"/>
      <c r="F169" s="140"/>
      <c r="G169" s="140"/>
      <c r="H169" s="140"/>
    </row>
    <row r="170" spans="1:14">
      <c r="A170" s="209"/>
      <c r="B170" s="209"/>
      <c r="C170" s="209"/>
      <c r="D170" s="209"/>
      <c r="E170" s="209"/>
      <c r="F170" s="90"/>
      <c r="G170" s="90"/>
      <c r="H170" s="90"/>
      <c r="N170" s="45"/>
    </row>
    <row r="171" spans="1:14" s="41" customFormat="1">
      <c r="A171" s="293" t="s">
        <v>166</v>
      </c>
      <c r="B171" s="293"/>
      <c r="C171" s="293"/>
      <c r="D171" s="293"/>
      <c r="E171" s="293"/>
      <c r="F171" s="293"/>
      <c r="G171" s="293"/>
      <c r="H171" s="293"/>
    </row>
    <row r="172" spans="1:14" s="41" customFormat="1">
      <c r="A172" s="214"/>
      <c r="B172" s="214"/>
      <c r="C172" s="214"/>
      <c r="D172" s="214"/>
      <c r="E172" s="214"/>
      <c r="F172" s="214"/>
      <c r="G172" s="214"/>
      <c r="H172" s="214"/>
    </row>
    <row r="173" spans="1:14" ht="16.5" thickBot="1">
      <c r="A173" s="105"/>
      <c r="B173" s="105"/>
      <c r="C173" s="105"/>
      <c r="D173" s="105"/>
      <c r="E173" s="191" t="s">
        <v>37</v>
      </c>
      <c r="F173" s="208" t="s">
        <v>92</v>
      </c>
      <c r="G173" s="208" t="s">
        <v>92</v>
      </c>
      <c r="H173" s="208" t="s">
        <v>92</v>
      </c>
      <c r="N173" s="45"/>
    </row>
    <row r="174" spans="1:14" ht="15.75">
      <c r="A174" s="91">
        <v>3</v>
      </c>
      <c r="B174" s="92"/>
      <c r="C174" s="92"/>
      <c r="D174" s="92"/>
      <c r="E174" s="101" t="s">
        <v>83</v>
      </c>
      <c r="F174" s="137" t="s">
        <v>120</v>
      </c>
      <c r="G174" s="227">
        <v>41455</v>
      </c>
      <c r="H174" s="227">
        <v>41547</v>
      </c>
      <c r="N174" s="45"/>
    </row>
    <row r="175" spans="1:14" ht="15.75">
      <c r="A175" s="94"/>
      <c r="B175" s="95">
        <v>1</v>
      </c>
      <c r="C175" s="95"/>
      <c r="D175" s="95"/>
      <c r="E175" s="102" t="s">
        <v>44</v>
      </c>
      <c r="F175" s="213" t="s">
        <v>3</v>
      </c>
      <c r="G175" s="134" t="s">
        <v>3</v>
      </c>
      <c r="H175" s="134" t="s">
        <v>3</v>
      </c>
      <c r="N175" s="45"/>
    </row>
    <row r="176" spans="1:14" ht="16.5" thickBot="1">
      <c r="A176" s="94"/>
      <c r="B176" s="95"/>
      <c r="C176" s="95">
        <v>1</v>
      </c>
      <c r="D176" s="95"/>
      <c r="E176" s="103" t="s">
        <v>46</v>
      </c>
      <c r="F176" s="138" t="s">
        <v>45</v>
      </c>
      <c r="G176" s="136" t="s">
        <v>85</v>
      </c>
      <c r="H176" s="136" t="s">
        <v>85</v>
      </c>
      <c r="N176" s="45"/>
    </row>
    <row r="177" spans="1:14" ht="23.25">
      <c r="A177" s="94"/>
      <c r="B177" s="95"/>
      <c r="C177" s="95"/>
      <c r="D177" s="95">
        <v>1</v>
      </c>
      <c r="E177" s="103" t="s">
        <v>47</v>
      </c>
      <c r="F177" s="128">
        <v>30160</v>
      </c>
      <c r="G177" s="128">
        <v>2350</v>
      </c>
      <c r="H177" s="128">
        <v>2350</v>
      </c>
      <c r="N177" s="45"/>
    </row>
    <row r="178" spans="1:14" ht="23.25">
      <c r="A178" s="94"/>
      <c r="B178" s="95"/>
      <c r="C178" s="95"/>
      <c r="D178" s="95">
        <v>2</v>
      </c>
      <c r="E178" s="103" t="s">
        <v>53</v>
      </c>
      <c r="F178" s="128">
        <v>7151</v>
      </c>
      <c r="G178" s="128">
        <v>596</v>
      </c>
      <c r="H178" s="128">
        <v>596</v>
      </c>
      <c r="N178" s="45"/>
    </row>
    <row r="179" spans="1:14" ht="23.25">
      <c r="A179" s="94"/>
      <c r="B179" s="95"/>
      <c r="C179" s="95"/>
      <c r="D179" s="95">
        <v>3</v>
      </c>
      <c r="E179" s="103" t="s">
        <v>49</v>
      </c>
      <c r="F179" s="128">
        <v>8367</v>
      </c>
      <c r="G179" s="128">
        <v>1220</v>
      </c>
      <c r="H179" s="128">
        <v>1220</v>
      </c>
    </row>
    <row r="180" spans="1:14" ht="23.25">
      <c r="A180" s="94"/>
      <c r="B180" s="95"/>
      <c r="C180" s="106"/>
      <c r="D180" s="106"/>
      <c r="E180" s="107" t="s">
        <v>81</v>
      </c>
      <c r="F180" s="129"/>
      <c r="G180" s="128"/>
      <c r="H180" s="128"/>
    </row>
    <row r="181" spans="1:14" ht="24" thickBot="1">
      <c r="A181" s="108"/>
      <c r="B181" s="109"/>
      <c r="C181" s="109"/>
      <c r="D181" s="109"/>
      <c r="E181" s="110" t="s">
        <v>84</v>
      </c>
      <c r="F181" s="130">
        <f>SUM(F177:F179)</f>
        <v>45678</v>
      </c>
      <c r="G181" s="130">
        <f>SUM(G177:G179)</f>
        <v>4166</v>
      </c>
      <c r="H181" s="130">
        <f>SUM(H177:H179)</f>
        <v>4166</v>
      </c>
    </row>
    <row r="182" spans="1:14" ht="23.25">
      <c r="A182" s="105"/>
      <c r="B182" s="105"/>
      <c r="C182" s="105"/>
      <c r="D182" s="105"/>
      <c r="E182" s="139"/>
      <c r="F182" s="140"/>
      <c r="G182" s="140"/>
      <c r="H182" s="140"/>
    </row>
    <row r="183" spans="1:14" ht="12.75">
      <c r="C183" s="10" t="s">
        <v>177</v>
      </c>
      <c r="G183" s="10"/>
      <c r="H183" s="10"/>
    </row>
    <row r="184" spans="1:14" ht="12.75">
      <c r="G184" s="45"/>
      <c r="H184" s="45"/>
    </row>
    <row r="185" spans="1:14" ht="12.75">
      <c r="G185" s="45"/>
      <c r="H185" s="45"/>
      <c r="M185" s="10" t="s">
        <v>87</v>
      </c>
    </row>
    <row r="186" spans="1:14" ht="12.75">
      <c r="G186" s="45"/>
      <c r="H186" s="45"/>
    </row>
    <row r="187" spans="1:14" ht="12.75">
      <c r="G187" s="45"/>
      <c r="H187" s="45"/>
    </row>
    <row r="188" spans="1:14" ht="12.75">
      <c r="F188" s="45"/>
      <c r="G188" s="45"/>
      <c r="H188" s="45"/>
    </row>
    <row r="189" spans="1:14" ht="12.75">
      <c r="G189" s="45"/>
      <c r="H189" s="45"/>
    </row>
    <row r="190" spans="1:14" ht="12.75">
      <c r="G190" s="45"/>
      <c r="H190" s="45"/>
    </row>
    <row r="191" spans="1:14" ht="12.75">
      <c r="G191" s="45"/>
      <c r="H191" s="45"/>
    </row>
    <row r="192" spans="1:14" ht="12.75">
      <c r="G192" s="45"/>
      <c r="H192" s="45"/>
    </row>
    <row r="193" spans="6:8" ht="12.75">
      <c r="G193" s="45"/>
      <c r="H193" s="45"/>
    </row>
    <row r="194" spans="6:8" ht="12.75">
      <c r="G194" s="45"/>
      <c r="H194" s="45"/>
    </row>
    <row r="195" spans="6:8" ht="12.75">
      <c r="G195" s="44"/>
      <c r="H195" s="44"/>
    </row>
    <row r="196" spans="6:8" ht="12.75">
      <c r="G196" s="44"/>
      <c r="H196" s="44"/>
    </row>
    <row r="197" spans="6:8" ht="12.75">
      <c r="F197" s="279"/>
      <c r="G197" s="279"/>
      <c r="H197" s="279"/>
    </row>
    <row r="198" spans="6:8" ht="12.75">
      <c r="G198" s="44"/>
      <c r="H198" s="44"/>
    </row>
    <row r="199" spans="6:8" ht="12.75">
      <c r="G199" s="44"/>
      <c r="H199" s="44"/>
    </row>
    <row r="200" spans="6:8" ht="12.75">
      <c r="G200" s="44"/>
      <c r="H200" s="44"/>
    </row>
  </sheetData>
  <mergeCells count="10">
    <mergeCell ref="A155:H155"/>
    <mergeCell ref="A171:H171"/>
    <mergeCell ref="F197:H197"/>
    <mergeCell ref="A1:H1"/>
    <mergeCell ref="A2:H2"/>
    <mergeCell ref="A104:E104"/>
    <mergeCell ref="A127:E127"/>
    <mergeCell ref="A130:E130"/>
    <mergeCell ref="A133:H133"/>
    <mergeCell ref="A154:E154"/>
  </mergeCells>
  <pageMargins left="0.7" right="0.7" top="0.75" bottom="0.75" header="0.3" footer="0.3"/>
  <pageSetup paperSize="9" scale="52" orientation="portrait" verticalDpi="0" r:id="rId1"/>
  <rowBreaks count="2" manualBreakCount="2">
    <brk id="58" max="6" man="1"/>
    <brk id="11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F4" sqref="F4"/>
    </sheetView>
  </sheetViews>
  <sheetFormatPr defaultRowHeight="12.75"/>
  <cols>
    <col min="2" max="2" width="45.5703125" customWidth="1"/>
    <col min="3" max="3" width="10.7109375" customWidth="1"/>
    <col min="4" max="4" width="54.7109375" customWidth="1"/>
    <col min="5" max="5" width="10.85546875" customWidth="1"/>
  </cols>
  <sheetData>
    <row r="1" spans="1:5" ht="31.5">
      <c r="A1" s="229"/>
      <c r="B1" s="230" t="s">
        <v>196</v>
      </c>
      <c r="C1" s="231"/>
      <c r="D1" s="231"/>
      <c r="E1" s="231" t="s">
        <v>260</v>
      </c>
    </row>
    <row r="2" spans="1:5" ht="14.25" thickBot="1">
      <c r="A2" s="229"/>
      <c r="B2" s="232"/>
      <c r="C2" s="229"/>
      <c r="D2" s="229"/>
      <c r="E2" s="233" t="s">
        <v>197</v>
      </c>
    </row>
    <row r="3" spans="1:5" ht="13.5" thickBot="1">
      <c r="A3" s="294" t="s">
        <v>198</v>
      </c>
      <c r="B3" s="234" t="s">
        <v>199</v>
      </c>
      <c r="C3" s="235"/>
      <c r="D3" s="234" t="s">
        <v>200</v>
      </c>
      <c r="E3" s="236"/>
    </row>
    <row r="4" spans="1:5" ht="24.75" thickBot="1">
      <c r="A4" s="295"/>
      <c r="B4" s="237" t="s">
        <v>86</v>
      </c>
      <c r="C4" s="238" t="s">
        <v>257</v>
      </c>
      <c r="D4" s="237" t="s">
        <v>86</v>
      </c>
      <c r="E4" s="239" t="s">
        <v>257</v>
      </c>
    </row>
    <row r="5" spans="1:5" ht="12.75" customHeight="1" thickBot="1">
      <c r="A5" s="240">
        <v>1</v>
      </c>
      <c r="B5" s="241">
        <v>2</v>
      </c>
      <c r="C5" s="242">
        <v>3</v>
      </c>
      <c r="D5" s="241">
        <v>4</v>
      </c>
      <c r="E5" s="243">
        <v>5</v>
      </c>
    </row>
    <row r="6" spans="1:5" ht="12.75" customHeight="1">
      <c r="A6" s="244" t="s">
        <v>0</v>
      </c>
      <c r="B6" s="245" t="s">
        <v>201</v>
      </c>
      <c r="C6" s="246">
        <v>4375</v>
      </c>
      <c r="D6" s="245" t="s">
        <v>202</v>
      </c>
      <c r="E6" s="247">
        <v>2800</v>
      </c>
    </row>
    <row r="7" spans="1:5" ht="12.75" customHeight="1">
      <c r="A7" s="248" t="s">
        <v>8</v>
      </c>
      <c r="B7" s="249" t="s">
        <v>203</v>
      </c>
      <c r="C7" s="250"/>
      <c r="D7" s="249" t="s">
        <v>204</v>
      </c>
      <c r="E7" s="251">
        <v>170677</v>
      </c>
    </row>
    <row r="8" spans="1:5" ht="12.75" customHeight="1">
      <c r="A8" s="248" t="s">
        <v>9</v>
      </c>
      <c r="B8" s="249" t="s">
        <v>205</v>
      </c>
      <c r="C8" s="250"/>
      <c r="D8" s="249" t="s">
        <v>206</v>
      </c>
      <c r="E8" s="251">
        <v>100</v>
      </c>
    </row>
    <row r="9" spans="1:5" ht="12.75" customHeight="1">
      <c r="A9" s="248" t="s">
        <v>11</v>
      </c>
      <c r="B9" s="249" t="s">
        <v>207</v>
      </c>
      <c r="C9" s="250"/>
      <c r="D9" s="249" t="s">
        <v>208</v>
      </c>
      <c r="E9" s="251"/>
    </row>
    <row r="10" spans="1:5" ht="12.75" customHeight="1">
      <c r="A10" s="248" t="s">
        <v>13</v>
      </c>
      <c r="B10" s="249" t="s">
        <v>209</v>
      </c>
      <c r="C10" s="250"/>
      <c r="D10" s="249" t="s">
        <v>210</v>
      </c>
      <c r="E10" s="251"/>
    </row>
    <row r="11" spans="1:5" ht="12.75" customHeight="1">
      <c r="A11" s="248" t="s">
        <v>20</v>
      </c>
      <c r="B11" s="249" t="s">
        <v>211</v>
      </c>
      <c r="C11" s="252"/>
      <c r="D11" s="249" t="s">
        <v>212</v>
      </c>
      <c r="E11" s="251"/>
    </row>
    <row r="12" spans="1:5" ht="12.75" customHeight="1">
      <c r="A12" s="248" t="s">
        <v>22</v>
      </c>
      <c r="B12" s="249" t="s">
        <v>213</v>
      </c>
      <c r="C12" s="250">
        <v>20103</v>
      </c>
      <c r="D12" s="249" t="s">
        <v>214</v>
      </c>
      <c r="E12" s="251">
        <v>6567</v>
      </c>
    </row>
    <row r="13" spans="1:5" ht="12.75" customHeight="1">
      <c r="A13" s="248" t="s">
        <v>215</v>
      </c>
      <c r="B13" s="249" t="s">
        <v>216</v>
      </c>
      <c r="C13" s="250"/>
      <c r="D13" s="249" t="s">
        <v>217</v>
      </c>
      <c r="E13" s="251"/>
    </row>
    <row r="14" spans="1:5" ht="12.75" customHeight="1">
      <c r="A14" s="248" t="s">
        <v>24</v>
      </c>
      <c r="B14" s="249" t="s">
        <v>218</v>
      </c>
      <c r="C14" s="252"/>
      <c r="D14" s="253" t="s">
        <v>219</v>
      </c>
      <c r="E14" s="251"/>
    </row>
    <row r="15" spans="1:5" ht="12.75" customHeight="1" thickBot="1">
      <c r="A15" s="248" t="s">
        <v>220</v>
      </c>
      <c r="B15" s="249" t="s">
        <v>221</v>
      </c>
      <c r="C15" s="251">
        <v>38475</v>
      </c>
      <c r="D15" s="249"/>
      <c r="E15" s="251"/>
    </row>
    <row r="16" spans="1:5" ht="12.75" customHeight="1" thickBot="1">
      <c r="A16" s="254" t="s">
        <v>26</v>
      </c>
      <c r="B16" s="255" t="s">
        <v>222</v>
      </c>
      <c r="C16" s="256"/>
      <c r="D16" s="255" t="s">
        <v>223</v>
      </c>
      <c r="E16" s="257"/>
    </row>
    <row r="17" spans="1:5" ht="12.75" customHeight="1">
      <c r="A17" s="258" t="s">
        <v>27</v>
      </c>
      <c r="B17" s="259" t="s">
        <v>224</v>
      </c>
      <c r="C17" s="260"/>
      <c r="D17" s="253" t="s">
        <v>225</v>
      </c>
      <c r="E17" s="261"/>
    </row>
    <row r="18" spans="1:5" ht="12.75" customHeight="1">
      <c r="A18" s="248" t="s">
        <v>28</v>
      </c>
      <c r="B18" s="253" t="s">
        <v>226</v>
      </c>
      <c r="C18" s="262"/>
      <c r="D18" s="253" t="s">
        <v>227</v>
      </c>
      <c r="E18" s="263"/>
    </row>
    <row r="19" spans="1:5" ht="12.75" customHeight="1">
      <c r="A19" s="248" t="s">
        <v>228</v>
      </c>
      <c r="B19" s="253" t="s">
        <v>229</v>
      </c>
      <c r="C19" s="262"/>
      <c r="D19" s="253" t="s">
        <v>230</v>
      </c>
      <c r="E19" s="263"/>
    </row>
    <row r="20" spans="1:5" ht="12.75" customHeight="1">
      <c r="A20" s="248" t="s">
        <v>231</v>
      </c>
      <c r="B20" s="253" t="s">
        <v>232</v>
      </c>
      <c r="C20" s="262">
        <v>70000</v>
      </c>
      <c r="D20" s="253" t="s">
        <v>233</v>
      </c>
      <c r="E20" s="263">
        <v>6046</v>
      </c>
    </row>
    <row r="21" spans="1:5" ht="12.75" customHeight="1">
      <c r="A21" s="248" t="s">
        <v>234</v>
      </c>
      <c r="B21" s="253" t="s">
        <v>235</v>
      </c>
      <c r="C21" s="262">
        <v>101</v>
      </c>
      <c r="D21" s="264" t="s">
        <v>236</v>
      </c>
      <c r="E21" s="263"/>
    </row>
    <row r="22" spans="1:5" ht="12.75" customHeight="1">
      <c r="A22" s="248" t="s">
        <v>237</v>
      </c>
      <c r="B22" s="264" t="s">
        <v>238</v>
      </c>
      <c r="C22" s="262"/>
      <c r="D22" s="253" t="s">
        <v>239</v>
      </c>
      <c r="E22" s="263"/>
    </row>
    <row r="23" spans="1:5" ht="12.75" customHeight="1">
      <c r="A23" s="248" t="s">
        <v>240</v>
      </c>
      <c r="B23" s="253" t="s">
        <v>241</v>
      </c>
      <c r="C23" s="262"/>
      <c r="D23" s="245" t="s">
        <v>242</v>
      </c>
      <c r="E23" s="263"/>
    </row>
    <row r="24" spans="1:5" ht="12.75" customHeight="1">
      <c r="A24" s="248" t="s">
        <v>243</v>
      </c>
      <c r="B24" s="245" t="s">
        <v>244</v>
      </c>
      <c r="C24" s="262">
        <v>53340</v>
      </c>
      <c r="D24" s="249" t="s">
        <v>245</v>
      </c>
      <c r="E24" s="263">
        <v>204</v>
      </c>
    </row>
    <row r="25" spans="1:5" ht="12.75" customHeight="1">
      <c r="A25" s="248" t="s">
        <v>246</v>
      </c>
      <c r="B25" s="265"/>
      <c r="C25" s="262"/>
      <c r="D25" s="245"/>
      <c r="E25" s="263"/>
    </row>
    <row r="26" spans="1:5" ht="12.75" customHeight="1" thickBot="1">
      <c r="A26" s="266" t="s">
        <v>247</v>
      </c>
      <c r="B26" s="267"/>
      <c r="C26" s="268"/>
      <c r="D26" s="265"/>
      <c r="E26" s="269"/>
    </row>
    <row r="27" spans="1:5" ht="12.75" customHeight="1" thickBot="1">
      <c r="A27" s="254" t="s">
        <v>248</v>
      </c>
      <c r="B27" s="255" t="s">
        <v>249</v>
      </c>
      <c r="C27" s="256"/>
      <c r="D27" s="255" t="s">
        <v>250</v>
      </c>
      <c r="E27" s="270"/>
    </row>
    <row r="28" spans="1:5" ht="12.75" customHeight="1" thickBot="1">
      <c r="A28" s="254" t="s">
        <v>251</v>
      </c>
      <c r="B28" s="271" t="s">
        <v>252</v>
      </c>
      <c r="C28" s="272">
        <f>SUM(C6:C26)</f>
        <v>186394</v>
      </c>
      <c r="D28" s="271" t="s">
        <v>253</v>
      </c>
      <c r="E28" s="273">
        <f>SUM(E6:E26)</f>
        <v>186394</v>
      </c>
    </row>
    <row r="29" spans="1:5" ht="12.75" customHeight="1" thickBot="1">
      <c r="A29" s="254" t="s">
        <v>254</v>
      </c>
      <c r="B29" s="274" t="s">
        <v>255</v>
      </c>
      <c r="C29" s="275"/>
      <c r="D29" s="274" t="s">
        <v>256</v>
      </c>
      <c r="E29" s="276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ei.mód.bev.</vt:lpstr>
      <vt:lpstr>ei.mód.kiadás</vt:lpstr>
      <vt:lpstr>felh.mérleg</vt:lpstr>
      <vt:lpstr>ei.mód.kiadás!Nyomtatási_terület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2013-10-30T11:24:15Z</cp:lastPrinted>
  <dcterms:created xsi:type="dcterms:W3CDTF">2010-08-17T06:49:43Z</dcterms:created>
  <dcterms:modified xsi:type="dcterms:W3CDTF">2013-10-30T13:59:44Z</dcterms:modified>
</cp:coreProperties>
</file>