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</definedNames>
  <calcPr fullCalcOnLoad="1"/>
</workbook>
</file>

<file path=xl/sharedStrings.xml><?xml version="1.0" encoding="utf-8"?>
<sst xmlns="http://schemas.openxmlformats.org/spreadsheetml/2006/main" count="258" uniqueCount="111">
  <si>
    <t>(1. oldal)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</si>
  <si>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(eredeti előirányzat)</t>
    </r>
  </si>
  <si>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</si>
  <si>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</si>
  <si>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</si>
  <si>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</si>
  <si>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</si>
  <si>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</si>
  <si>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</si>
  <si>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</si>
  <si>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</si>
  <si>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</si>
  <si>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</si>
  <si>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</si>
  <si>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</si>
  <si>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</si>
  <si>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</si>
  <si>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</si>
  <si>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</si>
  <si>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</si>
  <si>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</si>
  <si>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</si>
  <si>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</si>
  <si>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</si>
  <si>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</si>
  <si>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</si>
  <si>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</si>
  <si>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</si>
  <si>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</si>
  <si>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</si>
  <si>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</si>
  <si>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</si>
  <si>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</si>
  <si>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</si>
  <si>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</si>
  <si>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</si>
  <si>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</si>
  <si>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2017. évi eredeti költségvetési bevételi előirányzatok összesen</t>
  </si>
  <si>
    <t>2015. évi bevételi teljesítés</t>
  </si>
  <si>
    <t>Kiadási kiemelt előirányzatok</t>
  </si>
  <si>
    <t>2017. évi eredeti költségvetési kiadási előirányzatok összesen</t>
  </si>
  <si>
    <t>2015. évi kiadási teljesítés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</si>
  <si>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</si>
  <si>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</si>
  <si>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</si>
  <si>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</si>
  <si>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</si>
  <si>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</si>
  <si>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</si>
  <si>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</si>
  <si>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</si>
  <si>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</si>
  <si>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</si>
  <si>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</si>
  <si>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</si>
  <si>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</si>
  <si>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</si>
  <si>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</si>
  <si>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</si>
  <si>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</si>
  <si>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</si>
  <si>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</si>
  <si>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</si>
  <si>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</si>
  <si>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</si>
  <si>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</si>
  <si>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</si>
  <si>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</si>
  <si>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</si>
  <si>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</si>
  <si>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</si>
  <si>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</si>
  <si>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</si>
  <si>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</si>
  <si>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</si>
  <si>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</si>
  <si>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</si>
  <si>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</si>
  <si>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</si>
  <si>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</si>
  <si>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</si>
  <si>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</si>
  <si>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</si>
  <si>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</si>
  <si>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</si>
  <si>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</si>
  <si>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</si>
  <si>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</si>
  <si>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</si>
  <si>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</si>
  <si>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</si>
  <si>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</si>
  <si>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</si>
  <si>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</si>
  <si>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</si>
  <si>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</si>
  <si>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</si>
  <si>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</si>
  <si>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</si>
  <si>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</si>
  <si>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</si>
  <si>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várhatóbevételi 
teljesítés</t>
  </si>
  <si>
    <t>2016. évi várható kiadási
teljesítés</t>
  </si>
  <si>
    <t>(2. oldal)</t>
  </si>
  <si>
    <t>1. melléklet a ………/2017. (………..) önkormányzati rendelethez</t>
  </si>
  <si>
    <t>(1. melléklet a 6/2017. (II. 16.) önkormányzati rendelethez)</t>
  </si>
  <si>
    <t>2016. évi bevételi 
teljesítés</t>
  </si>
  <si>
    <t>2016. évi kiadási
teljesítés</t>
  </si>
  <si>
    <t>2017. évi módosított költségvetési kiadási előirányzatok összesen</t>
  </si>
  <si>
    <t>2017. évi módosított költségvetési bevételi előirányzatok összesen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</si>
  <si>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(módosított előirányzat)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</si>
</sst>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horizontal="center" vertical="center" textRotation="90" wrapText="1"/>
    </xf>
    <xf numFmtId="0" fontId="12" fillId="34" borderId="21" xfId="0" applyFont="1" applyFill="1" applyBorder="1" applyAlignment="1">
      <alignment horizontal="center" vertical="center" textRotation="90" wrapText="1"/>
    </xf>
    <xf numFmtId="0" fontId="12" fillId="34" borderId="22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12" fillId="33" borderId="24" xfId="0" applyFont="1" applyFill="1" applyBorder="1" applyAlignment="1">
      <alignment horizontal="center" vertical="center" textRotation="90" wrapText="1"/>
    </xf>
    <xf numFmtId="0" fontId="12" fillId="34" borderId="25" xfId="0" applyFont="1" applyFill="1" applyBorder="1" applyAlignment="1">
      <alignment horizontal="center" vertical="center" textRotation="90" wrapText="1"/>
    </xf>
    <xf numFmtId="0" fontId="12" fillId="34" borderId="18" xfId="0" applyFont="1" applyFill="1" applyBorder="1" applyAlignment="1">
      <alignment horizontal="center" vertical="center" textRotation="90" wrapText="1"/>
    </xf>
    <xf numFmtId="0" fontId="12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5" fontId="5" fillId="0" borderId="14" xfId="40" applyNumberFormat="1" applyFont="1" applyFill="1" applyBorder="1" applyAlignment="1" applyProtection="1">
      <alignment vertical="center" wrapText="1"/>
      <protection/>
    </xf>
    <xf numFmtId="165" fontId="5" fillId="0" borderId="15" xfId="40" applyNumberFormat="1" applyFont="1" applyFill="1" applyBorder="1" applyAlignment="1" applyProtection="1">
      <alignment vertical="center" wrapText="1"/>
      <protection/>
    </xf>
    <xf numFmtId="165" fontId="9" fillId="33" borderId="27" xfId="40" applyNumberFormat="1" applyFont="1" applyFill="1" applyBorder="1" applyAlignment="1" applyProtection="1">
      <alignment vertical="center" wrapText="1"/>
      <protection/>
    </xf>
    <xf numFmtId="165" fontId="5" fillId="0" borderId="28" xfId="40" applyNumberFormat="1" applyFont="1" applyFill="1" applyBorder="1" applyAlignment="1" applyProtection="1">
      <alignment vertical="center" wrapText="1"/>
      <protection/>
    </xf>
    <xf numFmtId="165" fontId="9" fillId="34" borderId="29" xfId="40" applyNumberFormat="1" applyFont="1" applyFill="1" applyBorder="1" applyAlignment="1" applyProtection="1">
      <alignment vertical="center" wrapText="1"/>
      <protection/>
    </xf>
    <xf numFmtId="165" fontId="9" fillId="33" borderId="30" xfId="40" applyNumberFormat="1" applyFont="1" applyFill="1" applyBorder="1" applyAlignment="1" applyProtection="1">
      <alignment vertical="center" wrapText="1"/>
      <protection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3" fontId="5" fillId="0" borderId="28" xfId="40" applyNumberFormat="1" applyFont="1" applyFill="1" applyBorder="1" applyAlignment="1" applyProtection="1">
      <alignment horizontal="right" vertical="center" wrapText="1"/>
      <protection/>
    </xf>
    <xf numFmtId="3" fontId="5" fillId="0" borderId="16" xfId="40" applyNumberFormat="1" applyFont="1" applyFill="1" applyBorder="1" applyAlignment="1" applyProtection="1">
      <alignment horizontal="right" vertical="center" wrapText="1"/>
      <protection/>
    </xf>
    <xf numFmtId="3" fontId="9" fillId="33" borderId="27" xfId="40" applyNumberFormat="1" applyFont="1" applyFill="1" applyBorder="1" applyAlignment="1" applyProtection="1">
      <alignment horizontal="right" vertical="center" wrapText="1"/>
      <protection/>
    </xf>
    <xf numFmtId="3" fontId="9" fillId="34" borderId="29" xfId="40" applyNumberFormat="1" applyFont="1" applyFill="1" applyBorder="1" applyAlignment="1" applyProtection="1">
      <alignment horizontal="right" vertical="center" wrapText="1"/>
      <protection/>
    </xf>
    <xf numFmtId="3" fontId="9" fillId="33" borderId="26" xfId="40" applyNumberFormat="1" applyFont="1" applyFill="1" applyBorder="1" applyAlignment="1" applyProtection="1">
      <alignment horizontal="right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165" fontId="5" fillId="0" borderId="32" xfId="40" applyNumberFormat="1" applyFont="1" applyFill="1" applyBorder="1" applyAlignment="1" applyProtection="1">
      <alignment vertical="center" wrapText="1"/>
      <protection/>
    </xf>
    <xf numFmtId="165" fontId="5" fillId="0" borderId="33" xfId="40" applyNumberFormat="1" applyFont="1" applyFill="1" applyBorder="1" applyAlignment="1" applyProtection="1">
      <alignment vertical="center" wrapText="1"/>
      <protection/>
    </xf>
    <xf numFmtId="165" fontId="9" fillId="33" borderId="34" xfId="40" applyNumberFormat="1" applyFont="1" applyFill="1" applyBorder="1" applyAlignment="1" applyProtection="1">
      <alignment vertical="center" wrapText="1"/>
      <protection/>
    </xf>
    <xf numFmtId="165" fontId="5" fillId="0" borderId="35" xfId="40" applyNumberFormat="1" applyFont="1" applyFill="1" applyBorder="1" applyAlignment="1" applyProtection="1">
      <alignment vertical="center" wrapText="1"/>
      <protection/>
    </xf>
    <xf numFmtId="165" fontId="9" fillId="34" borderId="34" xfId="40" applyNumberFormat="1" applyFont="1" applyFill="1" applyBorder="1" applyAlignment="1" applyProtection="1">
      <alignment vertical="center" wrapText="1"/>
      <protection/>
    </xf>
    <xf numFmtId="165" fontId="9" fillId="33" borderId="36" xfId="40" applyNumberFormat="1" applyFont="1" applyFill="1" applyBorder="1" applyAlignment="1" applyProtection="1">
      <alignment vertical="center" wrapText="1"/>
      <protection/>
    </xf>
    <xf numFmtId="0" fontId="13" fillId="33" borderId="36" xfId="0" applyFont="1" applyFill="1" applyBorder="1" applyAlignment="1">
      <alignment horizontal="center" vertical="center" wrapText="1"/>
    </xf>
    <xf numFmtId="3" fontId="5" fillId="0" borderId="37" xfId="40" applyNumberFormat="1" applyFont="1" applyFill="1" applyBorder="1" applyAlignment="1" applyProtection="1">
      <alignment horizontal="right" vertical="center" wrapText="1"/>
      <protection/>
    </xf>
    <xf numFmtId="3" fontId="9" fillId="33" borderId="34" xfId="40" applyNumberFormat="1" applyFont="1" applyFill="1" applyBorder="1" applyAlignment="1" applyProtection="1">
      <alignment horizontal="right" vertical="center" wrapText="1"/>
      <protection/>
    </xf>
    <xf numFmtId="3" fontId="9" fillId="34" borderId="36" xfId="40" applyNumberFormat="1" applyFont="1" applyFill="1" applyBorder="1" applyAlignment="1" applyProtection="1">
      <alignment horizontal="right" vertical="center" wrapText="1"/>
      <protection/>
    </xf>
    <xf numFmtId="3" fontId="9" fillId="33" borderId="31" xfId="40" applyNumberFormat="1" applyFont="1" applyFill="1" applyBorder="1" applyAlignment="1" applyProtection="1">
      <alignment horizontal="right" vertical="center" wrapText="1"/>
      <protection/>
    </xf>
    <xf numFmtId="0" fontId="13" fillId="33" borderId="38" xfId="0" applyFont="1" applyFill="1" applyBorder="1" applyAlignment="1">
      <alignment horizontal="center" vertical="center" wrapText="1"/>
    </xf>
    <xf numFmtId="165" fontId="9" fillId="33" borderId="39" xfId="40" applyNumberFormat="1" applyFont="1" applyFill="1" applyBorder="1" applyAlignment="1" applyProtection="1">
      <alignment vertical="center" wrapText="1"/>
      <protection/>
    </xf>
    <xf numFmtId="165" fontId="9" fillId="33" borderId="40" xfId="40" applyNumberFormat="1" applyFont="1" applyFill="1" applyBorder="1" applyAlignment="1" applyProtection="1">
      <alignment vertical="center" wrapText="1"/>
      <protection/>
    </xf>
    <xf numFmtId="165" fontId="9" fillId="33" borderId="41" xfId="40" applyNumberFormat="1" applyFont="1" applyFill="1" applyBorder="1" applyAlignment="1" applyProtection="1">
      <alignment vertical="center" wrapText="1"/>
      <protection/>
    </xf>
    <xf numFmtId="165" fontId="9" fillId="34" borderId="42" xfId="40" applyNumberFormat="1" applyFont="1" applyFill="1" applyBorder="1" applyAlignment="1" applyProtection="1">
      <alignment vertical="center" wrapText="1"/>
      <protection/>
    </xf>
    <xf numFmtId="165" fontId="9" fillId="34" borderId="43" xfId="40" applyNumberFormat="1" applyFont="1" applyFill="1" applyBorder="1" applyAlignment="1" applyProtection="1">
      <alignment vertical="center" wrapText="1"/>
      <protection/>
    </xf>
    <xf numFmtId="165" fontId="9" fillId="34" borderId="44" xfId="40" applyNumberFormat="1" applyFont="1" applyFill="1" applyBorder="1" applyAlignment="1" applyProtection="1">
      <alignment vertical="center" wrapText="1"/>
      <protection/>
    </xf>
    <xf numFmtId="165" fontId="9" fillId="33" borderId="45" xfId="40" applyNumberFormat="1" applyFont="1" applyFill="1" applyBorder="1" applyAlignment="1" applyProtection="1">
      <alignment vertical="center" wrapText="1"/>
      <protection/>
    </xf>
    <xf numFmtId="0" fontId="13" fillId="33" borderId="46" xfId="0" applyFont="1" applyFill="1" applyBorder="1" applyAlignment="1">
      <alignment horizontal="center" vertical="center" wrapText="1"/>
    </xf>
    <xf numFmtId="3" fontId="9" fillId="33" borderId="42" xfId="40" applyNumberFormat="1" applyFont="1" applyFill="1" applyBorder="1" applyAlignment="1" applyProtection="1">
      <alignment horizontal="right" vertical="center" wrapText="1"/>
      <protection/>
    </xf>
    <xf numFmtId="3" fontId="9" fillId="33" borderId="43" xfId="40" applyNumberFormat="1" applyFont="1" applyFill="1" applyBorder="1" applyAlignment="1" applyProtection="1">
      <alignment horizontal="right" vertical="center" wrapText="1"/>
      <protection/>
    </xf>
    <xf numFmtId="3" fontId="9" fillId="33" borderId="47" xfId="40" applyNumberFormat="1" applyFont="1" applyFill="1" applyBorder="1" applyAlignment="1" applyProtection="1">
      <alignment horizontal="right" vertical="center" wrapText="1"/>
      <protection/>
    </xf>
    <xf numFmtId="3" fontId="9" fillId="33" borderId="41" xfId="40" applyNumberFormat="1" applyFont="1" applyFill="1" applyBorder="1" applyAlignment="1" applyProtection="1">
      <alignment horizontal="right" vertical="center" wrapText="1"/>
      <protection/>
    </xf>
    <xf numFmtId="3" fontId="9" fillId="34" borderId="42" xfId="40" applyNumberFormat="1" applyFont="1" applyFill="1" applyBorder="1" applyAlignment="1" applyProtection="1">
      <alignment horizontal="right" vertical="center" wrapText="1"/>
      <protection/>
    </xf>
    <xf numFmtId="3" fontId="9" fillId="34" borderId="43" xfId="40" applyNumberFormat="1" applyFont="1" applyFill="1" applyBorder="1" applyAlignment="1" applyProtection="1">
      <alignment horizontal="right" vertical="center" wrapText="1"/>
      <protection/>
    </xf>
    <xf numFmtId="3" fontId="9" fillId="34" borderId="47" xfId="40" applyNumberFormat="1" applyFont="1" applyFill="1" applyBorder="1" applyAlignment="1" applyProtection="1">
      <alignment horizontal="right" vertical="center" wrapText="1"/>
      <protection/>
    </xf>
    <xf numFmtId="3" fontId="9" fillId="34" borderId="45" xfId="40" applyNumberFormat="1" applyFont="1" applyFill="1" applyBorder="1" applyAlignment="1" applyProtection="1">
      <alignment horizontal="right" vertical="center" wrapText="1"/>
      <protection/>
    </xf>
    <xf numFmtId="3" fontId="9" fillId="33" borderId="48" xfId="40" applyNumberFormat="1" applyFont="1" applyFill="1" applyBorder="1" applyAlignment="1" applyProtection="1">
      <alignment horizontal="right" vertical="center" wrapText="1"/>
      <protection/>
    </xf>
    <xf numFmtId="3" fontId="9" fillId="34" borderId="30" xfId="40" applyNumberFormat="1" applyFont="1" applyFill="1" applyBorder="1" applyAlignment="1" applyProtection="1">
      <alignment horizontal="right" vertical="center" wrapText="1"/>
      <protection/>
    </xf>
    <xf numFmtId="3" fontId="9" fillId="33" borderId="38" xfId="40" applyNumberFormat="1" applyFont="1" applyFill="1" applyBorder="1" applyAlignment="1" applyProtection="1">
      <alignment horizontal="right" vertical="center" wrapText="1"/>
      <protection/>
    </xf>
    <xf numFmtId="3" fontId="9" fillId="34" borderId="49" xfId="40" applyNumberFormat="1" applyFont="1" applyFill="1" applyBorder="1" applyAlignment="1" applyProtection="1">
      <alignment horizontal="right" vertical="center" wrapText="1"/>
      <protection/>
    </xf>
    <xf numFmtId="3" fontId="9" fillId="33" borderId="50" xfId="40" applyNumberFormat="1" applyFont="1" applyFill="1" applyBorder="1" applyAlignment="1" applyProtection="1">
      <alignment horizontal="right" vertical="center" wrapText="1"/>
      <protection/>
    </xf>
    <xf numFmtId="3" fontId="9" fillId="34" borderId="50" xfId="40" applyNumberFormat="1" applyFont="1" applyFill="1" applyBorder="1" applyAlignment="1" applyProtection="1">
      <alignment horizontal="right" vertical="center" wrapText="1"/>
      <protection/>
    </xf>
    <xf numFmtId="3" fontId="9" fillId="33" borderId="51" xfId="40" applyNumberFormat="1" applyFont="1" applyFill="1" applyBorder="1" applyAlignment="1" applyProtection="1">
      <alignment horizontal="right" vertical="center" wrapText="1"/>
      <protection/>
    </xf>
    <xf numFmtId="3" fontId="5" fillId="33" borderId="21" xfId="4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9" fillId="33" borderId="53" xfId="40" applyNumberFormat="1" applyFont="1" applyFill="1" applyBorder="1" applyAlignment="1" applyProtection="1">
      <alignment vertical="center" wrapText="1"/>
      <protection/>
    </xf>
    <xf numFmtId="3" fontId="9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9" fillId="33" borderId="52" xfId="0" applyFont="1" applyFill="1" applyBorder="1" applyAlignment="1">
      <alignment horizontal="center" vertical="center" wrapText="1"/>
    </xf>
    <xf numFmtId="3" fontId="5" fillId="0" borderId="52" xfId="40" applyNumberFormat="1" applyFont="1" applyFill="1" applyBorder="1" applyAlignment="1" applyProtection="1">
      <alignment horizontal="right" vertical="center"/>
      <protection/>
    </xf>
    <xf numFmtId="3" fontId="5" fillId="0" borderId="21" xfId="4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5" fontId="14" fillId="33" borderId="21" xfId="4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65" fontId="15" fillId="0" borderId="21" xfId="4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>
      <alignment horizontal="center" vertical="center" wrapText="1"/>
    </xf>
    <xf numFmtId="3" fontId="14" fillId="33" borderId="2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165" fontId="15" fillId="0" borderId="22" xfId="40" applyNumberFormat="1" applyFont="1" applyFill="1" applyBorder="1" applyAlignment="1" applyProtection="1">
      <alignment horizontal="center" vertical="center" wrapText="1"/>
      <protection/>
    </xf>
    <xf numFmtId="0" fontId="9" fillId="35" borderId="56" xfId="0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165" fontId="16" fillId="33" borderId="52" xfId="40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>
      <alignment horizontal="center" vertical="center" wrapText="1"/>
    </xf>
    <xf numFmtId="3" fontId="17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>
      <alignment horizontal="center" vertical="center" wrapText="1"/>
    </xf>
    <xf numFmtId="165" fontId="11" fillId="33" borderId="54" xfId="40" applyNumberFormat="1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>
      <alignment horizontal="center" vertical="center" wrapText="1"/>
    </xf>
    <xf numFmtId="165" fontId="19" fillId="33" borderId="33" xfId="40" applyNumberFormat="1" applyFont="1" applyFill="1" applyBorder="1" applyAlignment="1" applyProtection="1">
      <alignment horizontal="center" vertical="center" wrapText="1"/>
      <protection/>
    </xf>
    <xf numFmtId="0" fontId="9" fillId="34" borderId="58" xfId="0" applyFont="1" applyFill="1" applyBorder="1" applyAlignment="1">
      <alignment horizontal="center" vertical="center" wrapText="1"/>
    </xf>
    <xf numFmtId="165" fontId="19" fillId="34" borderId="33" xfId="40" applyNumberFormat="1" applyFont="1" applyFill="1" applyBorder="1" applyAlignment="1" applyProtection="1">
      <alignment horizontal="center" vertical="center" wrapText="1"/>
      <protection/>
    </xf>
    <xf numFmtId="165" fontId="14" fillId="33" borderId="33" xfId="40" applyNumberFormat="1" applyFont="1" applyFill="1" applyBorder="1" applyAlignment="1" applyProtection="1">
      <alignment horizontal="center" vertical="center" wrapText="1"/>
      <protection/>
    </xf>
    <xf numFmtId="0" fontId="9" fillId="35" borderId="58" xfId="0" applyFont="1" applyFill="1" applyBorder="1" applyAlignment="1">
      <alignment horizontal="center" vertical="center" wrapText="1"/>
    </xf>
    <xf numFmtId="165" fontId="14" fillId="35" borderId="33" xfId="40" applyNumberFormat="1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40" zoomScaleNormal="40" zoomScaleSheetLayoutView="40" zoomScalePageLayoutView="0" workbookViewId="0" topLeftCell="A1">
      <selection activeCell="A2" sqref="A2:AE2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1" t="s">
        <v>104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1" customFormat="1" ht="2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s="1" customFormat="1" ht="18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4"/>
      <c r="AE4" s="94"/>
    </row>
    <row r="5" spans="1:31" s="1" customFormat="1" ht="67.5" customHeight="1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96" t="s">
        <v>32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 t="s">
        <v>33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1" customFormat="1" ht="30.75" customHeight="1" thickBot="1">
      <c r="A11" s="97" t="s">
        <v>34</v>
      </c>
      <c r="B11" s="97"/>
      <c r="C11" s="97"/>
      <c r="D11" s="98" t="s">
        <v>35</v>
      </c>
      <c r="E11" s="98"/>
      <c r="F11" s="98"/>
      <c r="G11" s="98"/>
      <c r="H11" s="98"/>
      <c r="I11" s="99" t="s">
        <v>36</v>
      </c>
      <c r="J11" s="99"/>
      <c r="K11" s="99"/>
      <c r="L11" s="99"/>
      <c r="M11" s="100" t="s">
        <v>37</v>
      </c>
      <c r="N11" s="100" t="s">
        <v>101</v>
      </c>
      <c r="O11" s="100" t="s">
        <v>38</v>
      </c>
      <c r="P11" s="97" t="s">
        <v>39</v>
      </c>
      <c r="Q11" s="97"/>
      <c r="R11" s="97"/>
      <c r="S11" s="101" t="s">
        <v>35</v>
      </c>
      <c r="T11" s="101"/>
      <c r="U11" s="101"/>
      <c r="V11" s="101"/>
      <c r="W11" s="101"/>
      <c r="X11" s="101"/>
      <c r="Y11" s="99" t="s">
        <v>36</v>
      </c>
      <c r="Z11" s="99"/>
      <c r="AA11" s="99"/>
      <c r="AB11" s="99"/>
      <c r="AC11" s="100" t="s">
        <v>40</v>
      </c>
      <c r="AD11" s="100" t="s">
        <v>102</v>
      </c>
      <c r="AE11" s="100" t="s">
        <v>41</v>
      </c>
    </row>
    <row r="12" spans="1:31" s="1" customFormat="1" ht="156" customHeight="1" thickBot="1">
      <c r="A12" s="97"/>
      <c r="B12" s="97"/>
      <c r="C12" s="97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00"/>
      <c r="N12" s="100"/>
      <c r="O12" s="100"/>
      <c r="P12" s="97"/>
      <c r="Q12" s="97"/>
      <c r="R12" s="97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00"/>
      <c r="AD12" s="100"/>
      <c r="AE12" s="100"/>
    </row>
    <row r="13" spans="1:31" s="1" customFormat="1" ht="27" customHeight="1" thickBot="1">
      <c r="A13" s="24" t="s">
        <v>61</v>
      </c>
      <c r="B13" s="102" t="s">
        <v>62</v>
      </c>
      <c r="C13" s="25" t="s">
        <v>63</v>
      </c>
      <c r="D13" s="26">
        <v>7244574657</v>
      </c>
      <c r="E13" s="27">
        <v>15235550000</v>
      </c>
      <c r="F13" s="27">
        <v>5034041700</v>
      </c>
      <c r="G13" s="27">
        <v>0</v>
      </c>
      <c r="H13" s="28">
        <f>SUM(D13:G13)</f>
        <v>27514166357</v>
      </c>
      <c r="I13" s="29">
        <v>0</v>
      </c>
      <c r="J13" s="27">
        <v>2096600000</v>
      </c>
      <c r="K13" s="27">
        <v>2000000</v>
      </c>
      <c r="L13" s="30">
        <f>SUM(I13:K13)</f>
        <v>2098600000</v>
      </c>
      <c r="M13" s="31">
        <f>H13+L13</f>
        <v>29612766357</v>
      </c>
      <c r="N13" s="103">
        <v>57740131320</v>
      </c>
      <c r="O13" s="103">
        <v>39299215000</v>
      </c>
      <c r="P13" s="24" t="s">
        <v>61</v>
      </c>
      <c r="Q13" s="104" t="s">
        <v>64</v>
      </c>
      <c r="R13" s="33" t="s">
        <v>63</v>
      </c>
      <c r="S13" s="34">
        <v>9239160367</v>
      </c>
      <c r="T13" s="34">
        <v>2227227191</v>
      </c>
      <c r="U13" s="34">
        <v>7758469468</v>
      </c>
      <c r="V13" s="34">
        <v>1234920</v>
      </c>
      <c r="W13" s="34">
        <v>1000000</v>
      </c>
      <c r="X13" s="36">
        <f>SUM(S13:W13)</f>
        <v>19227091946</v>
      </c>
      <c r="Y13" s="34">
        <v>42644261</v>
      </c>
      <c r="Z13" s="34">
        <v>72447745</v>
      </c>
      <c r="AA13" s="35">
        <v>0</v>
      </c>
      <c r="AB13" s="37">
        <f>SUM(Y13:AA13)</f>
        <v>115092006</v>
      </c>
      <c r="AC13" s="38">
        <f>X13+AB13</f>
        <v>19342183952</v>
      </c>
      <c r="AD13" s="105">
        <v>21856125095</v>
      </c>
      <c r="AE13" s="106">
        <v>21591281000</v>
      </c>
    </row>
    <row r="14" spans="1:31" s="1" customFormat="1" ht="27.75" customHeight="1" thickBot="1">
      <c r="A14" s="24" t="s">
        <v>65</v>
      </c>
      <c r="B14" s="102"/>
      <c r="C14" s="39" t="s">
        <v>66</v>
      </c>
      <c r="D14" s="40">
        <v>0</v>
      </c>
      <c r="E14" s="41">
        <v>0</v>
      </c>
      <c r="F14" s="41">
        <v>0</v>
      </c>
      <c r="G14" s="41">
        <v>0</v>
      </c>
      <c r="H14" s="42">
        <f>SUM(D14:G14)</f>
        <v>0</v>
      </c>
      <c r="I14" s="43">
        <v>237047300</v>
      </c>
      <c r="J14" s="41">
        <v>0</v>
      </c>
      <c r="K14" s="41">
        <v>0</v>
      </c>
      <c r="L14" s="44">
        <f>SUM(I14:K14)</f>
        <v>237047300</v>
      </c>
      <c r="M14" s="45">
        <f>H14+L14</f>
        <v>237047300</v>
      </c>
      <c r="N14" s="103"/>
      <c r="O14" s="103"/>
      <c r="P14" s="24" t="s">
        <v>65</v>
      </c>
      <c r="Q14" s="104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05"/>
      <c r="AE14" s="106"/>
    </row>
    <row r="15" spans="1:31" s="1" customFormat="1" ht="27.75" customHeight="1" thickBot="1">
      <c r="A15" s="24" t="s">
        <v>67</v>
      </c>
      <c r="B15" s="102"/>
      <c r="C15" s="39" t="s">
        <v>68</v>
      </c>
      <c r="D15" s="40">
        <v>0</v>
      </c>
      <c r="E15" s="41">
        <v>13360000</v>
      </c>
      <c r="F15" s="41">
        <v>0</v>
      </c>
      <c r="G15" s="41">
        <v>0</v>
      </c>
      <c r="H15" s="42">
        <f>SUM(D15:G15)</f>
        <v>13360000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13360000</v>
      </c>
      <c r="N15" s="103"/>
      <c r="O15" s="103"/>
      <c r="P15" s="24" t="s">
        <v>67</v>
      </c>
      <c r="Q15" s="104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05"/>
      <c r="AE15" s="106"/>
    </row>
    <row r="16" spans="1:31" s="1" customFormat="1" ht="24.75" customHeight="1" thickBot="1">
      <c r="A16" s="24" t="s">
        <v>69</v>
      </c>
      <c r="B16" s="102"/>
      <c r="C16" s="51" t="s">
        <v>70</v>
      </c>
      <c r="D16" s="52">
        <f aca="true" t="shared" si="1" ref="D16:L16">SUM(D13:D15)</f>
        <v>7244574657</v>
      </c>
      <c r="E16" s="53">
        <f t="shared" si="1"/>
        <v>15248910000</v>
      </c>
      <c r="F16" s="53">
        <f>SUM(F13:F15)</f>
        <v>5034041700</v>
      </c>
      <c r="G16" s="53">
        <f t="shared" si="1"/>
        <v>0</v>
      </c>
      <c r="H16" s="54">
        <f t="shared" si="1"/>
        <v>27527526357</v>
      </c>
      <c r="I16" s="55">
        <f t="shared" si="1"/>
        <v>237047300</v>
      </c>
      <c r="J16" s="56">
        <f t="shared" si="1"/>
        <v>2096600000</v>
      </c>
      <c r="K16" s="56">
        <f>SUM(K13:K15)</f>
        <v>2000000</v>
      </c>
      <c r="L16" s="57">
        <f t="shared" si="1"/>
        <v>2335647300</v>
      </c>
      <c r="M16" s="58">
        <f>H16+L16</f>
        <v>29863173657</v>
      </c>
      <c r="N16" s="103"/>
      <c r="O16" s="103"/>
      <c r="P16" s="24" t="s">
        <v>69</v>
      </c>
      <c r="Q16" s="104"/>
      <c r="R16" s="59" t="s">
        <v>70</v>
      </c>
      <c r="S16" s="60">
        <f aca="true" t="shared" si="2" ref="S16:AB16">SUM(S13:S15)</f>
        <v>9937544911</v>
      </c>
      <c r="T16" s="61">
        <f t="shared" si="2"/>
        <v>2385953941</v>
      </c>
      <c r="U16" s="61">
        <f t="shared" si="2"/>
        <v>8001419418</v>
      </c>
      <c r="V16" s="61">
        <f t="shared" si="2"/>
        <v>3234920</v>
      </c>
      <c r="W16" s="62">
        <f t="shared" si="2"/>
        <v>1000000</v>
      </c>
      <c r="X16" s="63">
        <f t="shared" si="2"/>
        <v>20329153190</v>
      </c>
      <c r="Y16" s="64">
        <f t="shared" si="2"/>
        <v>88169879</v>
      </c>
      <c r="Z16" s="65">
        <f t="shared" si="2"/>
        <v>126512180</v>
      </c>
      <c r="AA16" s="66">
        <f t="shared" si="2"/>
        <v>0</v>
      </c>
      <c r="AB16" s="67">
        <f t="shared" si="2"/>
        <v>214682059</v>
      </c>
      <c r="AC16" s="68">
        <f t="shared" si="0"/>
        <v>20543835249</v>
      </c>
      <c r="AD16" s="105"/>
      <c r="AE16" s="106"/>
    </row>
    <row r="17" spans="1:31" s="1" customFormat="1" ht="27.75" customHeight="1">
      <c r="A17" s="107" t="s">
        <v>71</v>
      </c>
      <c r="B17" s="108" t="s">
        <v>72</v>
      </c>
      <c r="C17" s="108"/>
      <c r="D17" s="109">
        <f>M16</f>
        <v>29863173657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3"/>
      <c r="O17" s="103"/>
      <c r="P17" s="24" t="s">
        <v>71</v>
      </c>
      <c r="Q17" s="110" t="s">
        <v>73</v>
      </c>
      <c r="R17" s="25" t="s">
        <v>63</v>
      </c>
      <c r="S17" s="34">
        <v>237240212</v>
      </c>
      <c r="T17" s="34">
        <v>53227230</v>
      </c>
      <c r="U17" s="34">
        <v>3754343343</v>
      </c>
      <c r="V17" s="34">
        <v>205501136</v>
      </c>
      <c r="W17" s="34">
        <v>3292481310</v>
      </c>
      <c r="X17" s="38">
        <f>SUM(S17:W17)</f>
        <v>7542793231</v>
      </c>
      <c r="Y17" s="34">
        <v>1823308318</v>
      </c>
      <c r="Z17" s="34">
        <v>249748591</v>
      </c>
      <c r="AA17" s="34">
        <v>171747637</v>
      </c>
      <c r="AB17" s="69">
        <f>SUM(Y17:AA17)</f>
        <v>2244804546</v>
      </c>
      <c r="AC17" s="38">
        <f t="shared" si="0"/>
        <v>9787597777</v>
      </c>
      <c r="AD17" s="105">
        <v>14120135183</v>
      </c>
      <c r="AE17" s="106">
        <v>17646173000</v>
      </c>
    </row>
    <row r="18" spans="1:31" s="1" customFormat="1" ht="27.75" customHeigh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3"/>
      <c r="O18" s="103"/>
      <c r="P18" s="24" t="s">
        <v>74</v>
      </c>
      <c r="Q18" s="110"/>
      <c r="R18" s="39" t="s">
        <v>66</v>
      </c>
      <c r="S18" s="34">
        <v>37300000</v>
      </c>
      <c r="T18" s="34">
        <v>10900000</v>
      </c>
      <c r="U18" s="34">
        <v>667163000</v>
      </c>
      <c r="V18" s="34">
        <v>240200000</v>
      </c>
      <c r="W18" s="34">
        <v>621893032</v>
      </c>
      <c r="X18" s="50">
        <f>SUM(S18:W18)</f>
        <v>1577456032</v>
      </c>
      <c r="Y18" s="34">
        <v>17732214650</v>
      </c>
      <c r="Z18" s="34">
        <v>7446176474</v>
      </c>
      <c r="AA18" s="34">
        <v>187000000</v>
      </c>
      <c r="AB18" s="49">
        <f>SUM(Y18:AA18)</f>
        <v>25365391124</v>
      </c>
      <c r="AC18" s="50">
        <f t="shared" si="0"/>
        <v>26942847156</v>
      </c>
      <c r="AD18" s="105"/>
      <c r="AE18" s="106"/>
    </row>
    <row r="19" spans="1:31" s="1" customFormat="1" ht="30" customHeigh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3"/>
      <c r="O19" s="103"/>
      <c r="P19" s="24" t="s">
        <v>75</v>
      </c>
      <c r="Q19" s="110"/>
      <c r="R19" s="39" t="s">
        <v>68</v>
      </c>
      <c r="S19" s="34">
        <v>0</v>
      </c>
      <c r="T19" s="34">
        <v>0</v>
      </c>
      <c r="U19" s="34">
        <v>5000000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05"/>
      <c r="AE19" s="106"/>
    </row>
    <row r="20" spans="1:31" s="1" customFormat="1" ht="25.5" customHeigh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3"/>
      <c r="O20" s="103"/>
      <c r="P20" s="24" t="s">
        <v>76</v>
      </c>
      <c r="Q20" s="110"/>
      <c r="R20" s="51" t="s">
        <v>77</v>
      </c>
      <c r="S20" s="60">
        <f aca="true" t="shared" si="3" ref="S20:AB20">SUM(S17:S19)</f>
        <v>274540212</v>
      </c>
      <c r="T20" s="61">
        <f t="shared" si="3"/>
        <v>64127230</v>
      </c>
      <c r="U20" s="61">
        <f t="shared" si="3"/>
        <v>4426506343</v>
      </c>
      <c r="V20" s="61">
        <f t="shared" si="3"/>
        <v>445701136</v>
      </c>
      <c r="W20" s="61">
        <f t="shared" si="3"/>
        <v>3914374342</v>
      </c>
      <c r="X20" s="70">
        <f t="shared" si="3"/>
        <v>9125249263</v>
      </c>
      <c r="Y20" s="64">
        <f t="shared" si="3"/>
        <v>19555522968</v>
      </c>
      <c r="Z20" s="65">
        <f t="shared" si="3"/>
        <v>7695925065</v>
      </c>
      <c r="AA20" s="71">
        <f t="shared" si="3"/>
        <v>358747637</v>
      </c>
      <c r="AB20" s="67">
        <f t="shared" si="3"/>
        <v>27610195670</v>
      </c>
      <c r="AC20" s="70">
        <f t="shared" si="0"/>
        <v>36735444933</v>
      </c>
      <c r="AD20" s="105"/>
      <c r="AE20" s="106"/>
    </row>
    <row r="21" spans="1:31" s="1" customFormat="1" ht="35.25" customHeight="1">
      <c r="A21" s="107" t="s">
        <v>74</v>
      </c>
      <c r="B21" s="104" t="s">
        <v>78</v>
      </c>
      <c r="C21" s="104"/>
      <c r="D21" s="111">
        <v>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03">
        <v>0</v>
      </c>
      <c r="O21" s="103">
        <v>0</v>
      </c>
      <c r="P21" s="24" t="s">
        <v>79</v>
      </c>
      <c r="Q21" s="104" t="s">
        <v>80</v>
      </c>
      <c r="R21" s="104"/>
      <c r="S21" s="72">
        <f aca="true" t="shared" si="4" ref="S21:AB21">S16+S20</f>
        <v>10212085123</v>
      </c>
      <c r="T21" s="72">
        <f t="shared" si="4"/>
        <v>2450081171</v>
      </c>
      <c r="U21" s="72">
        <f t="shared" si="4"/>
        <v>12427925761</v>
      </c>
      <c r="V21" s="72">
        <f t="shared" si="4"/>
        <v>448936056</v>
      </c>
      <c r="W21" s="72">
        <f t="shared" si="4"/>
        <v>3915374342</v>
      </c>
      <c r="X21" s="72">
        <f>X16+X20</f>
        <v>29454402453</v>
      </c>
      <c r="Y21" s="73">
        <f t="shared" si="4"/>
        <v>19643692847</v>
      </c>
      <c r="Z21" s="73">
        <f t="shared" si="4"/>
        <v>7822437245</v>
      </c>
      <c r="AA21" s="73">
        <f t="shared" si="4"/>
        <v>358747637</v>
      </c>
      <c r="AB21" s="73">
        <f t="shared" si="4"/>
        <v>27824877729</v>
      </c>
      <c r="AC21" s="74">
        <f>X21+AB21</f>
        <v>57279280182</v>
      </c>
      <c r="AD21" s="75">
        <f>AD13+AD17</f>
        <v>35976260278</v>
      </c>
      <c r="AE21" s="75">
        <f>AE13+AE17</f>
        <v>39237454000</v>
      </c>
    </row>
    <row r="22" spans="1:31" s="1" customFormat="1" ht="39" customHeight="1">
      <c r="A22" s="107"/>
      <c r="B22" s="104"/>
      <c r="C22" s="10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03"/>
      <c r="O22" s="103"/>
      <c r="P22" s="24" t="s">
        <v>81</v>
      </c>
      <c r="Q22" s="112" t="s">
        <v>82</v>
      </c>
      <c r="R22" s="112"/>
      <c r="S22" s="113">
        <f>AC21</f>
        <v>57279280182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76">
        <f>AD13+AD17</f>
        <v>35976260278</v>
      </c>
      <c r="AE22" s="76">
        <f>AE13+AE17</f>
        <v>39237454000</v>
      </c>
    </row>
    <row r="23" spans="1:31" s="1" customFormat="1" ht="39" customHeight="1">
      <c r="A23" s="107"/>
      <c r="B23" s="104"/>
      <c r="C23" s="104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03"/>
      <c r="O23" s="103"/>
      <c r="P23" s="24" t="s">
        <v>83</v>
      </c>
      <c r="Q23" s="112" t="s">
        <v>84</v>
      </c>
      <c r="R23" s="112"/>
      <c r="S23" s="114">
        <f>AC22</f>
        <v>0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77">
        <v>0</v>
      </c>
      <c r="AE23" s="78">
        <v>0</v>
      </c>
    </row>
    <row r="24" spans="1:31" s="1" customFormat="1" ht="42" customHeight="1">
      <c r="A24" s="79" t="s">
        <v>75</v>
      </c>
      <c r="B24" s="115" t="s">
        <v>85</v>
      </c>
      <c r="C24" s="115"/>
      <c r="D24" s="116">
        <v>44300049673</v>
      </c>
      <c r="E24" s="116"/>
      <c r="F24" s="116"/>
      <c r="G24" s="116"/>
      <c r="H24" s="116"/>
      <c r="I24" s="116"/>
      <c r="J24" s="116"/>
      <c r="K24" s="116"/>
      <c r="L24" s="116"/>
      <c r="M24" s="116"/>
      <c r="N24" s="32">
        <v>82701707974</v>
      </c>
      <c r="O24" s="32">
        <v>50551562000</v>
      </c>
      <c r="P24" s="24" t="s">
        <v>86</v>
      </c>
      <c r="Q24" s="117" t="s">
        <v>87</v>
      </c>
      <c r="R24" s="117"/>
      <c r="S24" s="118">
        <v>16883943148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78">
        <v>75424240751</v>
      </c>
      <c r="AE24" s="78">
        <v>44126900000</v>
      </c>
    </row>
    <row r="25" spans="1:31" s="1" customFormat="1" ht="51" customHeight="1">
      <c r="A25" s="24" t="s">
        <v>76</v>
      </c>
      <c r="B25" s="119" t="s">
        <v>88</v>
      </c>
      <c r="C25" s="119"/>
      <c r="D25" s="120">
        <f>D17+D21+D24</f>
        <v>74163223330</v>
      </c>
      <c r="E25" s="120"/>
      <c r="F25" s="120"/>
      <c r="G25" s="120"/>
      <c r="H25" s="120"/>
      <c r="I25" s="120"/>
      <c r="J25" s="120"/>
      <c r="K25" s="120"/>
      <c r="L25" s="120"/>
      <c r="M25" s="120"/>
      <c r="N25" s="80">
        <f>N13+N21+N24</f>
        <v>140441839294</v>
      </c>
      <c r="O25" s="80">
        <f>O13+O21+O24</f>
        <v>89850777000</v>
      </c>
      <c r="P25" s="79" t="s">
        <v>89</v>
      </c>
      <c r="Q25" s="121" t="s">
        <v>90</v>
      </c>
      <c r="R25" s="121"/>
      <c r="S25" s="122">
        <f>S22+S23+S24</f>
        <v>74163223330</v>
      </c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81">
        <f>AD22+AD23+AD24</f>
        <v>111400501029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23" t="s">
        <v>3</v>
      </c>
      <c r="C27" s="123"/>
      <c r="D27" s="124" t="s">
        <v>91</v>
      </c>
      <c r="E27" s="124"/>
      <c r="F27" s="124"/>
      <c r="G27" s="124" t="s">
        <v>5</v>
      </c>
      <c r="H27" s="124"/>
      <c r="I27" s="124"/>
      <c r="J27" s="124" t="s">
        <v>6</v>
      </c>
      <c r="K27" s="124"/>
      <c r="L27" s="124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125"/>
      <c r="C28" s="125"/>
      <c r="D28" s="126" t="s">
        <v>92</v>
      </c>
      <c r="E28" s="126"/>
      <c r="F28" s="126"/>
      <c r="G28" s="126" t="s">
        <v>93</v>
      </c>
      <c r="H28" s="126"/>
      <c r="I28" s="126"/>
      <c r="J28" s="126" t="s">
        <v>94</v>
      </c>
      <c r="K28" s="126"/>
      <c r="L28" s="126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127" t="s">
        <v>95</v>
      </c>
      <c r="C29" s="127"/>
      <c r="D29" s="128">
        <f>H16</f>
        <v>27527526357</v>
      </c>
      <c r="E29" s="128"/>
      <c r="F29" s="128"/>
      <c r="G29" s="128">
        <f>X21</f>
        <v>29454402453</v>
      </c>
      <c r="H29" s="128"/>
      <c r="I29" s="128"/>
      <c r="J29" s="128">
        <f>D29-G29</f>
        <v>-1926876096</v>
      </c>
      <c r="K29" s="128"/>
      <c r="L29" s="128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129" t="s">
        <v>96</v>
      </c>
      <c r="C30" s="129"/>
      <c r="D30" s="130">
        <f>L16</f>
        <v>2335647300</v>
      </c>
      <c r="E30" s="130"/>
      <c r="F30" s="130"/>
      <c r="G30" s="130">
        <f>AB21</f>
        <v>27824877729</v>
      </c>
      <c r="H30" s="130"/>
      <c r="I30" s="130"/>
      <c r="J30" s="130">
        <f>D30-G30</f>
        <v>-25489230429</v>
      </c>
      <c r="K30" s="130"/>
      <c r="L30" s="130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127" t="s">
        <v>97</v>
      </c>
      <c r="C31" s="127"/>
      <c r="D31" s="131">
        <f>D29+D30</f>
        <v>29863173657</v>
      </c>
      <c r="E31" s="131"/>
      <c r="F31" s="131"/>
      <c r="G31" s="131">
        <f>G29+G30</f>
        <v>57279280182</v>
      </c>
      <c r="H31" s="131"/>
      <c r="I31" s="131"/>
      <c r="J31" s="131">
        <f>D31-G31</f>
        <v>-27416106525</v>
      </c>
      <c r="K31" s="131"/>
      <c r="L31" s="131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132" t="s">
        <v>98</v>
      </c>
      <c r="C32" s="132"/>
      <c r="D32" s="133">
        <f>D24</f>
        <v>44300049673</v>
      </c>
      <c r="E32" s="133"/>
      <c r="F32" s="133"/>
      <c r="G32" s="133">
        <f>S24</f>
        <v>16883943148</v>
      </c>
      <c r="H32" s="133"/>
      <c r="I32" s="133"/>
      <c r="J32" s="133">
        <f>D32-G32</f>
        <v>27416106525</v>
      </c>
      <c r="K32" s="133"/>
      <c r="L32" s="133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134" t="s">
        <v>100</v>
      </c>
      <c r="C33" s="134"/>
      <c r="D33" s="131">
        <f>D29+D30+D32</f>
        <v>74163223330</v>
      </c>
      <c r="E33" s="131"/>
      <c r="F33" s="131"/>
      <c r="G33" s="131">
        <f>G29+G30+G32</f>
        <v>74163223330</v>
      </c>
      <c r="H33" s="131"/>
      <c r="I33" s="131"/>
      <c r="J33" s="131">
        <f>D33-G33</f>
        <v>0</v>
      </c>
      <c r="K33" s="131"/>
      <c r="L33" s="131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70" zoomScaleNormal="70" zoomScaleSheetLayoutView="70" zoomScalePageLayoutView="0" workbookViewId="0" topLeftCell="G18">
      <selection activeCell="T29" sqref="T29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1" customFormat="1" ht="2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s="1" customFormat="1" ht="18.75">
      <c r="A3" s="93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4"/>
      <c r="AE4" s="94"/>
    </row>
    <row r="5" spans="1:31" s="1" customFormat="1" ht="67.5" customHeight="1">
      <c r="A5" s="95" t="s">
        <v>110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.75" thickBot="1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96" t="s">
        <v>32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 t="s">
        <v>33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1" customFormat="1" ht="30.75" customHeight="1" thickBot="1">
      <c r="A11" s="97" t="s">
        <v>34</v>
      </c>
      <c r="B11" s="97"/>
      <c r="C11" s="97"/>
      <c r="D11" s="98" t="s">
        <v>35</v>
      </c>
      <c r="E11" s="98"/>
      <c r="F11" s="98"/>
      <c r="G11" s="98"/>
      <c r="H11" s="98"/>
      <c r="I11" s="99" t="s">
        <v>36</v>
      </c>
      <c r="J11" s="99"/>
      <c r="K11" s="99"/>
      <c r="L11" s="99"/>
      <c r="M11" s="100" t="s">
        <v>109</v>
      </c>
      <c r="N11" s="100" t="s">
        <v>106</v>
      </c>
      <c r="O11" s="100" t="s">
        <v>38</v>
      </c>
      <c r="P11" s="97" t="s">
        <v>39</v>
      </c>
      <c r="Q11" s="97"/>
      <c r="R11" s="97"/>
      <c r="S11" s="101" t="s">
        <v>35</v>
      </c>
      <c r="T11" s="101"/>
      <c r="U11" s="101"/>
      <c r="V11" s="101"/>
      <c r="W11" s="101"/>
      <c r="X11" s="101"/>
      <c r="Y11" s="99" t="s">
        <v>36</v>
      </c>
      <c r="Z11" s="99"/>
      <c r="AA11" s="99"/>
      <c r="AB11" s="99"/>
      <c r="AC11" s="100" t="s">
        <v>108</v>
      </c>
      <c r="AD11" s="100" t="s">
        <v>107</v>
      </c>
      <c r="AE11" s="100" t="s">
        <v>41</v>
      </c>
    </row>
    <row r="12" spans="1:31" s="1" customFormat="1" ht="156" customHeight="1" thickBot="1">
      <c r="A12" s="97"/>
      <c r="B12" s="97"/>
      <c r="C12" s="97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00"/>
      <c r="N12" s="100"/>
      <c r="O12" s="100"/>
      <c r="P12" s="97"/>
      <c r="Q12" s="97"/>
      <c r="R12" s="97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00"/>
      <c r="AD12" s="100"/>
      <c r="AE12" s="100"/>
    </row>
    <row r="13" spans="1:31" s="1" customFormat="1" ht="27" customHeight="1" thickBot="1">
      <c r="A13" s="24" t="s">
        <v>61</v>
      </c>
      <c r="B13" s="102" t="s">
        <v>62</v>
      </c>
      <c r="C13" s="25" t="s">
        <v>63</v>
      </c>
      <c r="D13" s="26">
        <v>7733758420</v>
      </c>
      <c r="E13" s="27">
        <v>15327285556</v>
      </c>
      <c r="F13" s="27">
        <v>5702754375</v>
      </c>
      <c r="G13" s="27">
        <v>30000</v>
      </c>
      <c r="H13" s="28">
        <f>SUM(D13:G13)</f>
        <v>28763828351</v>
      </c>
      <c r="I13" s="29">
        <v>0</v>
      </c>
      <c r="J13" s="27">
        <v>2170617780</v>
      </c>
      <c r="K13" s="27">
        <v>2000000</v>
      </c>
      <c r="L13" s="30">
        <f>SUM(I13:K13)</f>
        <v>2172617780</v>
      </c>
      <c r="M13" s="31">
        <f>H13+L13</f>
        <v>30936446131</v>
      </c>
      <c r="N13" s="103">
        <v>57740131320</v>
      </c>
      <c r="O13" s="103">
        <v>39299215000</v>
      </c>
      <c r="P13" s="24" t="s">
        <v>61</v>
      </c>
      <c r="Q13" s="104" t="s">
        <v>64</v>
      </c>
      <c r="R13" s="33" t="s">
        <v>63</v>
      </c>
      <c r="S13" s="34">
        <v>9853478410</v>
      </c>
      <c r="T13" s="34">
        <v>2383040441</v>
      </c>
      <c r="U13" s="34">
        <v>8624512655</v>
      </c>
      <c r="V13" s="34">
        <v>1750920</v>
      </c>
      <c r="W13" s="34">
        <v>325823999</v>
      </c>
      <c r="X13" s="36">
        <f>SUM(S13:W13)</f>
        <v>21188606425</v>
      </c>
      <c r="Y13" s="34">
        <v>325296409</v>
      </c>
      <c r="Z13" s="34">
        <v>101901441</v>
      </c>
      <c r="AA13" s="35">
        <v>0</v>
      </c>
      <c r="AB13" s="37">
        <f>SUM(Y13:AA13)</f>
        <v>427197850</v>
      </c>
      <c r="AC13" s="38">
        <f>X13+AB13</f>
        <v>21615804275</v>
      </c>
      <c r="AD13" s="105">
        <v>21856125095</v>
      </c>
      <c r="AE13" s="106">
        <v>21591281000</v>
      </c>
    </row>
    <row r="14" spans="1:31" s="1" customFormat="1" ht="27.75" customHeight="1" thickBot="1">
      <c r="A14" s="24" t="s">
        <v>65</v>
      </c>
      <c r="B14" s="102"/>
      <c r="C14" s="39" t="s">
        <v>66</v>
      </c>
      <c r="D14" s="40">
        <v>0</v>
      </c>
      <c r="E14" s="41">
        <v>0</v>
      </c>
      <c r="F14" s="41">
        <v>0</v>
      </c>
      <c r="G14" s="41">
        <v>0</v>
      </c>
      <c r="H14" s="42">
        <f>SUM(D14:G14)</f>
        <v>0</v>
      </c>
      <c r="I14" s="43">
        <v>964065021</v>
      </c>
      <c r="J14" s="41">
        <v>0</v>
      </c>
      <c r="K14" s="41">
        <v>0</v>
      </c>
      <c r="L14" s="44">
        <f>SUM(I14:K14)</f>
        <v>964065021</v>
      </c>
      <c r="M14" s="45">
        <f>H14+L14</f>
        <v>964065021</v>
      </c>
      <c r="N14" s="103"/>
      <c r="O14" s="103"/>
      <c r="P14" s="24" t="s">
        <v>65</v>
      </c>
      <c r="Q14" s="104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05"/>
      <c r="AE14" s="106"/>
    </row>
    <row r="15" spans="1:31" s="1" customFormat="1" ht="27.75" customHeight="1" thickBot="1">
      <c r="A15" s="24" t="s">
        <v>67</v>
      </c>
      <c r="B15" s="102"/>
      <c r="C15" s="39" t="s">
        <v>68</v>
      </c>
      <c r="D15" s="40">
        <v>0</v>
      </c>
      <c r="E15" s="41">
        <v>16751812</v>
      </c>
      <c r="F15" s="41">
        <v>0</v>
      </c>
      <c r="G15" s="41">
        <v>0</v>
      </c>
      <c r="H15" s="42">
        <f>SUM(D15:G15)</f>
        <v>16751812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16751812</v>
      </c>
      <c r="N15" s="103"/>
      <c r="O15" s="103"/>
      <c r="P15" s="24" t="s">
        <v>67</v>
      </c>
      <c r="Q15" s="104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05"/>
      <c r="AE15" s="106"/>
    </row>
    <row r="16" spans="1:31" s="1" customFormat="1" ht="24.75" customHeight="1" thickBot="1">
      <c r="A16" s="24" t="s">
        <v>69</v>
      </c>
      <c r="B16" s="102"/>
      <c r="C16" s="51" t="s">
        <v>70</v>
      </c>
      <c r="D16" s="52">
        <f aca="true" t="shared" si="1" ref="D16:L16">SUM(D13:D15)</f>
        <v>7733758420</v>
      </c>
      <c r="E16" s="53">
        <f t="shared" si="1"/>
        <v>15344037368</v>
      </c>
      <c r="F16" s="53">
        <f>SUM(F13:F15)</f>
        <v>5702754375</v>
      </c>
      <c r="G16" s="53">
        <f t="shared" si="1"/>
        <v>30000</v>
      </c>
      <c r="H16" s="54">
        <f t="shared" si="1"/>
        <v>28780580163</v>
      </c>
      <c r="I16" s="55">
        <f t="shared" si="1"/>
        <v>964065021</v>
      </c>
      <c r="J16" s="56">
        <f t="shared" si="1"/>
        <v>2170617780</v>
      </c>
      <c r="K16" s="56">
        <f>SUM(K13:K15)</f>
        <v>2000000</v>
      </c>
      <c r="L16" s="57">
        <f t="shared" si="1"/>
        <v>3136682801</v>
      </c>
      <c r="M16" s="58">
        <f>H16+L16</f>
        <v>31917262964</v>
      </c>
      <c r="N16" s="103"/>
      <c r="O16" s="103"/>
      <c r="P16" s="24" t="s">
        <v>69</v>
      </c>
      <c r="Q16" s="104"/>
      <c r="R16" s="59" t="s">
        <v>70</v>
      </c>
      <c r="S16" s="60">
        <f>SUM(S13:S15)</f>
        <v>10551862954</v>
      </c>
      <c r="T16" s="61">
        <f>SUM(T13:T15)</f>
        <v>2541767191</v>
      </c>
      <c r="U16" s="61">
        <f aca="true" t="shared" si="2" ref="U16:AB16">SUM(U13:U15)</f>
        <v>8867462605</v>
      </c>
      <c r="V16" s="61">
        <f t="shared" si="2"/>
        <v>3750920</v>
      </c>
      <c r="W16" s="62">
        <f t="shared" si="2"/>
        <v>325823999</v>
      </c>
      <c r="X16" s="63">
        <f t="shared" si="2"/>
        <v>22290667669</v>
      </c>
      <c r="Y16" s="64">
        <f t="shared" si="2"/>
        <v>370822027</v>
      </c>
      <c r="Z16" s="65">
        <f t="shared" si="2"/>
        <v>155965876</v>
      </c>
      <c r="AA16" s="66">
        <f t="shared" si="2"/>
        <v>0</v>
      </c>
      <c r="AB16" s="67">
        <f t="shared" si="2"/>
        <v>526787903</v>
      </c>
      <c r="AC16" s="68">
        <f t="shared" si="0"/>
        <v>22817455572</v>
      </c>
      <c r="AD16" s="105"/>
      <c r="AE16" s="106"/>
    </row>
    <row r="17" spans="1:31" s="1" customFormat="1" ht="27.75" customHeight="1" thickBot="1">
      <c r="A17" s="107" t="s">
        <v>71</v>
      </c>
      <c r="B17" s="108" t="s">
        <v>72</v>
      </c>
      <c r="C17" s="108"/>
      <c r="D17" s="109">
        <f>M16</f>
        <v>31917262964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3"/>
      <c r="O17" s="103"/>
      <c r="P17" s="24" t="s">
        <v>71</v>
      </c>
      <c r="Q17" s="110" t="s">
        <v>73</v>
      </c>
      <c r="R17" s="25" t="s">
        <v>63</v>
      </c>
      <c r="S17" s="34">
        <v>265228985</v>
      </c>
      <c r="T17" s="34">
        <v>63485269</v>
      </c>
      <c r="U17" s="34">
        <v>5004852106</v>
      </c>
      <c r="V17" s="34">
        <v>210397233</v>
      </c>
      <c r="W17" s="34">
        <v>2835706917</v>
      </c>
      <c r="X17" s="38">
        <f>SUM(S17:W17)</f>
        <v>8379670510</v>
      </c>
      <c r="Y17" s="34">
        <v>3072075045</v>
      </c>
      <c r="Z17" s="34">
        <v>217552008</v>
      </c>
      <c r="AA17" s="34">
        <v>610847637</v>
      </c>
      <c r="AB17" s="69">
        <f>SUM(Y17:AA17)</f>
        <v>3900474690</v>
      </c>
      <c r="AC17" s="38">
        <f t="shared" si="0"/>
        <v>12280145200</v>
      </c>
      <c r="AD17" s="105">
        <v>14120135182</v>
      </c>
      <c r="AE17" s="106">
        <v>17646173000</v>
      </c>
    </row>
    <row r="18" spans="1:31" s="1" customFormat="1" ht="27.75" customHeight="1" thickBo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3"/>
      <c r="O18" s="103"/>
      <c r="P18" s="24" t="s">
        <v>74</v>
      </c>
      <c r="Q18" s="110"/>
      <c r="R18" s="39" t="s">
        <v>66</v>
      </c>
      <c r="S18" s="34">
        <v>51422722</v>
      </c>
      <c r="T18" s="34">
        <v>16100910</v>
      </c>
      <c r="U18" s="34">
        <v>821983921</v>
      </c>
      <c r="V18" s="34">
        <v>240200000</v>
      </c>
      <c r="W18" s="34">
        <v>652678323</v>
      </c>
      <c r="X18" s="50">
        <f>SUM(S18:W18)</f>
        <v>1782385876</v>
      </c>
      <c r="Y18" s="34">
        <v>18772932461</v>
      </c>
      <c r="Z18" s="34">
        <v>7733392376</v>
      </c>
      <c r="AA18" s="34">
        <v>334800894</v>
      </c>
      <c r="AB18" s="49">
        <f>SUM(Y18:AA18)</f>
        <v>26841125731</v>
      </c>
      <c r="AC18" s="50">
        <f t="shared" si="0"/>
        <v>28623511607</v>
      </c>
      <c r="AD18" s="105"/>
      <c r="AE18" s="106"/>
    </row>
    <row r="19" spans="1:31" s="1" customFormat="1" ht="30" customHeight="1" thickBo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3"/>
      <c r="O19" s="103"/>
      <c r="P19" s="24" t="s">
        <v>75</v>
      </c>
      <c r="Q19" s="110"/>
      <c r="R19" s="39" t="s">
        <v>68</v>
      </c>
      <c r="S19" s="34">
        <v>0</v>
      </c>
      <c r="T19" s="34">
        <v>0</v>
      </c>
      <c r="U19" s="34">
        <v>5000000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05"/>
      <c r="AE19" s="106"/>
    </row>
    <row r="20" spans="1:31" s="1" customFormat="1" ht="25.5" customHeight="1" thickBo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3"/>
      <c r="O20" s="103"/>
      <c r="P20" s="24" t="s">
        <v>76</v>
      </c>
      <c r="Q20" s="110"/>
      <c r="R20" s="51" t="s">
        <v>77</v>
      </c>
      <c r="S20" s="60">
        <f aca="true" t="shared" si="3" ref="S20:AB20">SUM(S17:S19)</f>
        <v>316651707</v>
      </c>
      <c r="T20" s="61">
        <f t="shared" si="3"/>
        <v>79586179</v>
      </c>
      <c r="U20" s="61">
        <f t="shared" si="3"/>
        <v>5831836027</v>
      </c>
      <c r="V20" s="61">
        <f t="shared" si="3"/>
        <v>450597233</v>
      </c>
      <c r="W20" s="61">
        <f t="shared" si="3"/>
        <v>3488385240</v>
      </c>
      <c r="X20" s="70">
        <f t="shared" si="3"/>
        <v>10167056386</v>
      </c>
      <c r="Y20" s="64">
        <f t="shared" si="3"/>
        <v>21845007506</v>
      </c>
      <c r="Z20" s="65">
        <f t="shared" si="3"/>
        <v>7950944384</v>
      </c>
      <c r="AA20" s="71">
        <f t="shared" si="3"/>
        <v>945648531</v>
      </c>
      <c r="AB20" s="67">
        <f t="shared" si="3"/>
        <v>30741600421</v>
      </c>
      <c r="AC20" s="70">
        <f t="shared" si="0"/>
        <v>40908656807</v>
      </c>
      <c r="AD20" s="105"/>
      <c r="AE20" s="106"/>
    </row>
    <row r="21" spans="1:31" s="1" customFormat="1" ht="35.25" customHeight="1" thickBot="1">
      <c r="A21" s="107" t="s">
        <v>74</v>
      </c>
      <c r="B21" s="104" t="s">
        <v>78</v>
      </c>
      <c r="C21" s="104"/>
      <c r="D21" s="111">
        <v>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03">
        <v>0</v>
      </c>
      <c r="O21" s="103">
        <v>0</v>
      </c>
      <c r="P21" s="24" t="s">
        <v>79</v>
      </c>
      <c r="Q21" s="104" t="s">
        <v>80</v>
      </c>
      <c r="R21" s="104"/>
      <c r="S21" s="72">
        <f aca="true" t="shared" si="4" ref="S21:AB21">S16+S20</f>
        <v>10868514661</v>
      </c>
      <c r="T21" s="72">
        <f t="shared" si="4"/>
        <v>2621353370</v>
      </c>
      <c r="U21" s="72">
        <f t="shared" si="4"/>
        <v>14699298632</v>
      </c>
      <c r="V21" s="72">
        <f t="shared" si="4"/>
        <v>454348153</v>
      </c>
      <c r="W21" s="72">
        <f t="shared" si="4"/>
        <v>3814209239</v>
      </c>
      <c r="X21" s="72">
        <f>X16+X20</f>
        <v>32457724055</v>
      </c>
      <c r="Y21" s="73">
        <f t="shared" si="4"/>
        <v>22215829533</v>
      </c>
      <c r="Z21" s="73">
        <f t="shared" si="4"/>
        <v>8106910260</v>
      </c>
      <c r="AA21" s="73">
        <f t="shared" si="4"/>
        <v>945648531</v>
      </c>
      <c r="AB21" s="73">
        <f t="shared" si="4"/>
        <v>31268388324</v>
      </c>
      <c r="AC21" s="74">
        <f>X21+AB21</f>
        <v>63726112379</v>
      </c>
      <c r="AD21" s="75">
        <f>AD13+AD17</f>
        <v>35976260277</v>
      </c>
      <c r="AE21" s="75">
        <f>AE13+AE17</f>
        <v>39237454000</v>
      </c>
    </row>
    <row r="22" spans="1:31" s="1" customFormat="1" ht="39" customHeight="1" thickBot="1">
      <c r="A22" s="107"/>
      <c r="B22" s="104"/>
      <c r="C22" s="10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03"/>
      <c r="O22" s="103"/>
      <c r="P22" s="24" t="s">
        <v>81</v>
      </c>
      <c r="Q22" s="112" t="s">
        <v>82</v>
      </c>
      <c r="R22" s="112"/>
      <c r="S22" s="113">
        <f>AC21</f>
        <v>63726112379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76">
        <f>AD13+AD17</f>
        <v>35976260277</v>
      </c>
      <c r="AE22" s="76">
        <f>AE13+AE17</f>
        <v>39237454000</v>
      </c>
    </row>
    <row r="23" spans="1:31" s="1" customFormat="1" ht="39" customHeight="1" thickBot="1">
      <c r="A23" s="107"/>
      <c r="B23" s="104"/>
      <c r="C23" s="104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03"/>
      <c r="O23" s="103"/>
      <c r="P23" s="24" t="s">
        <v>83</v>
      </c>
      <c r="Q23" s="112" t="s">
        <v>84</v>
      </c>
      <c r="R23" s="112"/>
      <c r="S23" s="114">
        <f>AC22</f>
        <v>0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77">
        <v>0</v>
      </c>
      <c r="AE23" s="78">
        <v>0</v>
      </c>
    </row>
    <row r="24" spans="1:31" s="1" customFormat="1" ht="42" customHeight="1" thickBot="1">
      <c r="A24" s="79" t="s">
        <v>75</v>
      </c>
      <c r="B24" s="115" t="s">
        <v>85</v>
      </c>
      <c r="C24" s="115"/>
      <c r="D24" s="116">
        <v>49404998134</v>
      </c>
      <c r="E24" s="116"/>
      <c r="F24" s="116"/>
      <c r="G24" s="116"/>
      <c r="H24" s="116"/>
      <c r="I24" s="116"/>
      <c r="J24" s="116"/>
      <c r="K24" s="116"/>
      <c r="L24" s="116"/>
      <c r="M24" s="116"/>
      <c r="N24" s="32">
        <v>82701701974</v>
      </c>
      <c r="O24" s="32">
        <v>50551562000</v>
      </c>
      <c r="P24" s="24" t="s">
        <v>86</v>
      </c>
      <c r="Q24" s="117" t="s">
        <v>87</v>
      </c>
      <c r="R24" s="117"/>
      <c r="S24" s="118">
        <v>17596148719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78">
        <v>75424240751</v>
      </c>
      <c r="AE24" s="78">
        <v>44126900000</v>
      </c>
    </row>
    <row r="25" spans="1:31" s="1" customFormat="1" ht="51" customHeight="1" thickBot="1">
      <c r="A25" s="24" t="s">
        <v>76</v>
      </c>
      <c r="B25" s="119" t="s">
        <v>88</v>
      </c>
      <c r="C25" s="119"/>
      <c r="D25" s="120">
        <f>D17+D21+D24</f>
        <v>81322261098</v>
      </c>
      <c r="E25" s="120"/>
      <c r="F25" s="120"/>
      <c r="G25" s="120"/>
      <c r="H25" s="120"/>
      <c r="I25" s="120"/>
      <c r="J25" s="120"/>
      <c r="K25" s="120"/>
      <c r="L25" s="120"/>
      <c r="M25" s="120"/>
      <c r="N25" s="80">
        <f>N13+N21+N24</f>
        <v>140441833294</v>
      </c>
      <c r="O25" s="80">
        <f>O13+O21+O24</f>
        <v>89850777000</v>
      </c>
      <c r="P25" s="79" t="s">
        <v>89</v>
      </c>
      <c r="Q25" s="121" t="s">
        <v>90</v>
      </c>
      <c r="R25" s="121"/>
      <c r="S25" s="122">
        <f>S22+S23+S24</f>
        <v>81322261098</v>
      </c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81">
        <f>AD22+AD23+AD24</f>
        <v>111400501028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23" t="s">
        <v>3</v>
      </c>
      <c r="C27" s="123"/>
      <c r="D27" s="124" t="s">
        <v>91</v>
      </c>
      <c r="E27" s="124"/>
      <c r="F27" s="124"/>
      <c r="G27" s="124" t="s">
        <v>5</v>
      </c>
      <c r="H27" s="124"/>
      <c r="I27" s="124"/>
      <c r="J27" s="124" t="s">
        <v>6</v>
      </c>
      <c r="K27" s="124"/>
      <c r="L27" s="124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125"/>
      <c r="C28" s="125"/>
      <c r="D28" s="126" t="s">
        <v>92</v>
      </c>
      <c r="E28" s="126"/>
      <c r="F28" s="126"/>
      <c r="G28" s="126" t="s">
        <v>93</v>
      </c>
      <c r="H28" s="126"/>
      <c r="I28" s="126"/>
      <c r="J28" s="126" t="s">
        <v>94</v>
      </c>
      <c r="K28" s="126"/>
      <c r="L28" s="126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127" t="s">
        <v>95</v>
      </c>
      <c r="C29" s="127"/>
      <c r="D29" s="128">
        <f>H16</f>
        <v>28780580163</v>
      </c>
      <c r="E29" s="128"/>
      <c r="F29" s="128"/>
      <c r="G29" s="128">
        <f>X21</f>
        <v>32457724055</v>
      </c>
      <c r="H29" s="128"/>
      <c r="I29" s="128"/>
      <c r="J29" s="128">
        <f>D29-G29</f>
        <v>-3677143892</v>
      </c>
      <c r="K29" s="128"/>
      <c r="L29" s="128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129" t="s">
        <v>96</v>
      </c>
      <c r="C30" s="129"/>
      <c r="D30" s="130">
        <f>L16</f>
        <v>3136682801</v>
      </c>
      <c r="E30" s="130"/>
      <c r="F30" s="130"/>
      <c r="G30" s="130">
        <f>AB21</f>
        <v>31268388324</v>
      </c>
      <c r="H30" s="130"/>
      <c r="I30" s="130"/>
      <c r="J30" s="130">
        <f>D30-G30</f>
        <v>-28131705523</v>
      </c>
      <c r="K30" s="130"/>
      <c r="L30" s="130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127" t="s">
        <v>97</v>
      </c>
      <c r="C31" s="127"/>
      <c r="D31" s="131">
        <f>D29+D30</f>
        <v>31917262964</v>
      </c>
      <c r="E31" s="131"/>
      <c r="F31" s="131"/>
      <c r="G31" s="131">
        <f>G29+G30</f>
        <v>63726112379</v>
      </c>
      <c r="H31" s="131"/>
      <c r="I31" s="131"/>
      <c r="J31" s="131">
        <f>D31-G31</f>
        <v>-31808849415</v>
      </c>
      <c r="K31" s="131"/>
      <c r="L31" s="131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132" t="s">
        <v>98</v>
      </c>
      <c r="C32" s="132"/>
      <c r="D32" s="133">
        <f>D24</f>
        <v>49404998134</v>
      </c>
      <c r="E32" s="133"/>
      <c r="F32" s="133"/>
      <c r="G32" s="133">
        <f>S24</f>
        <v>17596148719</v>
      </c>
      <c r="H32" s="133"/>
      <c r="I32" s="133"/>
      <c r="J32" s="133">
        <f>D32-G32</f>
        <v>31808849415</v>
      </c>
      <c r="K32" s="133"/>
      <c r="L32" s="133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134" t="s">
        <v>100</v>
      </c>
      <c r="C33" s="134"/>
      <c r="D33" s="131">
        <f>D29+D30+D32</f>
        <v>81322261098</v>
      </c>
      <c r="E33" s="131"/>
      <c r="F33" s="131"/>
      <c r="G33" s="131">
        <f>G29+G30+G32</f>
        <v>81322261098</v>
      </c>
      <c r="H33" s="131"/>
      <c r="I33" s="131"/>
      <c r="J33" s="131">
        <f>D33-G33</f>
        <v>0</v>
      </c>
      <c r="K33" s="131"/>
      <c r="L33" s="131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/>
  <mergeCells count="77">
    <mergeCell ref="A1:AE1"/>
    <mergeCell ref="A2:AE2"/>
    <mergeCell ref="A3:AE3"/>
    <mergeCell ref="AD4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László Anikó</cp:lastModifiedBy>
  <cp:lastPrinted>2017-04-27T09:21:20Z</cp:lastPrinted>
  <dcterms:modified xsi:type="dcterms:W3CDTF">2017-09-15T07:11:20Z</dcterms:modified>
  <cp:category/>
  <cp:version/>
  <cp:contentType/>
  <cp:contentStatus/>
</cp:coreProperties>
</file>