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85" yWindow="135" windowWidth="16140" windowHeight="9990"/>
  </bookViews>
  <sheets>
    <sheet name="5.melléklet" sheetId="1" r:id="rId1"/>
  </sheets>
  <calcPr calcId="145621" calcMode="manual"/>
  <fileRecoveryPr autoRecover="0"/>
</workbook>
</file>

<file path=xl/calcChain.xml><?xml version="1.0" encoding="utf-8"?>
<calcChain xmlns="http://schemas.openxmlformats.org/spreadsheetml/2006/main">
  <c r="E124" i="1" l="1"/>
  <c r="E44" i="1"/>
  <c r="E112" i="1"/>
  <c r="E99" i="1"/>
  <c r="E87" i="1"/>
  <c r="E76" i="1"/>
  <c r="E172" i="1"/>
  <c r="E173" i="1"/>
  <c r="E131" i="1"/>
  <c r="E132" i="1"/>
  <c r="E142" i="1"/>
  <c r="E143" i="1"/>
  <c r="E81" i="1"/>
  <c r="E106" i="1"/>
  <c r="E272" i="1"/>
  <c r="E185" i="1"/>
  <c r="E186" i="1"/>
  <c r="E261" i="1"/>
  <c r="E232" i="1"/>
  <c r="E234" i="1"/>
  <c r="E65" i="1"/>
  <c r="E69" i="1"/>
  <c r="E28" i="1"/>
  <c r="E25" i="1"/>
  <c r="E9" i="1"/>
  <c r="E249" i="1"/>
  <c r="E93" i="1"/>
  <c r="E241" i="1"/>
  <c r="E206" i="1"/>
  <c r="E209" i="1"/>
  <c r="E192" i="1"/>
  <c r="E178" i="1"/>
  <c r="E198" i="1"/>
  <c r="E215" i="1"/>
  <c r="E158" i="1"/>
  <c r="E54" i="1"/>
  <c r="E36" i="1"/>
  <c r="E29" i="1"/>
</calcChain>
</file>

<file path=xl/sharedStrings.xml><?xml version="1.0" encoding="utf-8"?>
<sst xmlns="http://schemas.openxmlformats.org/spreadsheetml/2006/main" count="407" uniqueCount="154">
  <si>
    <t>Főkönyvi szám</t>
  </si>
  <si>
    <t>Főkönyvi szám név</t>
  </si>
  <si>
    <t>Teljesítés</t>
  </si>
  <si>
    <t>Helyi önkormányzatok működésének általános támogatása</t>
  </si>
  <si>
    <t>Települési önkormányzatok szociális, gyermekjóléti és gyermekétkeztetési feladatainak támogatása</t>
  </si>
  <si>
    <t>Települési önkormányzatok kulturális feladatainak támogatása</t>
  </si>
  <si>
    <t>Magánszemélyek kommunális adója</t>
  </si>
  <si>
    <t>Állandó jelleggel végzett iparűzési tevékenység után fizetett helyi adó</t>
  </si>
  <si>
    <t>Tartózkodás után fizetett idegenforgalmi adó</t>
  </si>
  <si>
    <t>Késedelmi és önellenőrzési pótlék</t>
  </si>
  <si>
    <t>Készletértékesítés ellenértéke</t>
  </si>
  <si>
    <t>Szolgáltatások ellenértéke</t>
  </si>
  <si>
    <t>Ellátási díjak</t>
  </si>
  <si>
    <t>0964042</t>
  </si>
  <si>
    <t>Bevétel összesen:</t>
  </si>
  <si>
    <t>Választott tisztségviselők juttatásai</t>
  </si>
  <si>
    <t>Élelmiszer</t>
  </si>
  <si>
    <t>Irodaszer, nyomtatvány</t>
  </si>
  <si>
    <t>Hajtó és kenőanyag</t>
  </si>
  <si>
    <t>Midazok, amelyek nem számolhatóak el szakmai anyagnak</t>
  </si>
  <si>
    <t>Internet díj</t>
  </si>
  <si>
    <t>Telefon, telefax, telex, mobíl díj</t>
  </si>
  <si>
    <t>Villamos energia</t>
  </si>
  <si>
    <t>Gázdíj</t>
  </si>
  <si>
    <t>Víz- és csatornadíj</t>
  </si>
  <si>
    <t>Vásárolt élelmezés</t>
  </si>
  <si>
    <t>Karbantartási, kisjavítási szolgáltatások</t>
  </si>
  <si>
    <t>Szakmai tevékenységet segítő szolgáltatások</t>
  </si>
  <si>
    <t>Egyéb szolgáltatások</t>
  </si>
  <si>
    <t>Szállítás</t>
  </si>
  <si>
    <t>Reklám- és propagandakiadások</t>
  </si>
  <si>
    <t>Működési célú előzetesen felszámított általános forgalmi adó</t>
  </si>
  <si>
    <t>Kötelező jellegű díjakat ( útdíj,műszaki vizsga díja )</t>
  </si>
  <si>
    <t>Köztemetés [Szoctv. 48.§]</t>
  </si>
  <si>
    <t>Kiadás összesen:</t>
  </si>
  <si>
    <t>011130 - Önkormányzatok és önkormányzati hivatalok jogalkotó és általános igazgatási tevékenysége</t>
  </si>
  <si>
    <t>0940422</t>
  </si>
  <si>
    <t>Tulajdonosi bevételek - önkormányzati vagyon üzemeltetéséből, koncesszióból származó bevétel</t>
  </si>
  <si>
    <t>051212</t>
  </si>
  <si>
    <t>05212</t>
  </si>
  <si>
    <t>Szociális hozzájárulási adó</t>
  </si>
  <si>
    <t>0531222</t>
  </si>
  <si>
    <t>0531262</t>
  </si>
  <si>
    <t>0532112</t>
  </si>
  <si>
    <t>0532172</t>
  </si>
  <si>
    <t>Internetes oldalak tervezése, működtetése</t>
  </si>
  <si>
    <t>0532212</t>
  </si>
  <si>
    <t>0533112</t>
  </si>
  <si>
    <t>0533132</t>
  </si>
  <si>
    <t>053342</t>
  </si>
  <si>
    <t>053362</t>
  </si>
  <si>
    <t>0533712</t>
  </si>
  <si>
    <t>Postaköltség</t>
  </si>
  <si>
    <t>053372</t>
  </si>
  <si>
    <t>0533722</t>
  </si>
  <si>
    <t>Biztosítási díjak</t>
  </si>
  <si>
    <t>0533792</t>
  </si>
  <si>
    <t>Más egyéb szolgáltatások</t>
  </si>
  <si>
    <t>053512</t>
  </si>
  <si>
    <t>0535552</t>
  </si>
  <si>
    <t>013320 - Köztemető-fenntartás és -működtetés</t>
  </si>
  <si>
    <t>094022</t>
  </si>
  <si>
    <t>0531212</t>
  </si>
  <si>
    <t>0533122</t>
  </si>
  <si>
    <t>053422</t>
  </si>
  <si>
    <t>018010 - Önkormányzatok elszámolásai a központi költségvetéssel</t>
  </si>
  <si>
    <t>091112</t>
  </si>
  <si>
    <t>091132</t>
  </si>
  <si>
    <t>091142</t>
  </si>
  <si>
    <t>05506072</t>
  </si>
  <si>
    <t>Közfoglalkoztatottak bére</t>
  </si>
  <si>
    <t>0511132</t>
  </si>
  <si>
    <t>0531232</t>
  </si>
  <si>
    <t>05110112</t>
  </si>
  <si>
    <t>Köztisztviselők,közalkalmazottak bére</t>
  </si>
  <si>
    <t>045160 - Közutak, hidak, alagutak üzemeltetése, fenntartása</t>
  </si>
  <si>
    <t>064010 - Közvilágítás</t>
  </si>
  <si>
    <t>066020 - Város-, községgazdálkodási egyéb szolgáltatások</t>
  </si>
  <si>
    <t>094012</t>
  </si>
  <si>
    <t>0940212</t>
  </si>
  <si>
    <t>Tárgyi eszközök bérbeadásából származó bevétel</t>
  </si>
  <si>
    <t>05110712</t>
  </si>
  <si>
    <t>05242</t>
  </si>
  <si>
    <t>Egészségügyi hozzájárulás</t>
  </si>
  <si>
    <t>05272</t>
  </si>
  <si>
    <t>Személyi jövedelemadó</t>
  </si>
  <si>
    <t>0533742</t>
  </si>
  <si>
    <t>055060812</t>
  </si>
  <si>
    <t>Egyéb működési célú támogatások államháztartáson belülre-társulások és költségvetési szerveik - Mesztegnyői Szoc.és Gyj. társ.</t>
  </si>
  <si>
    <t>053322</t>
  </si>
  <si>
    <t>084031 - Civil szervezetek működési támogatása</t>
  </si>
  <si>
    <t>104042 - Gyermekjóléti szolgáltatások</t>
  </si>
  <si>
    <t>094052</t>
  </si>
  <si>
    <t>107052 - Házi segítségnyújtás</t>
  </si>
  <si>
    <t>107060 - Egyéb szociális pénzbeli és természetbeni ellátások, támogatások</t>
  </si>
  <si>
    <t>054872</t>
  </si>
  <si>
    <t>054882</t>
  </si>
  <si>
    <t>054892</t>
  </si>
  <si>
    <t>Önkormányzat által saját hatáskörben (nem szociális és gyermekvédelmi előírások alapján) adott természetbeni ellátás</t>
  </si>
  <si>
    <t>05508042</t>
  </si>
  <si>
    <t>Működési célú visszatérítendő támogatások, kölcsönök nyújtása államháztartáson kívülre--Háztartások</t>
  </si>
  <si>
    <t>900020 - Önkormányzatok funkcióira nem sorolható bevételei államháztartáson kívülről</t>
  </si>
  <si>
    <t>093432</t>
  </si>
  <si>
    <t>09351072</t>
  </si>
  <si>
    <t>0935412</t>
  </si>
  <si>
    <t>Belföldi gépjárművek adójának  a helyi önkormányzatot megillető része</t>
  </si>
  <si>
    <t>09355012</t>
  </si>
  <si>
    <t>0936172</t>
  </si>
  <si>
    <t>Bírság bevétel</t>
  </si>
  <si>
    <t>05506082</t>
  </si>
  <si>
    <t>Települési támogatás</t>
  </si>
  <si>
    <t>Bursa Hungarica</t>
  </si>
  <si>
    <t>Tanévkezdési támogatás</t>
  </si>
  <si>
    <t>Karácsonyi támogatás</t>
  </si>
  <si>
    <t>0936123</t>
  </si>
  <si>
    <t>0916062</t>
  </si>
  <si>
    <t>Egyéb működési célú támogatások bevételei államháztartáson belülről-elkülönített állami pénzalapok</t>
  </si>
  <si>
    <t>Cofog szerinti feladatellátás</t>
  </si>
  <si>
    <t>5. melléklet</t>
  </si>
  <si>
    <t>Más egyéb szolgáltatások (bankköltség)</t>
  </si>
  <si>
    <t>Biztosítási díjak (vagyonbiztosítás)</t>
  </si>
  <si>
    <t xml:space="preserve"> 0 551203</t>
  </si>
  <si>
    <t>Egyéb működési célú támogatások államháztartáson kívülre (Egyesületek, alapítványok)</t>
  </si>
  <si>
    <t>Egyéb működési célú támogatások államháztartáson belülre - társulások és költségvetési szerveik (Mesztegnyő Környéki.., Kistérség, Mecsek-Dráva)</t>
  </si>
  <si>
    <t>Egyéb működési célú támogatások államháztartáson belülre-helyi önkormányzatok és költségvetési szerveik (Közös Hivatal)</t>
  </si>
  <si>
    <t>107051 - Szociális étkeztetés (állami támogatás 11 főre igényelve: 608 960 ft)</t>
  </si>
  <si>
    <t>107055 - Falugondnoki, tanyagondnoki szolgáltatás (állami támogatás: 2 500 000 ft)</t>
  </si>
  <si>
    <t>Béren kívüli juttatások</t>
  </si>
  <si>
    <t>Foglalkoztatottak egyéb személyi juttatásai (kompenzáció)</t>
  </si>
  <si>
    <t>082091 - Közművelődés – közösségi és társadalmi részvétel fejlesztése (állami támogatás: 1 200 000 ft)</t>
  </si>
  <si>
    <t>0 96508</t>
  </si>
  <si>
    <t>Egyéb működési célú átvett pénzeszközök</t>
  </si>
  <si>
    <t>104037 - Intézményen kívüli gyermekétkeztetés (állami támogatás 736 440 ft)</t>
  </si>
  <si>
    <t>041233- Hosszabb időtartamú közfoglalkoztatás (2017.02.28.-ig tartó programmal tervezve)</t>
  </si>
  <si>
    <t>041237- Közfoglalkoztatási mintaprogram (2017.02.28.-ig tartó programmal tervezve)</t>
  </si>
  <si>
    <t xml:space="preserve"> 0 533312</t>
  </si>
  <si>
    <t>Bérleti és lízingdíjak</t>
  </si>
  <si>
    <t>051020 - Nem veszélyes (települési) hulladék összetevőinek szállítása</t>
  </si>
  <si>
    <t>0 51107</t>
  </si>
  <si>
    <t>Működési célú visszatérítendő támogatások, kölcsönök visszatérülése államháztartáson kívülről-háztartások (tárgyévi+hátralékok!!)</t>
  </si>
  <si>
    <t>2017.terv</t>
  </si>
  <si>
    <t>0 5712</t>
  </si>
  <si>
    <t>Felújítási célú előzetesen felszámított általános forgalmi adó</t>
  </si>
  <si>
    <t>0 5742</t>
  </si>
  <si>
    <t>Felújítási kiadások (ravatalozó)</t>
  </si>
  <si>
    <t>013350 - Az önkormányzati vagyonnal való gazdálkodással kapcsolatos feladatok (Panzió is)</t>
  </si>
  <si>
    <t>Beruházási kiadások (szabadtéri színpad)</t>
  </si>
  <si>
    <t>Beruházási célú előzetesen felszámított általános forgalmi adó</t>
  </si>
  <si>
    <t>0 56212</t>
  </si>
  <si>
    <t>0 5672</t>
  </si>
  <si>
    <t>Beruházási kiadások (panzió bútorzat)</t>
  </si>
  <si>
    <t>041236 - Országos közfoglalkoztatási program (2016.12.havi bér)</t>
  </si>
  <si>
    <t>Beruházási kiadások (vís major+önerő)</t>
  </si>
  <si>
    <t>a 2/2017. (II.14.)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</si>
</sst>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E]#,##0\ \F\t"/>
  </numFmts>
  <fonts count="6" x14ac:knownFonts="1">
    <font>
      <sz val="10"/>
      <name val="Arial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3" fontId="2" fillId="0" borderId="0" xfId="0" applyNumberFormat="1" applyFont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/>
    <xf numFmtId="3" fontId="2" fillId="0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left" vertical="center" wrapText="1" readingOrder="1"/>
      <protection locked="0"/>
    </xf>
    <xf numFmtId="3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vertical="center" wrapText="1" readingOrder="1"/>
      <protection locked="0"/>
    </xf>
    <xf numFmtId="164" fontId="3" fillId="0" borderId="1" xfId="0" applyNumberFormat="1" applyFont="1" applyFill="1" applyBorder="1" applyAlignment="1" applyProtection="1">
      <alignment horizontal="right" vertical="center" wrapText="1" readingOrder="1"/>
      <protection locked="0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right" vertical="center" wrapText="1" readingOrder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vertical="center" wrapText="1" readingOrder="1"/>
      <protection locked="0"/>
    </xf>
    <xf numFmtId="164" fontId="3" fillId="0" borderId="1" xfId="0" applyNumberFormat="1" applyFont="1" applyBorder="1" applyAlignment="1" applyProtection="1">
      <alignment horizontal="right" vertical="center" wrapText="1" readingOrder="1"/>
      <protection locked="0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right" vertical="center" wrapText="1" readingOrder="1"/>
      <protection locked="0"/>
    </xf>
    <xf numFmtId="3" fontId="4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vertical="center" wrapText="1" readingOrder="1"/>
      <protection locked="0"/>
    </xf>
    <xf numFmtId="164" fontId="5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 readingOrder="1"/>
      <protection locked="0"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vertical="center" wrapText="1" readingOrder="1"/>
      <protection locked="0"/>
    </xf>
    <xf numFmtId="164" fontId="3" fillId="0" borderId="3" xfId="0" applyNumberFormat="1" applyFont="1" applyBorder="1" applyAlignment="1" applyProtection="1">
      <alignment horizontal="right" vertical="center" wrapText="1" readingOrder="1"/>
      <protection locked="0"/>
    </xf>
    <xf numFmtId="3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vertical="center" wrapText="1" readingOrder="1"/>
      <protection locked="0"/>
    </xf>
    <xf numFmtId="3" fontId="3" fillId="0" borderId="2" xfId="0" applyNumberFormat="1" applyFont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Border="1" applyAlignment="1" applyProtection="1">
      <alignment horizontal="right" vertical="center" wrapText="1" readingOrder="1"/>
      <protection locked="0"/>
    </xf>
    <xf numFmtId="164" fontId="3" fillId="0" borderId="4" xfId="0" applyNumberFormat="1" applyFont="1" applyBorder="1" applyAlignment="1" applyProtection="1">
      <alignment horizontal="right" vertical="center" wrapText="1" readingOrder="1"/>
      <protection locked="0"/>
    </xf>
    <xf numFmtId="164" fontId="3" fillId="0" borderId="5" xfId="0" applyNumberFormat="1" applyFont="1" applyBorder="1" applyAlignment="1" applyProtection="1">
      <alignment horizontal="right" vertical="center" wrapText="1" readingOrder="1"/>
      <protection locked="0"/>
    </xf>
    <xf numFmtId="3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/>
    </xf>
    <xf numFmtId="0" fontId="3" fillId="0" borderId="1" xfId="0" applyFont="1" applyFill="1" applyBorder="1" applyAlignment="1" applyProtection="1">
      <alignment horizontal="left" vertical="center" wrapText="1" readingOrder="1"/>
      <protection locked="0"/>
    </xf>
    <xf numFmtId="0" fontId="3" fillId="0" borderId="1" xfId="0" applyFont="1" applyBorder="1" applyAlignment="1" applyProtection="1">
      <alignment horizontal="left" vertical="center" wrapText="1" readingOrder="1"/>
      <protection locked="0"/>
    </xf>
    <xf numFmtId="49" fontId="3" fillId="0" borderId="1" xfId="0" applyNumberFormat="1" applyFont="1" applyBorder="1" applyAlignment="1" applyProtection="1">
      <alignment horizontal="left" vertical="center" wrapText="1" readingOrder="1"/>
      <protection locked="0"/>
    </xf>
    <xf numFmtId="0" fontId="3" fillId="0" borderId="3" xfId="0" applyFont="1" applyBorder="1" applyAlignment="1" applyProtection="1">
      <alignment horizontal="left" vertical="center" wrapText="1" readingOrder="1"/>
      <protection locked="0"/>
    </xf>
    <xf numFmtId="0" fontId="3" fillId="0" borderId="6" xfId="0" applyFont="1" applyBorder="1" applyAlignment="1" applyProtection="1">
      <alignment horizontal="left" vertical="center" wrapText="1" readingOrder="1"/>
      <protection locked="0"/>
    </xf>
    <xf numFmtId="0" fontId="4" fillId="0" borderId="0" xfId="0" applyFont="1" applyFill="1" applyBorder="1" applyAlignment="1" applyProtection="1">
      <alignment horizontal="left" vertical="center" wrapText="1" readingOrder="1"/>
      <protection locked="0"/>
    </xf>
    <xf numFmtId="0" fontId="5" fillId="0" borderId="0" xfId="0" applyFont="1" applyFill="1" applyBorder="1" applyAlignment="1" applyProtection="1">
      <alignment horizontal="left" vertical="center" wrapText="1" readingOrder="1"/>
      <protection locked="0"/>
    </xf>
    <xf numFmtId="0" fontId="3" fillId="0" borderId="4" xfId="0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Fill="1" applyBorder="1" applyAlignment="1">
      <alignment horizontal="left"/>
    </xf>
    <xf numFmtId="0" fontId="3" fillId="0" borderId="6" xfId="0" applyNumberFormat="1" applyFont="1" applyBorder="1" applyAlignment="1" applyProtection="1">
      <alignment horizontal="left" vertical="center" wrapText="1" readingOrder="1"/>
      <protection locked="0"/>
    </xf>
    <xf numFmtId="0" fontId="1" fillId="0" borderId="0" xfId="0" applyFont="1" applyAlignment="1">
      <alignment vertical="center"/>
    </xf>
    <xf numFmtId="3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vertical="center" wrapText="1" readingOrder="1"/>
      <protection locked="0"/>
    </xf>
    <xf numFmtId="0" fontId="1" fillId="0" borderId="2" xfId="0" applyFont="1" applyBorder="1" applyAlignment="1" applyProtection="1">
      <alignment vertical="top" wrapText="1"/>
      <protection locked="0"/>
    </xf>
    <xf numFmtId="0" fontId="4" fillId="0" borderId="1" xfId="0" applyFont="1" applyBorder="1" applyAlignment="1" applyProtection="1">
      <alignment vertical="center" wrapText="1" readingOrder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center" wrapText="1" readingOrder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Fill="1" applyBorder="1" applyAlignment="1" applyProtection="1">
      <alignment vertical="center" wrapText="1" readingOrder="1"/>
      <protection locked="0"/>
    </xf>
    <xf numFmtId="0" fontId="1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5F5F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72"/>
  <sheetViews>
    <sheetView showGridLines="0" tabSelected="1" zoomScale="130" zoomScaleNormal="130" workbookViewId="0">
      <pane ySplit="4" topLeftCell="A74" activePane="bottomLeft" state="frozenSplit"/>
      <selection pane="bottomLeft" activeCell="C80" sqref="C80"/>
    </sheetView>
  </sheetViews>
  <sheetFormatPr defaultRowHeight="12.75" x14ac:dyDescent="0.2"/>
  <cols>
    <col min="1" max="1" width="2.7109375" style="1" customWidth="1"/>
    <col min="2" max="2" width="11" style="33" customWidth="1"/>
    <col min="3" max="3" width="57.42578125" style="1" customWidth="1"/>
    <col min="4" max="4" width="7.28515625" style="1" hidden="1" customWidth="1"/>
    <col min="5" max="5" width="16.28515625" style="2" customWidth="1"/>
    <col min="6" max="16384" width="9.140625" style="1"/>
  </cols>
  <sheetData>
    <row r="1" spans="2:5" x14ac:dyDescent="0.2">
      <c r="B1" s="54" t="s">
        <v>118</v>
      </c>
      <c r="C1" s="54"/>
      <c r="D1" s="54"/>
      <c r="E1" s="54"/>
    </row>
    <row r="2" spans="2:5" x14ac:dyDescent="0.2">
      <c r="B2" s="54" t="s">
        <v>153</v>
      </c>
      <c r="C2" s="54"/>
      <c r="D2" s="54"/>
      <c r="E2" s="54"/>
    </row>
    <row r="3" spans="2:5" x14ac:dyDescent="0.2">
      <c r="B3" s="54" t="s">
        <v>117</v>
      </c>
      <c r="C3" s="54"/>
      <c r="D3" s="54"/>
      <c r="E3" s="54"/>
    </row>
    <row r="6" spans="2:5" ht="21.75" customHeight="1" x14ac:dyDescent="0.2">
      <c r="B6" s="52" t="s">
        <v>35</v>
      </c>
      <c r="C6" s="52"/>
      <c r="D6" s="52"/>
      <c r="E6" s="52"/>
    </row>
    <row r="7" spans="2:5" ht="21.75" customHeight="1" x14ac:dyDescent="0.2">
      <c r="B7" s="7" t="s">
        <v>0</v>
      </c>
      <c r="C7" s="7" t="s">
        <v>1</v>
      </c>
      <c r="D7" s="7" t="s">
        <v>2</v>
      </c>
      <c r="E7" s="8" t="s">
        <v>140</v>
      </c>
    </row>
    <row r="8" spans="2:5" s="3" customFormat="1" ht="25.5" customHeight="1" x14ac:dyDescent="0.2">
      <c r="B8" s="34" t="s">
        <v>36</v>
      </c>
      <c r="C8" s="9" t="s">
        <v>37</v>
      </c>
      <c r="D8" s="10">
        <v>171749</v>
      </c>
      <c r="E8" s="11">
        <v>0</v>
      </c>
    </row>
    <row r="9" spans="2:5" x14ac:dyDescent="0.2">
      <c r="B9" s="48" t="s">
        <v>14</v>
      </c>
      <c r="C9" s="49"/>
      <c r="D9" s="12">
        <v>259575</v>
      </c>
      <c r="E9" s="13">
        <f>SUM(E8)</f>
        <v>0</v>
      </c>
    </row>
    <row r="10" spans="2:5" ht="12.75" customHeight="1" x14ac:dyDescent="0.2">
      <c r="B10" s="35" t="s">
        <v>38</v>
      </c>
      <c r="C10" s="14" t="s">
        <v>15</v>
      </c>
      <c r="D10" s="15">
        <v>3188839</v>
      </c>
      <c r="E10" s="16">
        <v>4005</v>
      </c>
    </row>
    <row r="11" spans="2:5" ht="12.75" customHeight="1" x14ac:dyDescent="0.2">
      <c r="B11" s="35" t="s">
        <v>39</v>
      </c>
      <c r="C11" s="14" t="s">
        <v>40</v>
      </c>
      <c r="D11" s="15">
        <v>832684</v>
      </c>
      <c r="E11" s="16">
        <v>902</v>
      </c>
    </row>
    <row r="12" spans="2:5" ht="12.75" customHeight="1" x14ac:dyDescent="0.2">
      <c r="B12" s="35" t="s">
        <v>41</v>
      </c>
      <c r="C12" s="14" t="s">
        <v>17</v>
      </c>
      <c r="D12" s="15">
        <v>52210</v>
      </c>
      <c r="E12" s="16">
        <v>25</v>
      </c>
    </row>
    <row r="13" spans="2:5" ht="12.75" customHeight="1" x14ac:dyDescent="0.2">
      <c r="B13" s="35" t="s">
        <v>42</v>
      </c>
      <c r="C13" s="14" t="s">
        <v>19</v>
      </c>
      <c r="D13" s="15">
        <v>30409</v>
      </c>
      <c r="E13" s="16">
        <v>20</v>
      </c>
    </row>
    <row r="14" spans="2:5" ht="12.75" customHeight="1" x14ac:dyDescent="0.2">
      <c r="B14" s="35" t="s">
        <v>43</v>
      </c>
      <c r="C14" s="14" t="s">
        <v>20</v>
      </c>
      <c r="D14" s="15">
        <v>50401</v>
      </c>
      <c r="E14" s="16">
        <v>110</v>
      </c>
    </row>
    <row r="15" spans="2:5" ht="12.75" customHeight="1" x14ac:dyDescent="0.2">
      <c r="B15" s="35" t="s">
        <v>44</v>
      </c>
      <c r="C15" s="14" t="s">
        <v>45</v>
      </c>
      <c r="D15" s="15">
        <v>13308</v>
      </c>
      <c r="E15" s="16">
        <v>0</v>
      </c>
    </row>
    <row r="16" spans="2:5" ht="12.75" customHeight="1" x14ac:dyDescent="0.2">
      <c r="B16" s="35" t="s">
        <v>46</v>
      </c>
      <c r="C16" s="14" t="s">
        <v>21</v>
      </c>
      <c r="D16" s="15">
        <v>184964</v>
      </c>
      <c r="E16" s="16">
        <v>220</v>
      </c>
    </row>
    <row r="17" spans="2:5" ht="12.75" customHeight="1" x14ac:dyDescent="0.2">
      <c r="B17" s="35" t="s">
        <v>47</v>
      </c>
      <c r="C17" s="14" t="s">
        <v>22</v>
      </c>
      <c r="D17" s="15">
        <v>20159</v>
      </c>
      <c r="E17" s="16">
        <v>30</v>
      </c>
    </row>
    <row r="18" spans="2:5" ht="12.75" customHeight="1" x14ac:dyDescent="0.2">
      <c r="B18" s="35" t="s">
        <v>48</v>
      </c>
      <c r="C18" s="14" t="s">
        <v>24</v>
      </c>
      <c r="D18" s="15">
        <v>44352</v>
      </c>
      <c r="E18" s="16">
        <v>50</v>
      </c>
    </row>
    <row r="19" spans="2:5" ht="12.75" customHeight="1" x14ac:dyDescent="0.2">
      <c r="B19" s="35" t="s">
        <v>49</v>
      </c>
      <c r="C19" s="14" t="s">
        <v>26</v>
      </c>
      <c r="D19" s="15">
        <v>44512</v>
      </c>
      <c r="E19" s="16">
        <v>50</v>
      </c>
    </row>
    <row r="20" spans="2:5" ht="12.75" customHeight="1" x14ac:dyDescent="0.2">
      <c r="B20" s="35" t="s">
        <v>50</v>
      </c>
      <c r="C20" s="14" t="s">
        <v>27</v>
      </c>
      <c r="D20" s="15">
        <v>237867</v>
      </c>
      <c r="E20" s="16">
        <v>1550</v>
      </c>
    </row>
    <row r="21" spans="2:5" ht="12.75" customHeight="1" x14ac:dyDescent="0.2">
      <c r="B21" s="35" t="s">
        <v>51</v>
      </c>
      <c r="C21" s="14" t="s">
        <v>52</v>
      </c>
      <c r="D21" s="15">
        <v>32089</v>
      </c>
      <c r="E21" s="16">
        <v>30</v>
      </c>
    </row>
    <row r="22" spans="2:5" ht="12.75" customHeight="1" x14ac:dyDescent="0.2">
      <c r="B22" s="35" t="s">
        <v>53</v>
      </c>
      <c r="C22" s="14" t="s">
        <v>28</v>
      </c>
      <c r="D22" s="15">
        <v>307511</v>
      </c>
      <c r="E22" s="16">
        <v>340</v>
      </c>
    </row>
    <row r="23" spans="2:5" ht="12.75" customHeight="1" x14ac:dyDescent="0.2">
      <c r="B23" s="35" t="s">
        <v>54</v>
      </c>
      <c r="C23" s="14" t="s">
        <v>120</v>
      </c>
      <c r="D23" s="15">
        <v>70518</v>
      </c>
      <c r="E23" s="16">
        <v>100</v>
      </c>
    </row>
    <row r="24" spans="2:5" ht="12.75" customHeight="1" x14ac:dyDescent="0.2">
      <c r="B24" s="35" t="s">
        <v>56</v>
      </c>
      <c r="C24" s="14" t="s">
        <v>119</v>
      </c>
      <c r="D24" s="15">
        <v>87226</v>
      </c>
      <c r="E24" s="16">
        <v>190</v>
      </c>
    </row>
    <row r="25" spans="2:5" ht="12.75" customHeight="1" x14ac:dyDescent="0.2">
      <c r="B25" s="35" t="s">
        <v>58</v>
      </c>
      <c r="C25" s="14" t="s">
        <v>31</v>
      </c>
      <c r="D25" s="15">
        <v>162535</v>
      </c>
      <c r="E25" s="16">
        <f>(E12+E13+E14+E15+E16+E17+E18+E19+E20+E21+E22+E24)*0.27</f>
        <v>706.05000000000007</v>
      </c>
    </row>
    <row r="26" spans="2:5" ht="12.75" customHeight="1" x14ac:dyDescent="0.2">
      <c r="B26" s="35" t="s">
        <v>59</v>
      </c>
      <c r="C26" s="14" t="s">
        <v>32</v>
      </c>
      <c r="D26" s="15">
        <v>19450</v>
      </c>
      <c r="E26" s="16">
        <v>50</v>
      </c>
    </row>
    <row r="27" spans="2:5" ht="25.5" customHeight="1" x14ac:dyDescent="0.2">
      <c r="B27" s="35" t="s">
        <v>69</v>
      </c>
      <c r="C27" s="14" t="s">
        <v>124</v>
      </c>
      <c r="D27" s="15">
        <v>44176</v>
      </c>
      <c r="E27" s="16">
        <v>1135</v>
      </c>
    </row>
    <row r="28" spans="2:5" ht="38.25" customHeight="1" x14ac:dyDescent="0.2">
      <c r="B28" s="36" t="s">
        <v>109</v>
      </c>
      <c r="C28" s="14" t="s">
        <v>123</v>
      </c>
      <c r="D28" s="15"/>
      <c r="E28" s="16">
        <f>2136+14+252+353</f>
        <v>2755</v>
      </c>
    </row>
    <row r="29" spans="2:5" ht="19.5" customHeight="1" x14ac:dyDescent="0.2">
      <c r="B29" s="46" t="s">
        <v>34</v>
      </c>
      <c r="C29" s="47"/>
      <c r="D29" s="17">
        <v>6003117</v>
      </c>
      <c r="E29" s="18">
        <f>SUM(E10:E28)</f>
        <v>12268.05</v>
      </c>
    </row>
    <row r="30" spans="2:5" s="5" customFormat="1" ht="13.5" x14ac:dyDescent="0.2">
      <c r="B30" s="53"/>
      <c r="C30" s="51"/>
      <c r="D30" s="20"/>
      <c r="E30" s="21"/>
    </row>
    <row r="31" spans="2:5" s="5" customFormat="1" x14ac:dyDescent="0.2">
      <c r="B31" s="50"/>
      <c r="C31" s="51"/>
      <c r="D31" s="22"/>
      <c r="E31" s="23"/>
    </row>
    <row r="32" spans="2:5" s="5" customFormat="1" x14ac:dyDescent="0.2">
      <c r="B32" s="50"/>
      <c r="C32" s="51"/>
      <c r="D32" s="22"/>
      <c r="E32" s="23"/>
    </row>
    <row r="33" spans="2:5" ht="18.75" customHeight="1" x14ac:dyDescent="0.2">
      <c r="B33" s="52" t="s">
        <v>60</v>
      </c>
      <c r="C33" s="52"/>
      <c r="D33" s="52"/>
      <c r="E33" s="52"/>
    </row>
    <row r="34" spans="2:5" ht="25.5" customHeight="1" x14ac:dyDescent="0.2">
      <c r="B34" s="7" t="s">
        <v>0</v>
      </c>
      <c r="C34" s="7" t="s">
        <v>1</v>
      </c>
      <c r="D34" s="7" t="s">
        <v>2</v>
      </c>
      <c r="E34" s="8" t="s">
        <v>140</v>
      </c>
    </row>
    <row r="35" spans="2:5" ht="12.75" customHeight="1" x14ac:dyDescent="0.2">
      <c r="B35" s="35" t="s">
        <v>61</v>
      </c>
      <c r="C35" s="14" t="s">
        <v>11</v>
      </c>
      <c r="D35" s="15">
        <v>25000</v>
      </c>
      <c r="E35" s="16">
        <v>30</v>
      </c>
    </row>
    <row r="36" spans="2:5" x14ac:dyDescent="0.2">
      <c r="B36" s="48" t="s">
        <v>14</v>
      </c>
      <c r="C36" s="49"/>
      <c r="D36" s="12">
        <v>25000</v>
      </c>
      <c r="E36" s="13">
        <f>SUM(E35)</f>
        <v>30</v>
      </c>
    </row>
    <row r="37" spans="2:5" ht="12.75" customHeight="1" x14ac:dyDescent="0.2">
      <c r="B37" s="35" t="s">
        <v>42</v>
      </c>
      <c r="C37" s="14" t="s">
        <v>19</v>
      </c>
      <c r="D37" s="15">
        <v>3937</v>
      </c>
      <c r="E37" s="16">
        <v>25</v>
      </c>
    </row>
    <row r="38" spans="2:5" ht="12.75" customHeight="1" x14ac:dyDescent="0.2">
      <c r="B38" s="35" t="s">
        <v>47</v>
      </c>
      <c r="C38" s="14" t="s">
        <v>22</v>
      </c>
      <c r="D38" s="15">
        <v>1596</v>
      </c>
      <c r="E38" s="16">
        <v>10</v>
      </c>
    </row>
    <row r="39" spans="2:5" ht="12.75" customHeight="1" x14ac:dyDescent="0.2">
      <c r="B39" s="35" t="s">
        <v>48</v>
      </c>
      <c r="C39" s="14" t="s">
        <v>24</v>
      </c>
      <c r="D39" s="15">
        <v>18432</v>
      </c>
      <c r="E39" s="16">
        <v>30</v>
      </c>
    </row>
    <row r="40" spans="2:5" ht="12.75" customHeight="1" x14ac:dyDescent="0.2">
      <c r="B40" s="35" t="s">
        <v>56</v>
      </c>
      <c r="C40" s="14" t="s">
        <v>57</v>
      </c>
      <c r="D40" s="15">
        <v>94400</v>
      </c>
      <c r="E40" s="26">
        <v>0</v>
      </c>
    </row>
    <row r="41" spans="2:5" ht="12.75" customHeight="1" x14ac:dyDescent="0.2">
      <c r="B41" s="37" t="s">
        <v>58</v>
      </c>
      <c r="C41" s="24" t="s">
        <v>31</v>
      </c>
      <c r="D41" s="31">
        <v>31963</v>
      </c>
      <c r="E41" s="28">
        <v>18</v>
      </c>
    </row>
    <row r="42" spans="2:5" ht="12.75" customHeight="1" x14ac:dyDescent="0.2">
      <c r="B42" s="38" t="s">
        <v>141</v>
      </c>
      <c r="C42" s="27" t="s">
        <v>144</v>
      </c>
      <c r="D42" s="29"/>
      <c r="E42" s="28">
        <v>1575</v>
      </c>
    </row>
    <row r="43" spans="2:5" ht="12.75" customHeight="1" x14ac:dyDescent="0.2">
      <c r="B43" s="38" t="s">
        <v>143</v>
      </c>
      <c r="C43" s="27" t="s">
        <v>142</v>
      </c>
      <c r="D43" s="29"/>
      <c r="E43" s="28">
        <v>425</v>
      </c>
    </row>
    <row r="44" spans="2:5" x14ac:dyDescent="0.2">
      <c r="B44" s="46" t="s">
        <v>34</v>
      </c>
      <c r="C44" s="47"/>
      <c r="D44" s="17">
        <v>150328</v>
      </c>
      <c r="E44" s="18">
        <f>SUM(E37:E43)</f>
        <v>2083</v>
      </c>
    </row>
    <row r="45" spans="2:5" s="5" customFormat="1" ht="13.5" x14ac:dyDescent="0.2">
      <c r="B45" s="53"/>
      <c r="C45" s="51"/>
      <c r="D45" s="20"/>
      <c r="E45" s="21"/>
    </row>
    <row r="46" spans="2:5" s="5" customFormat="1" ht="13.5" x14ac:dyDescent="0.2">
      <c r="B46" s="19"/>
      <c r="C46" s="4"/>
      <c r="D46" s="20"/>
      <c r="E46" s="21"/>
    </row>
    <row r="47" spans="2:5" s="5" customFormat="1" ht="13.5" x14ac:dyDescent="0.2">
      <c r="B47" s="19"/>
      <c r="C47" s="4"/>
      <c r="D47" s="20"/>
      <c r="E47" s="21"/>
    </row>
    <row r="48" spans="2:5" s="5" customFormat="1" ht="13.5" x14ac:dyDescent="0.2">
      <c r="B48" s="19"/>
      <c r="C48" s="4"/>
      <c r="D48" s="20"/>
      <c r="E48" s="21"/>
    </row>
    <row r="49" spans="2:5" s="5" customFormat="1" ht="13.5" x14ac:dyDescent="0.2">
      <c r="B49" s="19"/>
      <c r="C49" s="4"/>
      <c r="D49" s="20"/>
      <c r="E49" s="21"/>
    </row>
    <row r="50" spans="2:5" s="5" customFormat="1" x14ac:dyDescent="0.2">
      <c r="B50" s="50"/>
      <c r="C50" s="51"/>
      <c r="D50" s="22"/>
      <c r="E50" s="23"/>
    </row>
    <row r="51" spans="2:5" ht="24.75" customHeight="1" x14ac:dyDescent="0.2">
      <c r="B51" s="52" t="s">
        <v>145</v>
      </c>
      <c r="C51" s="52"/>
      <c r="D51" s="52"/>
      <c r="E51" s="52"/>
    </row>
    <row r="52" spans="2:5" ht="20.25" customHeight="1" x14ac:dyDescent="0.2">
      <c r="B52" s="7" t="s">
        <v>0</v>
      </c>
      <c r="C52" s="7" t="s">
        <v>1</v>
      </c>
      <c r="D52" s="7" t="s">
        <v>2</v>
      </c>
      <c r="E52" s="8" t="s">
        <v>140</v>
      </c>
    </row>
    <row r="53" spans="2:5" ht="12.75" customHeight="1" x14ac:dyDescent="0.2">
      <c r="B53" s="35" t="s">
        <v>61</v>
      </c>
      <c r="C53" s="14" t="s">
        <v>11</v>
      </c>
      <c r="D53" s="15">
        <v>649100</v>
      </c>
      <c r="E53" s="16">
        <v>1000</v>
      </c>
    </row>
    <row r="54" spans="2:5" x14ac:dyDescent="0.2">
      <c r="B54" s="48" t="s">
        <v>14</v>
      </c>
      <c r="C54" s="49"/>
      <c r="D54" s="12">
        <v>649100</v>
      </c>
      <c r="E54" s="13">
        <f>SUM(E53)</f>
        <v>1000</v>
      </c>
    </row>
    <row r="55" spans="2:5" ht="12.75" customHeight="1" x14ac:dyDescent="0.2">
      <c r="B55" s="35" t="s">
        <v>62</v>
      </c>
      <c r="C55" s="14" t="s">
        <v>16</v>
      </c>
      <c r="D55" s="15">
        <v>62852</v>
      </c>
      <c r="E55" s="16">
        <v>100</v>
      </c>
    </row>
    <row r="56" spans="2:5" ht="12.75" customHeight="1" x14ac:dyDescent="0.2">
      <c r="B56" s="35" t="s">
        <v>41</v>
      </c>
      <c r="C56" s="14" t="s">
        <v>17</v>
      </c>
      <c r="D56" s="15">
        <v>346</v>
      </c>
      <c r="E56" s="16">
        <v>10</v>
      </c>
    </row>
    <row r="57" spans="2:5" ht="12.75" customHeight="1" x14ac:dyDescent="0.2">
      <c r="B57" s="35" t="s">
        <v>42</v>
      </c>
      <c r="C57" s="14" t="s">
        <v>19</v>
      </c>
      <c r="D57" s="15">
        <v>102908</v>
      </c>
      <c r="E57" s="16">
        <v>150</v>
      </c>
    </row>
    <row r="58" spans="2:5" ht="12.75" customHeight="1" x14ac:dyDescent="0.2">
      <c r="B58" s="35" t="s">
        <v>47</v>
      </c>
      <c r="C58" s="14" t="s">
        <v>22</v>
      </c>
      <c r="D58" s="15">
        <v>180320</v>
      </c>
      <c r="E58" s="16">
        <v>200</v>
      </c>
    </row>
    <row r="59" spans="2:5" ht="12.75" customHeight="1" x14ac:dyDescent="0.2">
      <c r="B59" s="35" t="s">
        <v>63</v>
      </c>
      <c r="C59" s="14" t="s">
        <v>23</v>
      </c>
      <c r="D59" s="15">
        <v>433773</v>
      </c>
      <c r="E59" s="16">
        <v>600</v>
      </c>
    </row>
    <row r="60" spans="2:5" ht="12.75" customHeight="1" x14ac:dyDescent="0.2">
      <c r="B60" s="35" t="s">
        <v>48</v>
      </c>
      <c r="C60" s="14" t="s">
        <v>24</v>
      </c>
      <c r="D60" s="15">
        <v>42334</v>
      </c>
      <c r="E60" s="16">
        <v>50</v>
      </c>
    </row>
    <row r="61" spans="2:5" ht="12.75" customHeight="1" x14ac:dyDescent="0.2">
      <c r="B61" s="35" t="s">
        <v>49</v>
      </c>
      <c r="C61" s="14" t="s">
        <v>26</v>
      </c>
      <c r="D61" s="15">
        <v>32047</v>
      </c>
      <c r="E61" s="16">
        <v>50</v>
      </c>
    </row>
    <row r="62" spans="2:5" ht="12.75" customHeight="1" x14ac:dyDescent="0.2">
      <c r="B62" s="35" t="s">
        <v>50</v>
      </c>
      <c r="C62" s="14" t="s">
        <v>27</v>
      </c>
      <c r="D62" s="15">
        <v>104169</v>
      </c>
      <c r="E62" s="16">
        <v>90</v>
      </c>
    </row>
    <row r="63" spans="2:5" ht="12.75" customHeight="1" x14ac:dyDescent="0.2">
      <c r="B63" s="35" t="s">
        <v>56</v>
      </c>
      <c r="C63" s="14" t="s">
        <v>57</v>
      </c>
      <c r="D63" s="15">
        <v>8248</v>
      </c>
      <c r="E63" s="16">
        <v>50</v>
      </c>
    </row>
    <row r="64" spans="2:5" ht="12.75" customHeight="1" x14ac:dyDescent="0.2">
      <c r="B64" s="35" t="s">
        <v>64</v>
      </c>
      <c r="C64" s="14" t="s">
        <v>30</v>
      </c>
      <c r="D64" s="15">
        <v>19874</v>
      </c>
      <c r="E64" s="16">
        <v>50</v>
      </c>
    </row>
    <row r="65" spans="2:5" x14ac:dyDescent="0.2">
      <c r="B65" s="35" t="s">
        <v>58</v>
      </c>
      <c r="C65" s="14" t="s">
        <v>31</v>
      </c>
      <c r="D65" s="15">
        <v>264223</v>
      </c>
      <c r="E65" s="16">
        <f>(E55+E56+E57+E58+E59+E60+E61+E62+E63+E64)*0.27</f>
        <v>364.5</v>
      </c>
    </row>
    <row r="66" spans="2:5" x14ac:dyDescent="0.2">
      <c r="B66" s="43" t="s">
        <v>148</v>
      </c>
      <c r="C66" s="27" t="s">
        <v>146</v>
      </c>
      <c r="D66" s="25"/>
      <c r="E66" s="26">
        <v>787</v>
      </c>
    </row>
    <row r="67" spans="2:5" x14ac:dyDescent="0.2">
      <c r="B67" s="43" t="s">
        <v>148</v>
      </c>
      <c r="C67" s="27" t="s">
        <v>150</v>
      </c>
      <c r="D67" s="25"/>
      <c r="E67" s="26">
        <v>1575</v>
      </c>
    </row>
    <row r="68" spans="2:5" x14ac:dyDescent="0.2">
      <c r="B68" s="38" t="s">
        <v>149</v>
      </c>
      <c r="C68" s="27" t="s">
        <v>147</v>
      </c>
      <c r="D68" s="25">
        <v>10000</v>
      </c>
      <c r="E68" s="26">
        <v>638</v>
      </c>
    </row>
    <row r="69" spans="2:5" x14ac:dyDescent="0.2">
      <c r="B69" s="46" t="s">
        <v>34</v>
      </c>
      <c r="C69" s="47"/>
      <c r="D69" s="17">
        <v>1261094</v>
      </c>
      <c r="E69" s="18">
        <f>SUM(E55:E68)</f>
        <v>4714.5</v>
      </c>
    </row>
    <row r="70" spans="2:5" s="5" customFormat="1" ht="13.5" x14ac:dyDescent="0.2">
      <c r="B70" s="53"/>
      <c r="C70" s="51"/>
      <c r="D70" s="20"/>
      <c r="E70" s="21"/>
    </row>
    <row r="71" spans="2:5" ht="21.75" customHeight="1" x14ac:dyDescent="0.2">
      <c r="B71" s="52" t="s">
        <v>65</v>
      </c>
      <c r="C71" s="52"/>
      <c r="D71" s="52"/>
      <c r="E71" s="52"/>
    </row>
    <row r="72" spans="2:5" ht="19.5" customHeight="1" x14ac:dyDescent="0.2">
      <c r="B72" s="7" t="s">
        <v>0</v>
      </c>
      <c r="C72" s="7" t="s">
        <v>1</v>
      </c>
      <c r="D72" s="7" t="s">
        <v>2</v>
      </c>
      <c r="E72" s="8" t="s">
        <v>140</v>
      </c>
    </row>
    <row r="73" spans="2:5" ht="12.75" customHeight="1" x14ac:dyDescent="0.2">
      <c r="B73" s="35" t="s">
        <v>66</v>
      </c>
      <c r="C73" s="14" t="s">
        <v>3</v>
      </c>
      <c r="D73" s="15">
        <v>11742794</v>
      </c>
      <c r="E73" s="16">
        <v>10749</v>
      </c>
    </row>
    <row r="74" spans="2:5" ht="25.5" customHeight="1" x14ac:dyDescent="0.2">
      <c r="B74" s="35" t="s">
        <v>67</v>
      </c>
      <c r="C74" s="14" t="s">
        <v>4</v>
      </c>
      <c r="D74" s="15">
        <v>10301812</v>
      </c>
      <c r="E74" s="16">
        <v>6708</v>
      </c>
    </row>
    <row r="75" spans="2:5" ht="12.75" customHeight="1" x14ac:dyDescent="0.2">
      <c r="B75" s="35" t="s">
        <v>68</v>
      </c>
      <c r="C75" s="14" t="s">
        <v>5</v>
      </c>
      <c r="D75" s="15">
        <v>1200000</v>
      </c>
      <c r="E75" s="16">
        <v>1200</v>
      </c>
    </row>
    <row r="76" spans="2:5" x14ac:dyDescent="0.2">
      <c r="B76" s="48" t="s">
        <v>14</v>
      </c>
      <c r="C76" s="49"/>
      <c r="D76" s="12">
        <v>26435990</v>
      </c>
      <c r="E76" s="13">
        <f>SUM(E73:E75)</f>
        <v>18657</v>
      </c>
    </row>
    <row r="77" spans="2:5" s="5" customFormat="1" ht="13.5" x14ac:dyDescent="0.2">
      <c r="B77" s="53"/>
      <c r="C77" s="51"/>
      <c r="D77" s="20"/>
      <c r="E77" s="21"/>
    </row>
    <row r="78" spans="2:5" s="5" customFormat="1" ht="21.75" customHeight="1" x14ac:dyDescent="0.2">
      <c r="B78" s="52" t="s">
        <v>133</v>
      </c>
      <c r="C78" s="52"/>
      <c r="D78" s="52"/>
      <c r="E78" s="52"/>
    </row>
    <row r="79" spans="2:5" s="5" customFormat="1" ht="24.75" customHeight="1" x14ac:dyDescent="0.2">
      <c r="B79" s="7" t="s">
        <v>0</v>
      </c>
      <c r="C79" s="7" t="s">
        <v>1</v>
      </c>
      <c r="D79" s="7" t="s">
        <v>2</v>
      </c>
      <c r="E79" s="8" t="s">
        <v>140</v>
      </c>
    </row>
    <row r="80" spans="2:5" s="5" customFormat="1" ht="27" customHeight="1" x14ac:dyDescent="0.2">
      <c r="B80" s="35" t="s">
        <v>115</v>
      </c>
      <c r="C80" s="14" t="s">
        <v>116</v>
      </c>
      <c r="D80" s="15">
        <v>15052902</v>
      </c>
      <c r="E80" s="16">
        <v>289</v>
      </c>
    </row>
    <row r="81" spans="2:5" s="5" customFormat="1" ht="12.75" customHeight="1" x14ac:dyDescent="0.2">
      <c r="B81" s="48" t="s">
        <v>14</v>
      </c>
      <c r="C81" s="49"/>
      <c r="D81" s="12">
        <v>15052902</v>
      </c>
      <c r="E81" s="13">
        <f>SUM(E80)</f>
        <v>289</v>
      </c>
    </row>
    <row r="82" spans="2:5" s="5" customFormat="1" ht="12.75" customHeight="1" x14ac:dyDescent="0.2">
      <c r="B82" s="35" t="s">
        <v>73</v>
      </c>
      <c r="C82" s="14" t="s">
        <v>70</v>
      </c>
      <c r="D82" s="30">
        <v>79155</v>
      </c>
      <c r="E82" s="28">
        <v>242</v>
      </c>
    </row>
    <row r="83" spans="2:5" s="5" customFormat="1" ht="12.75" customHeight="1" x14ac:dyDescent="0.2">
      <c r="B83" s="37" t="s">
        <v>39</v>
      </c>
      <c r="C83" s="24" t="s">
        <v>40</v>
      </c>
      <c r="D83" s="31">
        <v>10686</v>
      </c>
      <c r="E83" s="28">
        <v>47</v>
      </c>
    </row>
    <row r="84" spans="2:5" s="5" customFormat="1" ht="12.75" customHeight="1" x14ac:dyDescent="0.2">
      <c r="B84" s="35" t="s">
        <v>42</v>
      </c>
      <c r="C84" s="14" t="s">
        <v>19</v>
      </c>
      <c r="D84" s="30">
        <v>0</v>
      </c>
      <c r="E84" s="28">
        <v>0</v>
      </c>
    </row>
    <row r="85" spans="2:5" s="5" customFormat="1" ht="12.75" customHeight="1" x14ac:dyDescent="0.2">
      <c r="B85" s="35" t="s">
        <v>56</v>
      </c>
      <c r="C85" s="14" t="s">
        <v>57</v>
      </c>
      <c r="D85" s="30">
        <v>0</v>
      </c>
      <c r="E85" s="28">
        <v>0</v>
      </c>
    </row>
    <row r="86" spans="2:5" s="5" customFormat="1" ht="12.75" customHeight="1" x14ac:dyDescent="0.2">
      <c r="B86" s="35" t="s">
        <v>58</v>
      </c>
      <c r="C86" s="14" t="s">
        <v>31</v>
      </c>
      <c r="D86" s="30">
        <v>0</v>
      </c>
      <c r="E86" s="28">
        <v>0</v>
      </c>
    </row>
    <row r="87" spans="2:5" s="5" customFormat="1" ht="12.75" customHeight="1" x14ac:dyDescent="0.2">
      <c r="B87" s="46" t="s">
        <v>34</v>
      </c>
      <c r="C87" s="47"/>
      <c r="D87" s="17">
        <v>89841</v>
      </c>
      <c r="E87" s="18">
        <f>SUM(E82:E86)</f>
        <v>289</v>
      </c>
    </row>
    <row r="88" spans="2:5" s="5" customFormat="1" ht="13.5" x14ac:dyDescent="0.2">
      <c r="B88" s="40"/>
      <c r="C88" s="4"/>
      <c r="D88" s="20"/>
      <c r="E88" s="21"/>
    </row>
    <row r="89" spans="2:5" s="5" customFormat="1" x14ac:dyDescent="0.2">
      <c r="B89" s="50"/>
      <c r="C89" s="51"/>
      <c r="D89" s="22"/>
      <c r="E89" s="23"/>
    </row>
    <row r="90" spans="2:5" ht="21.75" customHeight="1" x14ac:dyDescent="0.2">
      <c r="B90" s="52" t="s">
        <v>151</v>
      </c>
      <c r="C90" s="52"/>
      <c r="D90" s="52"/>
      <c r="E90" s="52"/>
    </row>
    <row r="91" spans="2:5" ht="23.25" customHeight="1" x14ac:dyDescent="0.2">
      <c r="B91" s="7" t="s">
        <v>0</v>
      </c>
      <c r="C91" s="7" t="s">
        <v>1</v>
      </c>
      <c r="D91" s="7" t="s">
        <v>2</v>
      </c>
      <c r="E91" s="8" t="s">
        <v>140</v>
      </c>
    </row>
    <row r="92" spans="2:5" ht="24.75" customHeight="1" x14ac:dyDescent="0.2">
      <c r="B92" s="35" t="s">
        <v>115</v>
      </c>
      <c r="C92" s="14" t="s">
        <v>116</v>
      </c>
      <c r="D92" s="15">
        <v>15052902</v>
      </c>
      <c r="E92" s="16">
        <v>104</v>
      </c>
    </row>
    <row r="93" spans="2:5" x14ac:dyDescent="0.2">
      <c r="B93" s="48" t="s">
        <v>14</v>
      </c>
      <c r="C93" s="49"/>
      <c r="D93" s="12">
        <v>15052902</v>
      </c>
      <c r="E93" s="13">
        <f>SUM(E92)</f>
        <v>104</v>
      </c>
    </row>
    <row r="94" spans="2:5" ht="12.75" customHeight="1" x14ac:dyDescent="0.2">
      <c r="B94" s="35" t="s">
        <v>73</v>
      </c>
      <c r="C94" s="14" t="s">
        <v>70</v>
      </c>
      <c r="D94" s="30">
        <v>79155</v>
      </c>
      <c r="E94" s="28">
        <v>87</v>
      </c>
    </row>
    <row r="95" spans="2:5" ht="12.75" customHeight="1" x14ac:dyDescent="0.2">
      <c r="B95" s="37" t="s">
        <v>39</v>
      </c>
      <c r="C95" s="24" t="s">
        <v>40</v>
      </c>
      <c r="D95" s="31">
        <v>10686</v>
      </c>
      <c r="E95" s="28">
        <v>17</v>
      </c>
    </row>
    <row r="96" spans="2:5" ht="12.75" customHeight="1" x14ac:dyDescent="0.2">
      <c r="B96" s="35" t="s">
        <v>42</v>
      </c>
      <c r="C96" s="14" t="s">
        <v>19</v>
      </c>
      <c r="D96" s="30">
        <v>0</v>
      </c>
      <c r="E96" s="28">
        <v>0</v>
      </c>
    </row>
    <row r="97" spans="2:5" ht="12.75" customHeight="1" x14ac:dyDescent="0.2">
      <c r="B97" s="35" t="s">
        <v>56</v>
      </c>
      <c r="C97" s="14" t="s">
        <v>57</v>
      </c>
      <c r="D97" s="30">
        <v>0</v>
      </c>
      <c r="E97" s="28">
        <v>0</v>
      </c>
    </row>
    <row r="98" spans="2:5" ht="12.75" customHeight="1" x14ac:dyDescent="0.2">
      <c r="B98" s="35" t="s">
        <v>58</v>
      </c>
      <c r="C98" s="14" t="s">
        <v>31</v>
      </c>
      <c r="D98" s="30">
        <v>0</v>
      </c>
      <c r="E98" s="28">
        <v>0</v>
      </c>
    </row>
    <row r="99" spans="2:5" x14ac:dyDescent="0.2">
      <c r="B99" s="46" t="s">
        <v>34</v>
      </c>
      <c r="C99" s="47"/>
      <c r="D99" s="17">
        <v>89841</v>
      </c>
      <c r="E99" s="18">
        <f>SUM(E94:E98)</f>
        <v>104</v>
      </c>
    </row>
    <row r="100" spans="2:5" s="5" customFormat="1" ht="13.5" x14ac:dyDescent="0.2">
      <c r="B100" s="53"/>
      <c r="C100" s="51"/>
      <c r="D100" s="20"/>
      <c r="E100" s="21"/>
    </row>
    <row r="101" spans="2:5" s="5" customFormat="1" ht="13.5" x14ac:dyDescent="0.2">
      <c r="B101" s="40"/>
      <c r="C101" s="4"/>
      <c r="D101" s="20"/>
      <c r="E101" s="21"/>
    </row>
    <row r="102" spans="2:5" s="5" customFormat="1" ht="13.5" x14ac:dyDescent="0.2">
      <c r="B102" s="40"/>
      <c r="C102" s="4"/>
      <c r="D102" s="20"/>
      <c r="E102" s="21"/>
    </row>
    <row r="103" spans="2:5" s="5" customFormat="1" ht="21.75" customHeight="1" x14ac:dyDescent="0.2">
      <c r="B103" s="52" t="s">
        <v>134</v>
      </c>
      <c r="C103" s="52"/>
      <c r="D103" s="52"/>
      <c r="E103" s="52"/>
    </row>
    <row r="104" spans="2:5" s="5" customFormat="1" ht="25.5" customHeight="1" x14ac:dyDescent="0.2">
      <c r="B104" s="7" t="s">
        <v>0</v>
      </c>
      <c r="C104" s="7" t="s">
        <v>1</v>
      </c>
      <c r="D104" s="7" t="s">
        <v>2</v>
      </c>
      <c r="E104" s="8" t="s">
        <v>140</v>
      </c>
    </row>
    <row r="105" spans="2:5" s="5" customFormat="1" ht="25.5" customHeight="1" x14ac:dyDescent="0.2">
      <c r="B105" s="35" t="s">
        <v>115</v>
      </c>
      <c r="C105" s="14" t="s">
        <v>116</v>
      </c>
      <c r="D105" s="15">
        <v>15052902</v>
      </c>
      <c r="E105" s="16">
        <v>534</v>
      </c>
    </row>
    <row r="106" spans="2:5" s="5" customFormat="1" x14ac:dyDescent="0.2">
      <c r="B106" s="48" t="s">
        <v>14</v>
      </c>
      <c r="C106" s="49"/>
      <c r="D106" s="12">
        <v>15052902</v>
      </c>
      <c r="E106" s="13">
        <f>SUM(E105)</f>
        <v>534</v>
      </c>
    </row>
    <row r="107" spans="2:5" s="5" customFormat="1" ht="12.75" customHeight="1" x14ac:dyDescent="0.2">
      <c r="B107" s="35" t="s">
        <v>73</v>
      </c>
      <c r="C107" s="14" t="s">
        <v>70</v>
      </c>
      <c r="D107" s="30">
        <v>79155</v>
      </c>
      <c r="E107" s="28">
        <v>458</v>
      </c>
    </row>
    <row r="108" spans="2:5" s="5" customFormat="1" ht="12.75" customHeight="1" x14ac:dyDescent="0.2">
      <c r="B108" s="37" t="s">
        <v>39</v>
      </c>
      <c r="C108" s="24" t="s">
        <v>40</v>
      </c>
      <c r="D108" s="31">
        <v>10686</v>
      </c>
      <c r="E108" s="28">
        <v>76</v>
      </c>
    </row>
    <row r="109" spans="2:5" s="5" customFormat="1" ht="12.75" customHeight="1" x14ac:dyDescent="0.2">
      <c r="B109" s="35" t="s">
        <v>42</v>
      </c>
      <c r="C109" s="14" t="s">
        <v>19</v>
      </c>
      <c r="D109" s="30">
        <v>0</v>
      </c>
      <c r="E109" s="28">
        <v>0</v>
      </c>
    </row>
    <row r="110" spans="2:5" s="5" customFormat="1" ht="12.75" customHeight="1" x14ac:dyDescent="0.2">
      <c r="B110" s="35" t="s">
        <v>56</v>
      </c>
      <c r="C110" s="14" t="s">
        <v>57</v>
      </c>
      <c r="D110" s="30">
        <v>0</v>
      </c>
      <c r="E110" s="28">
        <v>0</v>
      </c>
    </row>
    <row r="111" spans="2:5" s="5" customFormat="1" ht="12.75" customHeight="1" x14ac:dyDescent="0.2">
      <c r="B111" s="35" t="s">
        <v>58</v>
      </c>
      <c r="C111" s="14" t="s">
        <v>31</v>
      </c>
      <c r="D111" s="30">
        <v>0</v>
      </c>
      <c r="E111" s="28">
        <v>0</v>
      </c>
    </row>
    <row r="112" spans="2:5" s="5" customFormat="1" x14ac:dyDescent="0.2">
      <c r="B112" s="46" t="s">
        <v>34</v>
      </c>
      <c r="C112" s="47"/>
      <c r="D112" s="17">
        <v>89841</v>
      </c>
      <c r="E112" s="18">
        <f>SUM(E107:E111)</f>
        <v>534</v>
      </c>
    </row>
    <row r="113" spans="2:5" s="5" customFormat="1" ht="13.5" x14ac:dyDescent="0.2">
      <c r="B113" s="40"/>
      <c r="C113" s="4"/>
      <c r="D113" s="20"/>
      <c r="E113" s="21"/>
    </row>
    <row r="114" spans="2:5" s="5" customFormat="1" ht="13.5" x14ac:dyDescent="0.2">
      <c r="B114" s="40"/>
      <c r="C114" s="4"/>
      <c r="D114" s="20"/>
      <c r="E114" s="21"/>
    </row>
    <row r="115" spans="2:5" s="5" customFormat="1" ht="13.5" x14ac:dyDescent="0.2">
      <c r="B115" s="40"/>
      <c r="C115" s="4"/>
      <c r="D115" s="20"/>
      <c r="E115" s="21"/>
    </row>
    <row r="116" spans="2:5" s="5" customFormat="1" x14ac:dyDescent="0.2">
      <c r="B116" s="50"/>
      <c r="C116" s="51"/>
      <c r="D116" s="22"/>
      <c r="E116" s="23"/>
    </row>
    <row r="117" spans="2:5" ht="19.5" customHeight="1" x14ac:dyDescent="0.2">
      <c r="B117" s="52" t="s">
        <v>75</v>
      </c>
      <c r="C117" s="52"/>
      <c r="D117" s="52"/>
      <c r="E117" s="52"/>
    </row>
    <row r="118" spans="2:5" ht="21.75" customHeight="1" x14ac:dyDescent="0.2">
      <c r="B118" s="7" t="s">
        <v>0</v>
      </c>
      <c r="C118" s="7" t="s">
        <v>1</v>
      </c>
      <c r="D118" s="7" t="s">
        <v>2</v>
      </c>
      <c r="E118" s="8" t="s">
        <v>140</v>
      </c>
    </row>
    <row r="119" spans="2:5" ht="12.75" customHeight="1" x14ac:dyDescent="0.2">
      <c r="B119" s="35" t="s">
        <v>72</v>
      </c>
      <c r="C119" s="14" t="s">
        <v>18</v>
      </c>
      <c r="D119" s="15">
        <v>0</v>
      </c>
      <c r="E119" s="16">
        <v>150</v>
      </c>
    </row>
    <row r="120" spans="2:5" ht="12.75" customHeight="1" x14ac:dyDescent="0.2">
      <c r="B120" s="35" t="s">
        <v>49</v>
      </c>
      <c r="C120" s="14" t="s">
        <v>26</v>
      </c>
      <c r="D120" s="15">
        <v>370000</v>
      </c>
      <c r="E120" s="16">
        <v>500</v>
      </c>
    </row>
    <row r="121" spans="2:5" ht="12.75" customHeight="1" x14ac:dyDescent="0.2">
      <c r="B121" s="35" t="s">
        <v>56</v>
      </c>
      <c r="C121" s="14" t="s">
        <v>57</v>
      </c>
      <c r="D121" s="15">
        <v>313940</v>
      </c>
      <c r="E121" s="26">
        <v>350</v>
      </c>
    </row>
    <row r="122" spans="2:5" ht="12.75" customHeight="1" x14ac:dyDescent="0.2">
      <c r="B122" s="37" t="s">
        <v>58</v>
      </c>
      <c r="C122" s="24" t="s">
        <v>31</v>
      </c>
      <c r="D122" s="31">
        <v>105002</v>
      </c>
      <c r="E122" s="28">
        <v>270</v>
      </c>
    </row>
    <row r="123" spans="2:5" ht="12.75" customHeight="1" x14ac:dyDescent="0.2">
      <c r="B123" s="43" t="s">
        <v>148</v>
      </c>
      <c r="C123" s="27" t="s">
        <v>152</v>
      </c>
      <c r="D123" s="29"/>
      <c r="E123" s="28">
        <v>22105</v>
      </c>
    </row>
    <row r="124" spans="2:5" ht="15.75" customHeight="1" x14ac:dyDescent="0.2">
      <c r="B124" s="46" t="s">
        <v>34</v>
      </c>
      <c r="C124" s="47"/>
      <c r="D124" s="17">
        <v>807840</v>
      </c>
      <c r="E124" s="18">
        <f>SUM(E119:E123)</f>
        <v>23375</v>
      </c>
    </row>
    <row r="125" spans="2:5" s="5" customFormat="1" ht="13.5" x14ac:dyDescent="0.2">
      <c r="B125" s="53"/>
      <c r="C125" s="51"/>
      <c r="D125" s="20"/>
      <c r="E125" s="21"/>
    </row>
    <row r="126" spans="2:5" s="5" customFormat="1" ht="13.5" x14ac:dyDescent="0.2">
      <c r="B126" s="19"/>
      <c r="C126" s="4"/>
      <c r="D126" s="20"/>
      <c r="E126" s="21"/>
    </row>
    <row r="127" spans="2:5" s="5" customFormat="1" ht="13.5" x14ac:dyDescent="0.2">
      <c r="B127" s="40"/>
      <c r="C127" s="4"/>
      <c r="D127" s="20"/>
      <c r="E127" s="21"/>
    </row>
    <row r="128" spans="2:5" s="5" customFormat="1" ht="18.75" customHeight="1" x14ac:dyDescent="0.2">
      <c r="B128" s="52" t="s">
        <v>137</v>
      </c>
      <c r="C128" s="52"/>
      <c r="D128" s="52"/>
      <c r="E128" s="52"/>
    </row>
    <row r="129" spans="2:5" s="5" customFormat="1" ht="25.5" customHeight="1" x14ac:dyDescent="0.2">
      <c r="B129" s="7" t="s">
        <v>0</v>
      </c>
      <c r="C129" s="7" t="s">
        <v>1</v>
      </c>
      <c r="D129" s="7" t="s">
        <v>2</v>
      </c>
      <c r="E129" s="8" t="s">
        <v>140</v>
      </c>
    </row>
    <row r="130" spans="2:5" s="5" customFormat="1" ht="12.75" customHeight="1" x14ac:dyDescent="0.2">
      <c r="B130" s="35" t="s">
        <v>56</v>
      </c>
      <c r="C130" s="14" t="s">
        <v>57</v>
      </c>
      <c r="D130" s="15">
        <v>313940</v>
      </c>
      <c r="E130" s="16">
        <v>150</v>
      </c>
    </row>
    <row r="131" spans="2:5" s="5" customFormat="1" ht="12.75" customHeight="1" x14ac:dyDescent="0.2">
      <c r="B131" s="37" t="s">
        <v>58</v>
      </c>
      <c r="C131" s="24" t="s">
        <v>31</v>
      </c>
      <c r="D131" s="25">
        <v>105002</v>
      </c>
      <c r="E131" s="26">
        <f>E130*0.27</f>
        <v>40.5</v>
      </c>
    </row>
    <row r="132" spans="2:5" s="5" customFormat="1" x14ac:dyDescent="0.2">
      <c r="B132" s="46" t="s">
        <v>34</v>
      </c>
      <c r="C132" s="47"/>
      <c r="D132" s="17">
        <v>807840</v>
      </c>
      <c r="E132" s="18">
        <f>SUM(E130:E131)</f>
        <v>190.5</v>
      </c>
    </row>
    <row r="133" spans="2:5" s="5" customFormat="1" ht="13.5" x14ac:dyDescent="0.2">
      <c r="B133" s="40"/>
      <c r="C133" s="4"/>
      <c r="D133" s="20"/>
      <c r="E133" s="21"/>
    </row>
    <row r="134" spans="2:5" s="5" customFormat="1" ht="13.5" x14ac:dyDescent="0.2">
      <c r="B134" s="40"/>
      <c r="C134" s="4"/>
      <c r="D134" s="20"/>
      <c r="E134" s="21"/>
    </row>
    <row r="135" spans="2:5" s="5" customFormat="1" ht="13.5" x14ac:dyDescent="0.2">
      <c r="B135" s="40"/>
      <c r="C135" s="4"/>
      <c r="D135" s="20"/>
      <c r="E135" s="21"/>
    </row>
    <row r="136" spans="2:5" s="5" customFormat="1" x14ac:dyDescent="0.2">
      <c r="B136" s="50"/>
      <c r="C136" s="51"/>
      <c r="D136" s="22"/>
      <c r="E136" s="23"/>
    </row>
    <row r="137" spans="2:5" ht="21.75" customHeight="1" x14ac:dyDescent="0.2">
      <c r="B137" s="52" t="s">
        <v>76</v>
      </c>
      <c r="C137" s="52"/>
      <c r="D137" s="52"/>
      <c r="E137" s="52"/>
    </row>
    <row r="138" spans="2:5" ht="24" customHeight="1" x14ac:dyDescent="0.2">
      <c r="B138" s="7" t="s">
        <v>0</v>
      </c>
      <c r="C138" s="7" t="s">
        <v>1</v>
      </c>
      <c r="D138" s="7" t="s">
        <v>2</v>
      </c>
      <c r="E138" s="8" t="s">
        <v>140</v>
      </c>
    </row>
    <row r="139" spans="2:5" ht="12.75" customHeight="1" x14ac:dyDescent="0.2">
      <c r="B139" s="35" t="s">
        <v>47</v>
      </c>
      <c r="C139" s="14" t="s">
        <v>22</v>
      </c>
      <c r="D139" s="15">
        <v>515070</v>
      </c>
      <c r="E139" s="16">
        <v>400</v>
      </c>
    </row>
    <row r="140" spans="2:5" ht="12.75" customHeight="1" x14ac:dyDescent="0.2">
      <c r="B140" s="35" t="s">
        <v>135</v>
      </c>
      <c r="C140" s="14" t="s">
        <v>136</v>
      </c>
      <c r="D140" s="15"/>
      <c r="E140" s="16">
        <v>455</v>
      </c>
    </row>
    <row r="141" spans="2:5" ht="12.75" customHeight="1" x14ac:dyDescent="0.2">
      <c r="B141" s="35" t="s">
        <v>49</v>
      </c>
      <c r="C141" s="14" t="s">
        <v>26</v>
      </c>
      <c r="D141" s="15">
        <v>89030</v>
      </c>
      <c r="E141" s="16">
        <v>105</v>
      </c>
    </row>
    <row r="142" spans="2:5" ht="12.75" customHeight="1" x14ac:dyDescent="0.2">
      <c r="B142" s="37" t="s">
        <v>58</v>
      </c>
      <c r="C142" s="24" t="s">
        <v>31</v>
      </c>
      <c r="D142" s="25">
        <v>163110</v>
      </c>
      <c r="E142" s="26">
        <f>(E139+E140+E141)*0.27</f>
        <v>259.20000000000005</v>
      </c>
    </row>
    <row r="143" spans="2:5" x14ac:dyDescent="0.2">
      <c r="B143" s="46" t="s">
        <v>34</v>
      </c>
      <c r="C143" s="47"/>
      <c r="D143" s="17">
        <v>767210</v>
      </c>
      <c r="E143" s="18">
        <f>SUM(E139:E142)</f>
        <v>1219.2</v>
      </c>
    </row>
    <row r="144" spans="2:5" s="5" customFormat="1" ht="13.5" x14ac:dyDescent="0.2">
      <c r="B144" s="53"/>
      <c r="C144" s="51"/>
      <c r="D144" s="20"/>
      <c r="E144" s="21"/>
    </row>
    <row r="145" spans="2:5" s="5" customFormat="1" ht="13.5" x14ac:dyDescent="0.2">
      <c r="B145" s="19"/>
      <c r="C145" s="4"/>
      <c r="D145" s="20"/>
      <c r="E145" s="21"/>
    </row>
    <row r="146" spans="2:5" s="5" customFormat="1" ht="13.5" x14ac:dyDescent="0.2">
      <c r="B146" s="19"/>
      <c r="C146" s="4"/>
      <c r="D146" s="20"/>
      <c r="E146" s="21"/>
    </row>
    <row r="147" spans="2:5" s="5" customFormat="1" ht="13.5" x14ac:dyDescent="0.2">
      <c r="B147" s="19"/>
      <c r="C147" s="4"/>
      <c r="D147" s="20"/>
      <c r="E147" s="21"/>
    </row>
    <row r="148" spans="2:5" s="5" customFormat="1" ht="13.5" x14ac:dyDescent="0.2">
      <c r="B148" s="19"/>
      <c r="C148" s="4"/>
      <c r="D148" s="20"/>
      <c r="E148" s="21"/>
    </row>
    <row r="149" spans="2:5" s="5" customFormat="1" x14ac:dyDescent="0.2">
      <c r="B149" s="39"/>
      <c r="C149" s="4"/>
      <c r="D149" s="22"/>
      <c r="E149" s="23"/>
    </row>
    <row r="150" spans="2:5" s="5" customFormat="1" x14ac:dyDescent="0.2">
      <c r="B150" s="39"/>
      <c r="C150" s="4"/>
      <c r="D150" s="22"/>
      <c r="E150" s="23"/>
    </row>
    <row r="151" spans="2:5" s="5" customFormat="1" x14ac:dyDescent="0.2">
      <c r="B151" s="39"/>
      <c r="C151" s="4"/>
      <c r="D151" s="22"/>
      <c r="E151" s="23"/>
    </row>
    <row r="152" spans="2:5" s="5" customFormat="1" x14ac:dyDescent="0.2">
      <c r="B152" s="39"/>
      <c r="C152" s="4"/>
      <c r="D152" s="22"/>
      <c r="E152" s="23"/>
    </row>
    <row r="153" spans="2:5" s="44" customFormat="1" ht="21.75" customHeight="1" x14ac:dyDescent="0.2">
      <c r="B153" s="52" t="s">
        <v>77</v>
      </c>
      <c r="C153" s="52"/>
      <c r="D153" s="52"/>
      <c r="E153" s="52"/>
    </row>
    <row r="154" spans="2:5" ht="24" customHeight="1" x14ac:dyDescent="0.2">
      <c r="B154" s="7" t="s">
        <v>0</v>
      </c>
      <c r="C154" s="7" t="s">
        <v>1</v>
      </c>
      <c r="D154" s="7" t="s">
        <v>2</v>
      </c>
      <c r="E154" s="8" t="s">
        <v>140</v>
      </c>
    </row>
    <row r="155" spans="2:5" ht="12.75" customHeight="1" x14ac:dyDescent="0.2">
      <c r="B155" s="35" t="s">
        <v>78</v>
      </c>
      <c r="C155" s="14" t="s">
        <v>10</v>
      </c>
      <c r="D155" s="15">
        <v>1850600</v>
      </c>
      <c r="E155" s="16">
        <v>800</v>
      </c>
    </row>
    <row r="156" spans="2:5" ht="12.75" customHeight="1" x14ac:dyDescent="0.2">
      <c r="B156" s="41" t="s">
        <v>79</v>
      </c>
      <c r="C156" s="14" t="s">
        <v>80</v>
      </c>
      <c r="D156" s="15">
        <v>28816</v>
      </c>
      <c r="E156" s="16">
        <v>50</v>
      </c>
    </row>
    <row r="157" spans="2:5" ht="12.75" customHeight="1" x14ac:dyDescent="0.2">
      <c r="B157" s="35" t="s">
        <v>61</v>
      </c>
      <c r="C157" s="14" t="s">
        <v>11</v>
      </c>
      <c r="D157" s="15">
        <v>191917</v>
      </c>
      <c r="E157" s="16">
        <v>280</v>
      </c>
    </row>
    <row r="158" spans="2:5" x14ac:dyDescent="0.2">
      <c r="B158" s="48" t="s">
        <v>14</v>
      </c>
      <c r="C158" s="49"/>
      <c r="D158" s="12">
        <v>2071333</v>
      </c>
      <c r="E158" s="13">
        <f>SUM(E155:E157)</f>
        <v>1130</v>
      </c>
    </row>
    <row r="159" spans="2:5" ht="12.75" customHeight="1" x14ac:dyDescent="0.2">
      <c r="B159" s="35" t="s">
        <v>73</v>
      </c>
      <c r="C159" s="14" t="s">
        <v>74</v>
      </c>
      <c r="D159" s="15">
        <v>1431905</v>
      </c>
      <c r="E159" s="16">
        <v>1900</v>
      </c>
    </row>
    <row r="160" spans="2:5" ht="12.75" customHeight="1" x14ac:dyDescent="0.2">
      <c r="B160" s="35" t="s">
        <v>138</v>
      </c>
      <c r="C160" s="14" t="s">
        <v>127</v>
      </c>
      <c r="D160" s="15">
        <v>88000</v>
      </c>
      <c r="E160" s="11">
        <v>149</v>
      </c>
    </row>
    <row r="161" spans="2:5" ht="12.75" customHeight="1" x14ac:dyDescent="0.2">
      <c r="B161" s="35" t="s">
        <v>39</v>
      </c>
      <c r="C161" s="14" t="s">
        <v>40</v>
      </c>
      <c r="D161" s="15">
        <v>382424</v>
      </c>
      <c r="E161" s="16">
        <v>425</v>
      </c>
    </row>
    <row r="162" spans="2:5" ht="12.75" customHeight="1" x14ac:dyDescent="0.2">
      <c r="B162" s="35" t="s">
        <v>82</v>
      </c>
      <c r="C162" s="14" t="s">
        <v>83</v>
      </c>
      <c r="D162" s="15">
        <v>24423</v>
      </c>
      <c r="E162" s="11">
        <v>25</v>
      </c>
    </row>
    <row r="163" spans="2:5" ht="12.75" customHeight="1" x14ac:dyDescent="0.2">
      <c r="B163" s="35" t="s">
        <v>84</v>
      </c>
      <c r="C163" s="14" t="s">
        <v>85</v>
      </c>
      <c r="D163" s="15">
        <v>15993</v>
      </c>
      <c r="E163" s="11">
        <v>26</v>
      </c>
    </row>
    <row r="164" spans="2:5" ht="12.75" customHeight="1" x14ac:dyDescent="0.2">
      <c r="B164" s="35" t="s">
        <v>72</v>
      </c>
      <c r="C164" s="14" t="s">
        <v>18</v>
      </c>
      <c r="D164" s="15">
        <v>528922</v>
      </c>
      <c r="E164" s="16">
        <v>600</v>
      </c>
    </row>
    <row r="165" spans="2:5" ht="12.75" customHeight="1" x14ac:dyDescent="0.2">
      <c r="B165" s="35" t="s">
        <v>42</v>
      </c>
      <c r="C165" s="14" t="s">
        <v>19</v>
      </c>
      <c r="D165" s="15">
        <v>1502051</v>
      </c>
      <c r="E165" s="16">
        <v>1000</v>
      </c>
    </row>
    <row r="166" spans="2:5" ht="12.75" customHeight="1" x14ac:dyDescent="0.2">
      <c r="B166" s="35" t="s">
        <v>46</v>
      </c>
      <c r="C166" s="14" t="s">
        <v>21</v>
      </c>
      <c r="D166" s="15">
        <v>24340</v>
      </c>
      <c r="E166" s="16">
        <v>30</v>
      </c>
    </row>
    <row r="167" spans="2:5" ht="12.75" customHeight="1" x14ac:dyDescent="0.2">
      <c r="B167" s="35" t="s">
        <v>47</v>
      </c>
      <c r="C167" s="14" t="s">
        <v>22</v>
      </c>
      <c r="D167" s="15">
        <v>4817</v>
      </c>
      <c r="E167" s="16">
        <v>10</v>
      </c>
    </row>
    <row r="168" spans="2:5" ht="12.75" customHeight="1" x14ac:dyDescent="0.2">
      <c r="B168" s="35" t="s">
        <v>48</v>
      </c>
      <c r="C168" s="14" t="s">
        <v>24</v>
      </c>
      <c r="D168" s="15">
        <v>51321</v>
      </c>
      <c r="E168" s="16">
        <v>20</v>
      </c>
    </row>
    <row r="169" spans="2:5" ht="12.75" customHeight="1" x14ac:dyDescent="0.2">
      <c r="B169" s="35" t="s">
        <v>49</v>
      </c>
      <c r="C169" s="14" t="s">
        <v>26</v>
      </c>
      <c r="D169" s="15">
        <v>45434</v>
      </c>
      <c r="E169" s="16">
        <v>150</v>
      </c>
    </row>
    <row r="170" spans="2:5" ht="12.75" customHeight="1" x14ac:dyDescent="0.2">
      <c r="B170" s="35" t="s">
        <v>54</v>
      </c>
      <c r="C170" s="14" t="s">
        <v>55</v>
      </c>
      <c r="D170" s="15">
        <v>11050</v>
      </c>
      <c r="E170" s="16">
        <v>20</v>
      </c>
    </row>
    <row r="171" spans="2:5" ht="12.75" customHeight="1" x14ac:dyDescent="0.2">
      <c r="B171" s="35" t="s">
        <v>56</v>
      </c>
      <c r="C171" s="14" t="s">
        <v>57</v>
      </c>
      <c r="D171" s="15">
        <v>658945</v>
      </c>
      <c r="E171" s="16">
        <v>100</v>
      </c>
    </row>
    <row r="172" spans="2:5" ht="12.75" customHeight="1" x14ac:dyDescent="0.2">
      <c r="B172" s="35" t="s">
        <v>58</v>
      </c>
      <c r="C172" s="14" t="s">
        <v>31</v>
      </c>
      <c r="D172" s="15">
        <v>705104</v>
      </c>
      <c r="E172" s="16">
        <f>(E164+E165+E166+E167+E168+E169+E171)*0.27</f>
        <v>515.70000000000005</v>
      </c>
    </row>
    <row r="173" spans="2:5" x14ac:dyDescent="0.2">
      <c r="B173" s="46" t="s">
        <v>34</v>
      </c>
      <c r="C173" s="47"/>
      <c r="D173" s="17">
        <v>5825980</v>
      </c>
      <c r="E173" s="18">
        <f>SUM(E159:E172)</f>
        <v>4970.7</v>
      </c>
    </row>
    <row r="174" spans="2:5" s="5" customFormat="1" ht="13.5" x14ac:dyDescent="0.2">
      <c r="B174" s="53"/>
      <c r="C174" s="51"/>
      <c r="D174" s="20"/>
      <c r="E174" s="21"/>
    </row>
    <row r="175" spans="2:5" ht="20.25" customHeight="1" x14ac:dyDescent="0.2">
      <c r="B175" s="52" t="s">
        <v>129</v>
      </c>
      <c r="C175" s="52"/>
      <c r="D175" s="52"/>
      <c r="E175" s="52"/>
    </row>
    <row r="176" spans="2:5" ht="21.75" customHeight="1" x14ac:dyDescent="0.2">
      <c r="B176" s="7" t="s">
        <v>0</v>
      </c>
      <c r="C176" s="7" t="s">
        <v>1</v>
      </c>
      <c r="D176" s="7" t="s">
        <v>2</v>
      </c>
      <c r="E176" s="8" t="s">
        <v>140</v>
      </c>
    </row>
    <row r="177" spans="2:5" ht="12.75" customHeight="1" x14ac:dyDescent="0.2">
      <c r="B177" s="35" t="s">
        <v>130</v>
      </c>
      <c r="C177" s="14" t="s">
        <v>131</v>
      </c>
      <c r="D177" s="15">
        <v>123000</v>
      </c>
      <c r="E177" s="16">
        <v>150</v>
      </c>
    </row>
    <row r="178" spans="2:5" x14ac:dyDescent="0.2">
      <c r="B178" s="48" t="s">
        <v>14</v>
      </c>
      <c r="C178" s="49"/>
      <c r="D178" s="12">
        <v>123000</v>
      </c>
      <c r="E178" s="13">
        <f>SUM(E177)</f>
        <v>150</v>
      </c>
    </row>
    <row r="179" spans="2:5" ht="12.75" customHeight="1" x14ac:dyDescent="0.2">
      <c r="B179" s="35" t="s">
        <v>62</v>
      </c>
      <c r="C179" s="14" t="s">
        <v>16</v>
      </c>
      <c r="D179" s="15">
        <v>314702</v>
      </c>
      <c r="E179" s="16">
        <v>350</v>
      </c>
    </row>
    <row r="180" spans="2:5" ht="12.75" customHeight="1" x14ac:dyDescent="0.2">
      <c r="B180" s="35" t="s">
        <v>42</v>
      </c>
      <c r="C180" s="14" t="s">
        <v>19</v>
      </c>
      <c r="D180" s="15">
        <v>43844</v>
      </c>
      <c r="E180" s="16">
        <v>200</v>
      </c>
    </row>
    <row r="181" spans="2:5" ht="12.75" customHeight="1" x14ac:dyDescent="0.2">
      <c r="B181" s="35" t="s">
        <v>47</v>
      </c>
      <c r="C181" s="14" t="s">
        <v>22</v>
      </c>
      <c r="D181" s="15">
        <v>35110</v>
      </c>
      <c r="E181" s="16">
        <v>60</v>
      </c>
    </row>
    <row r="182" spans="2:5" ht="12.75" customHeight="1" x14ac:dyDescent="0.2">
      <c r="B182" s="35" t="s">
        <v>89</v>
      </c>
      <c r="C182" s="14" t="s">
        <v>25</v>
      </c>
      <c r="D182" s="15">
        <v>56213</v>
      </c>
      <c r="E182" s="16">
        <v>80</v>
      </c>
    </row>
    <row r="183" spans="2:5" ht="12.75" customHeight="1" x14ac:dyDescent="0.2">
      <c r="B183" s="35" t="s">
        <v>86</v>
      </c>
      <c r="C183" s="14" t="s">
        <v>29</v>
      </c>
      <c r="D183" s="15">
        <v>251672</v>
      </c>
      <c r="E183" s="16">
        <v>320</v>
      </c>
    </row>
    <row r="184" spans="2:5" ht="12.75" customHeight="1" x14ac:dyDescent="0.2">
      <c r="B184" s="35" t="s">
        <v>56</v>
      </c>
      <c r="C184" s="14" t="s">
        <v>57</v>
      </c>
      <c r="D184" s="15">
        <v>444218</v>
      </c>
      <c r="E184" s="16">
        <v>600</v>
      </c>
    </row>
    <row r="185" spans="2:5" ht="12.75" customHeight="1" x14ac:dyDescent="0.2">
      <c r="B185" s="37" t="s">
        <v>58</v>
      </c>
      <c r="C185" s="24" t="s">
        <v>31</v>
      </c>
      <c r="D185" s="25">
        <v>188977</v>
      </c>
      <c r="E185" s="26">
        <f>(E179+E180+E181+E182+E183+E184)*0.27</f>
        <v>434.70000000000005</v>
      </c>
    </row>
    <row r="186" spans="2:5" x14ac:dyDescent="0.2">
      <c r="B186" s="46" t="s">
        <v>34</v>
      </c>
      <c r="C186" s="47"/>
      <c r="D186" s="17">
        <v>1334736</v>
      </c>
      <c r="E186" s="18">
        <f>SUM(E179:E185)</f>
        <v>2044.7</v>
      </c>
    </row>
    <row r="187" spans="2:5" s="5" customFormat="1" ht="13.5" x14ac:dyDescent="0.2">
      <c r="B187" s="53"/>
      <c r="C187" s="51"/>
      <c r="D187" s="20"/>
      <c r="E187" s="21"/>
    </row>
    <row r="188" spans="2:5" s="5" customFormat="1" x14ac:dyDescent="0.2">
      <c r="B188" s="50"/>
      <c r="C188" s="51"/>
      <c r="D188" s="22"/>
      <c r="E188" s="23"/>
    </row>
    <row r="189" spans="2:5" ht="18" customHeight="1" x14ac:dyDescent="0.2">
      <c r="B189" s="52" t="s">
        <v>90</v>
      </c>
      <c r="C189" s="52"/>
      <c r="D189" s="52"/>
      <c r="E189" s="52"/>
    </row>
    <row r="190" spans="2:5" ht="19.5" customHeight="1" x14ac:dyDescent="0.2">
      <c r="B190" s="7" t="s">
        <v>0</v>
      </c>
      <c r="C190" s="7" t="s">
        <v>1</v>
      </c>
      <c r="D190" s="7" t="s">
        <v>2</v>
      </c>
      <c r="E190" s="8" t="s">
        <v>140</v>
      </c>
    </row>
    <row r="191" spans="2:5" ht="24" customHeight="1" x14ac:dyDescent="0.2">
      <c r="B191" s="37" t="s">
        <v>121</v>
      </c>
      <c r="C191" s="24" t="s">
        <v>122</v>
      </c>
      <c r="D191" s="25">
        <v>84940</v>
      </c>
      <c r="E191" s="26">
        <v>300</v>
      </c>
    </row>
    <row r="192" spans="2:5" ht="16.5" customHeight="1" x14ac:dyDescent="0.2">
      <c r="B192" s="46" t="s">
        <v>34</v>
      </c>
      <c r="C192" s="47"/>
      <c r="D192" s="17">
        <v>84940</v>
      </c>
      <c r="E192" s="18">
        <f>SUM(E191)</f>
        <v>300</v>
      </c>
    </row>
    <row r="193" spans="2:5" s="5" customFormat="1" ht="13.5" x14ac:dyDescent="0.2">
      <c r="B193" s="53"/>
      <c r="C193" s="51"/>
      <c r="D193" s="20"/>
      <c r="E193" s="21"/>
    </row>
    <row r="194" spans="2:5" s="5" customFormat="1" x14ac:dyDescent="0.2">
      <c r="B194" s="50"/>
      <c r="C194" s="51"/>
      <c r="D194" s="22"/>
      <c r="E194" s="23"/>
    </row>
    <row r="195" spans="2:5" ht="19.5" customHeight="1" x14ac:dyDescent="0.2">
      <c r="B195" s="52" t="s">
        <v>91</v>
      </c>
      <c r="C195" s="52"/>
      <c r="D195" s="52"/>
      <c r="E195" s="52"/>
    </row>
    <row r="196" spans="2:5" ht="23.25" customHeight="1" x14ac:dyDescent="0.2">
      <c r="B196" s="7" t="s">
        <v>0</v>
      </c>
      <c r="C196" s="7" t="s">
        <v>1</v>
      </c>
      <c r="D196" s="7" t="s">
        <v>2</v>
      </c>
      <c r="E196" s="8" t="s">
        <v>140</v>
      </c>
    </row>
    <row r="197" spans="2:5" ht="25.5" customHeight="1" x14ac:dyDescent="0.2">
      <c r="B197" s="37" t="s">
        <v>87</v>
      </c>
      <c r="C197" s="24" t="s">
        <v>88</v>
      </c>
      <c r="D197" s="25">
        <v>168266</v>
      </c>
      <c r="E197" s="26">
        <v>213</v>
      </c>
    </row>
    <row r="198" spans="2:5" x14ac:dyDescent="0.2">
      <c r="B198" s="46" t="s">
        <v>34</v>
      </c>
      <c r="C198" s="47"/>
      <c r="D198" s="17">
        <v>168266</v>
      </c>
      <c r="E198" s="18">
        <f>SUM(E197)</f>
        <v>213</v>
      </c>
    </row>
    <row r="199" spans="2:5" s="5" customFormat="1" ht="13.5" x14ac:dyDescent="0.2">
      <c r="B199" s="53"/>
      <c r="C199" s="51"/>
      <c r="D199" s="20"/>
      <c r="E199" s="21"/>
    </row>
    <row r="200" spans="2:5" s="5" customFormat="1" ht="13.5" x14ac:dyDescent="0.2">
      <c r="B200" s="19"/>
      <c r="C200" s="4"/>
      <c r="D200" s="20"/>
      <c r="E200" s="21"/>
    </row>
    <row r="201" spans="2:5" s="5" customFormat="1" x14ac:dyDescent="0.2">
      <c r="B201" s="50"/>
      <c r="C201" s="51"/>
      <c r="D201" s="22"/>
      <c r="E201" s="23"/>
    </row>
    <row r="202" spans="2:5" s="5" customFormat="1" x14ac:dyDescent="0.2">
      <c r="B202" s="50"/>
      <c r="C202" s="51"/>
      <c r="D202" s="22"/>
      <c r="E202" s="23"/>
    </row>
    <row r="203" spans="2:5" ht="19.5" customHeight="1" x14ac:dyDescent="0.2">
      <c r="B203" s="52" t="s">
        <v>125</v>
      </c>
      <c r="C203" s="52"/>
      <c r="D203" s="52"/>
      <c r="E203" s="52"/>
    </row>
    <row r="204" spans="2:5" ht="20.25" customHeight="1" x14ac:dyDescent="0.2">
      <c r="B204" s="7" t="s">
        <v>0</v>
      </c>
      <c r="C204" s="7" t="s">
        <v>1</v>
      </c>
      <c r="D204" s="7" t="s">
        <v>2</v>
      </c>
      <c r="E204" s="8" t="s">
        <v>140</v>
      </c>
    </row>
    <row r="205" spans="2:5" ht="12.75" customHeight="1" x14ac:dyDescent="0.2">
      <c r="B205" s="35" t="s">
        <v>92</v>
      </c>
      <c r="C205" s="14" t="s">
        <v>12</v>
      </c>
      <c r="D205" s="15">
        <v>1065080</v>
      </c>
      <c r="E205" s="16">
        <v>1179</v>
      </c>
    </row>
    <row r="206" spans="2:5" x14ac:dyDescent="0.2">
      <c r="B206" s="48" t="s">
        <v>14</v>
      </c>
      <c r="C206" s="49"/>
      <c r="D206" s="12">
        <v>1065080</v>
      </c>
      <c r="E206" s="13">
        <f>SUM(E205)</f>
        <v>1179</v>
      </c>
    </row>
    <row r="207" spans="2:5" ht="12.75" customHeight="1" x14ac:dyDescent="0.2">
      <c r="B207" s="35" t="s">
        <v>89</v>
      </c>
      <c r="C207" s="14" t="s">
        <v>25</v>
      </c>
      <c r="D207" s="15">
        <v>1314453</v>
      </c>
      <c r="E207" s="16">
        <v>1408</v>
      </c>
    </row>
    <row r="208" spans="2:5" ht="12.75" customHeight="1" x14ac:dyDescent="0.2">
      <c r="B208" s="37" t="s">
        <v>58</v>
      </c>
      <c r="C208" s="24" t="s">
        <v>31</v>
      </c>
      <c r="D208" s="25">
        <v>354907</v>
      </c>
      <c r="E208" s="26">
        <v>380</v>
      </c>
    </row>
    <row r="209" spans="2:5" x14ac:dyDescent="0.2">
      <c r="B209" s="46" t="s">
        <v>34</v>
      </c>
      <c r="C209" s="47"/>
      <c r="D209" s="17">
        <v>1669360</v>
      </c>
      <c r="E209" s="18">
        <f>SUM(E207:E208)</f>
        <v>1788</v>
      </c>
    </row>
    <row r="210" spans="2:5" s="5" customFormat="1" ht="13.5" x14ac:dyDescent="0.2">
      <c r="B210" s="53"/>
      <c r="C210" s="51"/>
      <c r="D210" s="20"/>
      <c r="E210" s="21"/>
    </row>
    <row r="211" spans="2:5" s="5" customFormat="1" x14ac:dyDescent="0.2">
      <c r="B211" s="50"/>
      <c r="C211" s="51"/>
      <c r="D211" s="22"/>
      <c r="E211" s="23"/>
    </row>
    <row r="212" spans="2:5" ht="19.5" customHeight="1" x14ac:dyDescent="0.2">
      <c r="B212" s="52" t="s">
        <v>93</v>
      </c>
      <c r="C212" s="52"/>
      <c r="D212" s="52"/>
      <c r="E212" s="52"/>
    </row>
    <row r="213" spans="2:5" ht="21.75" customHeight="1" x14ac:dyDescent="0.2">
      <c r="B213" s="7" t="s">
        <v>0</v>
      </c>
      <c r="C213" s="7" t="s">
        <v>1</v>
      </c>
      <c r="D213" s="7" t="s">
        <v>2</v>
      </c>
      <c r="E213" s="8" t="s">
        <v>140</v>
      </c>
    </row>
    <row r="214" spans="2:5" ht="25.5" customHeight="1" x14ac:dyDescent="0.2">
      <c r="B214" s="37" t="s">
        <v>87</v>
      </c>
      <c r="C214" s="24" t="s">
        <v>88</v>
      </c>
      <c r="D214" s="25">
        <v>355049</v>
      </c>
      <c r="E214" s="26">
        <v>263</v>
      </c>
    </row>
    <row r="215" spans="2:5" ht="18.75" customHeight="1" x14ac:dyDescent="0.2">
      <c r="B215" s="46" t="s">
        <v>34</v>
      </c>
      <c r="C215" s="47"/>
      <c r="D215" s="17">
        <v>355049</v>
      </c>
      <c r="E215" s="18">
        <f>SUM(E214)</f>
        <v>263</v>
      </c>
    </row>
    <row r="216" spans="2:5" s="5" customFormat="1" ht="13.5" x14ac:dyDescent="0.2">
      <c r="B216" s="53"/>
      <c r="C216" s="51"/>
      <c r="D216" s="20"/>
      <c r="E216" s="21"/>
    </row>
    <row r="217" spans="2:5" ht="24.75" customHeight="1" x14ac:dyDescent="0.2">
      <c r="B217" s="52" t="s">
        <v>126</v>
      </c>
      <c r="C217" s="52"/>
      <c r="D217" s="52"/>
      <c r="E217" s="52"/>
    </row>
    <row r="218" spans="2:5" ht="22.5" customHeight="1" x14ac:dyDescent="0.2">
      <c r="B218" s="7" t="s">
        <v>0</v>
      </c>
      <c r="C218" s="7" t="s">
        <v>1</v>
      </c>
      <c r="D218" s="7" t="s">
        <v>2</v>
      </c>
      <c r="E218" s="8" t="s">
        <v>140</v>
      </c>
    </row>
    <row r="219" spans="2:5" ht="12.75" customHeight="1" x14ac:dyDescent="0.2">
      <c r="B219" s="35" t="s">
        <v>73</v>
      </c>
      <c r="C219" s="14" t="s">
        <v>74</v>
      </c>
      <c r="D219" s="15">
        <v>2006790</v>
      </c>
      <c r="E219" s="32">
        <v>2633</v>
      </c>
    </row>
    <row r="220" spans="2:5" ht="12.75" customHeight="1" x14ac:dyDescent="0.2">
      <c r="B220" s="35" t="s">
        <v>81</v>
      </c>
      <c r="C220" s="14" t="s">
        <v>127</v>
      </c>
      <c r="D220" s="15">
        <v>88000</v>
      </c>
      <c r="E220" s="45">
        <v>149</v>
      </c>
    </row>
    <row r="221" spans="2:5" ht="12.75" customHeight="1" x14ac:dyDescent="0.2">
      <c r="B221" s="35" t="s">
        <v>71</v>
      </c>
      <c r="C221" s="14" t="s">
        <v>128</v>
      </c>
      <c r="D221" s="15">
        <v>152900</v>
      </c>
      <c r="E221" s="45">
        <v>14</v>
      </c>
    </row>
    <row r="222" spans="2:5" ht="12.75" customHeight="1" x14ac:dyDescent="0.2">
      <c r="B222" s="35" t="s">
        <v>39</v>
      </c>
      <c r="C222" s="14" t="s">
        <v>40</v>
      </c>
      <c r="D222" s="15">
        <v>583117</v>
      </c>
      <c r="E222" s="45">
        <v>592</v>
      </c>
    </row>
    <row r="223" spans="2:5" ht="12.75" customHeight="1" x14ac:dyDescent="0.2">
      <c r="B223" s="35" t="s">
        <v>82</v>
      </c>
      <c r="C223" s="14" t="s">
        <v>83</v>
      </c>
      <c r="D223" s="15">
        <v>14661</v>
      </c>
      <c r="E223" s="45">
        <v>25</v>
      </c>
    </row>
    <row r="224" spans="2:5" ht="12.75" customHeight="1" x14ac:dyDescent="0.2">
      <c r="B224" s="35" t="s">
        <v>84</v>
      </c>
      <c r="C224" s="14" t="s">
        <v>85</v>
      </c>
      <c r="D224" s="15">
        <v>16755</v>
      </c>
      <c r="E224" s="45">
        <v>26</v>
      </c>
    </row>
    <row r="225" spans="2:5" ht="12.75" customHeight="1" x14ac:dyDescent="0.2">
      <c r="B225" s="35" t="s">
        <v>41</v>
      </c>
      <c r="C225" s="14" t="s">
        <v>17</v>
      </c>
      <c r="D225" s="15">
        <v>320</v>
      </c>
      <c r="E225" s="45">
        <v>5</v>
      </c>
    </row>
    <row r="226" spans="2:5" ht="12.75" customHeight="1" x14ac:dyDescent="0.2">
      <c r="B226" s="35" t="s">
        <v>72</v>
      </c>
      <c r="C226" s="14" t="s">
        <v>18</v>
      </c>
      <c r="D226" s="15">
        <v>560558</v>
      </c>
      <c r="E226" s="32">
        <v>550</v>
      </c>
    </row>
    <row r="227" spans="2:5" ht="12.75" customHeight="1" x14ac:dyDescent="0.2">
      <c r="B227" s="35" t="s">
        <v>42</v>
      </c>
      <c r="C227" s="14" t="s">
        <v>19</v>
      </c>
      <c r="D227" s="15">
        <v>94360</v>
      </c>
      <c r="E227" s="32">
        <v>80</v>
      </c>
    </row>
    <row r="228" spans="2:5" ht="12.75" customHeight="1" x14ac:dyDescent="0.2">
      <c r="B228" s="35" t="s">
        <v>46</v>
      </c>
      <c r="C228" s="14" t="s">
        <v>21</v>
      </c>
      <c r="D228" s="15">
        <v>43419</v>
      </c>
      <c r="E228" s="32">
        <v>50</v>
      </c>
    </row>
    <row r="229" spans="2:5" ht="12.75" customHeight="1" x14ac:dyDescent="0.2">
      <c r="B229" s="35" t="s">
        <v>49</v>
      </c>
      <c r="C229" s="14" t="s">
        <v>26</v>
      </c>
      <c r="D229" s="15">
        <v>6535</v>
      </c>
      <c r="E229" s="32">
        <v>50</v>
      </c>
    </row>
    <row r="230" spans="2:5" ht="12.75" customHeight="1" x14ac:dyDescent="0.2">
      <c r="B230" s="35" t="s">
        <v>50</v>
      </c>
      <c r="C230" s="14" t="s">
        <v>27</v>
      </c>
      <c r="D230" s="15">
        <v>6693</v>
      </c>
      <c r="E230" s="32">
        <v>35</v>
      </c>
    </row>
    <row r="231" spans="2:5" ht="12.75" customHeight="1" x14ac:dyDescent="0.2">
      <c r="B231" s="35" t="s">
        <v>54</v>
      </c>
      <c r="C231" s="14" t="s">
        <v>55</v>
      </c>
      <c r="D231" s="15">
        <v>133595</v>
      </c>
      <c r="E231" s="32">
        <v>150</v>
      </c>
    </row>
    <row r="232" spans="2:5" ht="12.75" customHeight="1" x14ac:dyDescent="0.2">
      <c r="B232" s="35" t="s">
        <v>58</v>
      </c>
      <c r="C232" s="14" t="s">
        <v>31</v>
      </c>
      <c r="D232" s="15">
        <v>192214</v>
      </c>
      <c r="E232" s="32">
        <f>(E225+E226+E227+E228+E229+E230)*0.27</f>
        <v>207.9</v>
      </c>
    </row>
    <row r="233" spans="2:5" ht="12.75" customHeight="1" x14ac:dyDescent="0.2">
      <c r="B233" s="35" t="s">
        <v>59</v>
      </c>
      <c r="C233" s="14" t="s">
        <v>32</v>
      </c>
      <c r="D233" s="15">
        <v>10000</v>
      </c>
      <c r="E233" s="32">
        <v>30</v>
      </c>
    </row>
    <row r="234" spans="2:5" x14ac:dyDescent="0.2">
      <c r="B234" s="46" t="s">
        <v>34</v>
      </c>
      <c r="C234" s="47"/>
      <c r="D234" s="17">
        <v>4049917</v>
      </c>
      <c r="E234" s="18">
        <f>SUM(E219:E233)</f>
        <v>4596.8999999999996</v>
      </c>
    </row>
    <row r="235" spans="2:5" s="5" customFormat="1" ht="13.5" x14ac:dyDescent="0.2">
      <c r="B235" s="53"/>
      <c r="C235" s="51"/>
      <c r="D235" s="20"/>
      <c r="E235" s="21"/>
    </row>
    <row r="236" spans="2:5" s="5" customFormat="1" x14ac:dyDescent="0.2">
      <c r="B236" s="50"/>
      <c r="C236" s="51"/>
      <c r="D236" s="22"/>
      <c r="E236" s="23"/>
    </row>
    <row r="237" spans="2:5" s="5" customFormat="1" x14ac:dyDescent="0.2">
      <c r="B237" s="50"/>
      <c r="C237" s="51"/>
      <c r="D237" s="22"/>
      <c r="E237" s="23"/>
    </row>
    <row r="238" spans="2:5" ht="21.75" customHeight="1" x14ac:dyDescent="0.2">
      <c r="B238" s="52" t="s">
        <v>94</v>
      </c>
      <c r="C238" s="52"/>
      <c r="D238" s="52"/>
      <c r="E238" s="52"/>
    </row>
    <row r="239" spans="2:5" ht="24" customHeight="1" x14ac:dyDescent="0.2">
      <c r="B239" s="7" t="s">
        <v>0</v>
      </c>
      <c r="C239" s="7" t="s">
        <v>1</v>
      </c>
      <c r="D239" s="7" t="s">
        <v>2</v>
      </c>
      <c r="E239" s="8" t="s">
        <v>140</v>
      </c>
    </row>
    <row r="240" spans="2:5" ht="25.5" customHeight="1" x14ac:dyDescent="0.2">
      <c r="B240" s="35" t="s">
        <v>13</v>
      </c>
      <c r="C240" s="14" t="s">
        <v>139</v>
      </c>
      <c r="D240" s="15">
        <v>-13627</v>
      </c>
      <c r="E240" s="16">
        <v>384</v>
      </c>
    </row>
    <row r="241" spans="2:5" x14ac:dyDescent="0.2">
      <c r="B241" s="48" t="s">
        <v>14</v>
      </c>
      <c r="C241" s="49"/>
      <c r="D241" s="12">
        <v>-13627</v>
      </c>
      <c r="E241" s="13">
        <f>SUM(E240)</f>
        <v>384</v>
      </c>
    </row>
    <row r="242" spans="2:5" ht="12.75" customHeight="1" x14ac:dyDescent="0.2">
      <c r="B242" s="35" t="s">
        <v>95</v>
      </c>
      <c r="C242" s="14" t="s">
        <v>33</v>
      </c>
      <c r="D242" s="15">
        <v>95171</v>
      </c>
      <c r="E242" s="16">
        <v>500</v>
      </c>
    </row>
    <row r="243" spans="2:5" ht="12.75" customHeight="1" x14ac:dyDescent="0.2">
      <c r="B243" s="35" t="s">
        <v>96</v>
      </c>
      <c r="C243" s="14" t="s">
        <v>110</v>
      </c>
      <c r="D243" s="15">
        <v>0</v>
      </c>
      <c r="E243" s="16">
        <v>1000</v>
      </c>
    </row>
    <row r="244" spans="2:5" ht="12.75" customHeight="1" x14ac:dyDescent="0.2">
      <c r="B244" s="35" t="s">
        <v>96</v>
      </c>
      <c r="C244" s="14" t="s">
        <v>111</v>
      </c>
      <c r="D244" s="15">
        <v>0</v>
      </c>
      <c r="E244" s="16">
        <v>100</v>
      </c>
    </row>
    <row r="245" spans="2:5" ht="12.75" customHeight="1" x14ac:dyDescent="0.2">
      <c r="B245" s="35" t="s">
        <v>96</v>
      </c>
      <c r="C245" s="14" t="s">
        <v>112</v>
      </c>
      <c r="D245" s="15">
        <v>0</v>
      </c>
      <c r="E245" s="16">
        <v>500</v>
      </c>
    </row>
    <row r="246" spans="2:5" ht="12.75" customHeight="1" x14ac:dyDescent="0.2">
      <c r="B246" s="35" t="s">
        <v>96</v>
      </c>
      <c r="C246" s="14" t="s">
        <v>113</v>
      </c>
      <c r="D246" s="15">
        <v>811000</v>
      </c>
      <c r="E246" s="16">
        <v>1000</v>
      </c>
    </row>
    <row r="247" spans="2:5" ht="25.5" customHeight="1" x14ac:dyDescent="0.2">
      <c r="B247" s="35" t="s">
        <v>97</v>
      </c>
      <c r="C247" s="14" t="s">
        <v>98</v>
      </c>
      <c r="D247" s="15">
        <v>96845</v>
      </c>
      <c r="E247" s="16">
        <v>500</v>
      </c>
    </row>
    <row r="248" spans="2:5" ht="25.5" customHeight="1" x14ac:dyDescent="0.2">
      <c r="B248" s="37" t="s">
        <v>99</v>
      </c>
      <c r="C248" s="24" t="s">
        <v>100</v>
      </c>
      <c r="D248" s="25">
        <v>145000</v>
      </c>
      <c r="E248" s="16">
        <v>200</v>
      </c>
    </row>
    <row r="249" spans="2:5" ht="20.25" customHeight="1" x14ac:dyDescent="0.2">
      <c r="B249" s="46" t="s">
        <v>34</v>
      </c>
      <c r="C249" s="47"/>
      <c r="D249" s="17">
        <v>1148016</v>
      </c>
      <c r="E249" s="18">
        <f>SUM(E242:E248)</f>
        <v>3800</v>
      </c>
    </row>
    <row r="250" spans="2:5" s="5" customFormat="1" ht="13.5" x14ac:dyDescent="0.2">
      <c r="B250" s="53"/>
      <c r="C250" s="51"/>
      <c r="D250" s="20"/>
      <c r="E250" s="21"/>
    </row>
    <row r="251" spans="2:5" s="5" customFormat="1" x14ac:dyDescent="0.2">
      <c r="B251" s="50"/>
      <c r="C251" s="51"/>
      <c r="D251" s="22"/>
      <c r="E251" s="23"/>
    </row>
    <row r="252" spans="2:5" s="5" customFormat="1" x14ac:dyDescent="0.2">
      <c r="B252" s="50"/>
      <c r="C252" s="51"/>
      <c r="D252" s="22"/>
      <c r="E252" s="23"/>
    </row>
    <row r="253" spans="2:5" ht="20.25" customHeight="1" x14ac:dyDescent="0.2">
      <c r="B253" s="52" t="s">
        <v>101</v>
      </c>
      <c r="C253" s="52"/>
      <c r="D253" s="52"/>
      <c r="E253" s="52"/>
    </row>
    <row r="254" spans="2:5" ht="23.25" customHeight="1" x14ac:dyDescent="0.2">
      <c r="B254" s="7" t="s">
        <v>0</v>
      </c>
      <c r="C254" s="7" t="s">
        <v>1</v>
      </c>
      <c r="D254" s="7" t="s">
        <v>2</v>
      </c>
      <c r="E254" s="8" t="s">
        <v>140</v>
      </c>
    </row>
    <row r="255" spans="2:5" ht="12.75" customHeight="1" x14ac:dyDescent="0.2">
      <c r="B255" s="35" t="s">
        <v>102</v>
      </c>
      <c r="C255" s="14" t="s">
        <v>6</v>
      </c>
      <c r="D255" s="15">
        <v>1404801</v>
      </c>
      <c r="E255" s="16">
        <v>1300</v>
      </c>
    </row>
    <row r="256" spans="2:5" ht="12.75" customHeight="1" x14ac:dyDescent="0.2">
      <c r="B256" s="35" t="s">
        <v>103</v>
      </c>
      <c r="C256" s="14" t="s">
        <v>7</v>
      </c>
      <c r="D256" s="15">
        <v>1592177</v>
      </c>
      <c r="E256" s="16">
        <v>1500</v>
      </c>
    </row>
    <row r="257" spans="2:5" ht="12.75" customHeight="1" x14ac:dyDescent="0.2">
      <c r="B257" s="35" t="s">
        <v>104</v>
      </c>
      <c r="C257" s="14" t="s">
        <v>105</v>
      </c>
      <c r="D257" s="15">
        <v>301763</v>
      </c>
      <c r="E257" s="16">
        <v>350</v>
      </c>
    </row>
    <row r="258" spans="2:5" ht="12.75" customHeight="1" x14ac:dyDescent="0.2">
      <c r="B258" s="35" t="s">
        <v>106</v>
      </c>
      <c r="C258" s="14" t="s">
        <v>8</v>
      </c>
      <c r="D258" s="15">
        <v>11100</v>
      </c>
      <c r="E258" s="16">
        <v>350</v>
      </c>
    </row>
    <row r="259" spans="2:5" ht="12.75" customHeight="1" x14ac:dyDescent="0.2">
      <c r="B259" s="36" t="s">
        <v>114</v>
      </c>
      <c r="C259" s="14" t="s">
        <v>108</v>
      </c>
      <c r="D259" s="15">
        <v>0</v>
      </c>
      <c r="E259" s="16">
        <v>60</v>
      </c>
    </row>
    <row r="260" spans="2:5" ht="12.75" customHeight="1" x14ac:dyDescent="0.2">
      <c r="B260" s="35" t="s">
        <v>107</v>
      </c>
      <c r="C260" s="14" t="s">
        <v>9</v>
      </c>
      <c r="D260" s="15">
        <v>41952</v>
      </c>
      <c r="E260" s="16">
        <v>80</v>
      </c>
    </row>
    <row r="261" spans="2:5" x14ac:dyDescent="0.2">
      <c r="B261" s="48" t="s">
        <v>14</v>
      </c>
      <c r="C261" s="49"/>
      <c r="D261" s="12">
        <v>3424120</v>
      </c>
      <c r="E261" s="13">
        <f>SUM(E255:E260)</f>
        <v>3640</v>
      </c>
    </row>
    <row r="262" spans="2:5" s="5" customFormat="1" ht="13.5" x14ac:dyDescent="0.2">
      <c r="B262" s="40"/>
      <c r="C262" s="4"/>
      <c r="D262" s="20"/>
      <c r="E262" s="21"/>
    </row>
    <row r="263" spans="2:5" s="5" customFormat="1" x14ac:dyDescent="0.2">
      <c r="B263" s="50"/>
      <c r="C263" s="51"/>
      <c r="D263" s="22"/>
      <c r="E263" s="23"/>
    </row>
    <row r="264" spans="2:5" s="5" customFormat="1" x14ac:dyDescent="0.2">
      <c r="B264" s="50"/>
      <c r="C264" s="51"/>
      <c r="D264" s="22"/>
      <c r="E264" s="23"/>
    </row>
    <row r="265" spans="2:5" s="5" customFormat="1" x14ac:dyDescent="0.2">
      <c r="B265" s="50"/>
      <c r="C265" s="51"/>
      <c r="D265" s="22"/>
      <c r="E265" s="23"/>
    </row>
    <row r="266" spans="2:5" s="5" customFormat="1" x14ac:dyDescent="0.2">
      <c r="B266" s="50"/>
      <c r="C266" s="51"/>
      <c r="D266" s="22"/>
      <c r="E266" s="23"/>
    </row>
    <row r="267" spans="2:5" s="5" customFormat="1" ht="5.85" customHeight="1" x14ac:dyDescent="0.2">
      <c r="B267" s="42"/>
      <c r="E267" s="6"/>
    </row>
    <row r="268" spans="2:5" s="5" customFormat="1" ht="20.25" customHeight="1" x14ac:dyDescent="0.2">
      <c r="B268" s="52" t="s">
        <v>132</v>
      </c>
      <c r="C268" s="52"/>
      <c r="D268" s="52"/>
      <c r="E268" s="52"/>
    </row>
    <row r="269" spans="2:5" ht="25.5" customHeight="1" x14ac:dyDescent="0.2">
      <c r="B269" s="7" t="s">
        <v>0</v>
      </c>
      <c r="C269" s="7" t="s">
        <v>1</v>
      </c>
      <c r="D269" s="7" t="s">
        <v>2</v>
      </c>
      <c r="E269" s="8" t="s">
        <v>140</v>
      </c>
    </row>
    <row r="270" spans="2:5" ht="12.75" customHeight="1" x14ac:dyDescent="0.2">
      <c r="B270" s="35" t="s">
        <v>89</v>
      </c>
      <c r="C270" s="14" t="s">
        <v>25</v>
      </c>
      <c r="D270" s="15">
        <v>1314453</v>
      </c>
      <c r="E270" s="16">
        <v>580</v>
      </c>
    </row>
    <row r="271" spans="2:5" ht="12.75" customHeight="1" x14ac:dyDescent="0.2">
      <c r="B271" s="37" t="s">
        <v>58</v>
      </c>
      <c r="C271" s="24" t="s">
        <v>31</v>
      </c>
      <c r="D271" s="25">
        <v>354907</v>
      </c>
      <c r="E271" s="26">
        <v>156</v>
      </c>
    </row>
    <row r="272" spans="2:5" x14ac:dyDescent="0.2">
      <c r="B272" s="46" t="s">
        <v>34</v>
      </c>
      <c r="C272" s="47"/>
      <c r="D272" s="17">
        <v>1669360</v>
      </c>
      <c r="E272" s="18">
        <f>SUM(E270:E271)</f>
        <v>736</v>
      </c>
    </row>
  </sheetData>
  <mergeCells count="87">
    <mergeCell ref="B272:C272"/>
    <mergeCell ref="B106:C106"/>
    <mergeCell ref="B81:C81"/>
    <mergeCell ref="B1:E1"/>
    <mergeCell ref="B2:E2"/>
    <mergeCell ref="B3:E3"/>
    <mergeCell ref="B132:C132"/>
    <mergeCell ref="B116:C116"/>
    <mergeCell ref="B100:C100"/>
    <mergeCell ref="B99:C99"/>
    <mergeCell ref="B93:C93"/>
    <mergeCell ref="B112:C112"/>
    <mergeCell ref="B76:C76"/>
    <mergeCell ref="B89:C89"/>
    <mergeCell ref="B77:C77"/>
    <mergeCell ref="B87:C87"/>
    <mergeCell ref="B103:E103"/>
    <mergeCell ref="B188:C188"/>
    <mergeCell ref="B187:C187"/>
    <mergeCell ref="B186:C186"/>
    <mergeCell ref="B189:E189"/>
    <mergeCell ref="B178:C178"/>
    <mergeCell ref="B117:E117"/>
    <mergeCell ref="B128:E128"/>
    <mergeCell ref="B137:E137"/>
    <mergeCell ref="B153:E153"/>
    <mergeCell ref="B175:E175"/>
    <mergeCell ref="B124:C124"/>
    <mergeCell ref="B174:C174"/>
    <mergeCell ref="B173:C173"/>
    <mergeCell ref="B158:C158"/>
    <mergeCell ref="B136:C136"/>
    <mergeCell ref="B202:C202"/>
    <mergeCell ref="B201:C201"/>
    <mergeCell ref="B194:C194"/>
    <mergeCell ref="B193:C193"/>
    <mergeCell ref="B192:C192"/>
    <mergeCell ref="B195:E195"/>
    <mergeCell ref="B199:C199"/>
    <mergeCell ref="B198:C198"/>
    <mergeCell ref="B253:E253"/>
    <mergeCell ref="B250:C250"/>
    <mergeCell ref="B249:C249"/>
    <mergeCell ref="B236:C236"/>
    <mergeCell ref="B235:C235"/>
    <mergeCell ref="B241:C241"/>
    <mergeCell ref="B237:C237"/>
    <mergeCell ref="B252:C252"/>
    <mergeCell ref="B251:C251"/>
    <mergeCell ref="B238:E238"/>
    <mergeCell ref="B216:C216"/>
    <mergeCell ref="B215:C215"/>
    <mergeCell ref="B234:C234"/>
    <mergeCell ref="B206:C206"/>
    <mergeCell ref="B211:C211"/>
    <mergeCell ref="B210:C210"/>
    <mergeCell ref="B209:C209"/>
    <mergeCell ref="B268:E268"/>
    <mergeCell ref="B264:C264"/>
    <mergeCell ref="B263:C263"/>
    <mergeCell ref="B90:E90"/>
    <mergeCell ref="B70:C70"/>
    <mergeCell ref="B71:E71"/>
    <mergeCell ref="B78:E78"/>
    <mergeCell ref="B125:C125"/>
    <mergeCell ref="B144:C144"/>
    <mergeCell ref="B143:C143"/>
    <mergeCell ref="B265:C265"/>
    <mergeCell ref="B266:C266"/>
    <mergeCell ref="B261:C261"/>
    <mergeCell ref="B203:E203"/>
    <mergeCell ref="B212:E212"/>
    <mergeCell ref="B217:E217"/>
    <mergeCell ref="B69:C69"/>
    <mergeCell ref="B54:C54"/>
    <mergeCell ref="B50:C50"/>
    <mergeCell ref="B6:E6"/>
    <mergeCell ref="B33:E33"/>
    <mergeCell ref="B51:E51"/>
    <mergeCell ref="B45:C45"/>
    <mergeCell ref="B44:C44"/>
    <mergeCell ref="B36:C36"/>
    <mergeCell ref="B32:C32"/>
    <mergeCell ref="B31:C31"/>
    <mergeCell ref="B30:C30"/>
    <mergeCell ref="B29:C29"/>
    <mergeCell ref="B9:C9"/>
  </mergeCells>
  <phoneticPr fontId="0" type="noConversion"/>
  <pageMargins left="0.7" right="0.7" top="0.75" bottom="0.75" header="0.3" footer="0.3"/>
  <pageSetup paperSize="9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2016-02-10T12:22:46Z</dcterms:created>
  <dcterms:modified xsi:type="dcterms:W3CDTF">2017-02-15T13:13:35Z</dcterms:modified>
</cp:coreProperties>
</file>