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<sst xmlns="http://schemas.openxmlformats.org/spreadsheetml/2006/main" count="48" uniqueCount="48">
  <si>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(ADATOK E/FT-BAN)</t>
  </si>
  <si>
    <t>Eredeti előirányzat</t>
  </si>
  <si>
    <t>Módosítás</t>
  </si>
  <si>
    <t>Módosított</t>
  </si>
  <si>
    <t>Tény</t>
  </si>
  <si>
    <t>%</t>
  </si>
  <si>
    <t>Intézményi működési bevétel</t>
  </si>
  <si>
    <t>Önkormányzatok sajátos működési bevétele</t>
  </si>
  <si>
    <t xml:space="preserve">     Ebből: helyi adók</t>
  </si>
  <si>
    <t xml:space="preserve">                   átengedett központi adók</t>
  </si>
  <si>
    <t>Önkormányzatok költségvetési támogatása</t>
  </si>
  <si>
    <t>Működési célú pénzeszköz átvétel</t>
  </si>
  <si>
    <t>Támogatás értékű működési bevétel</t>
  </si>
  <si>
    <t>Működési célú számlamaradvány</t>
  </si>
  <si>
    <t>Működési célú kölcsön visszatérülése</t>
  </si>
  <si>
    <t>MŰKÖDÉSI CÉLÚ BEVÉTEL ÖSSZESEN</t>
  </si>
  <si>
    <t>Felhalmozási célú bevételek</t>
  </si>
  <si>
    <t>Felhalmozásra átvett bevételek</t>
  </si>
  <si>
    <t>Támogatás értékű felhalmozási bevételek</t>
  </si>
  <si>
    <t>Felhalmozási kölcsön visszatérülése</t>
  </si>
  <si>
    <t>Fejlesztési célú hitel</t>
  </si>
  <si>
    <t>Felhalmozási célú számlamaradvány</t>
  </si>
  <si>
    <t>FELHALMOZÁSI CÉLÚ BEVÉTELEK ÖSSZESEN</t>
  </si>
  <si>
    <t>Személyi juttatás</t>
  </si>
  <si>
    <t>Munkaadókat terhelő járulékok</t>
  </si>
  <si>
    <t>Dologi kiadás</t>
  </si>
  <si>
    <t>Működési célú pénzeszköz átadás</t>
  </si>
  <si>
    <t>Támogatás értékű működési kiadás</t>
  </si>
  <si>
    <t>Társadalom és szociálpolitikai juttatások</t>
  </si>
  <si>
    <t>Hiteltörlesztés</t>
  </si>
  <si>
    <t>Általános működési tartalék</t>
  </si>
  <si>
    <t>Kölcsönnyújtás</t>
  </si>
  <si>
    <t>MŰKÖDÉSI CÉLÚ KIADÁSOK ÖSSZESEN</t>
  </si>
  <si>
    <t>Felújítás</t>
  </si>
  <si>
    <t>Beruházás</t>
  </si>
  <si>
    <t>Támogatás értékű felhalmozási kiadás</t>
  </si>
  <si>
    <t>Fejlesztési céltartalék</t>
  </si>
  <si>
    <t>FELHALMOZÁSI CÉLÚ KIADÁSOK ÖSSZESEN</t>
  </si>
  <si>
    <t>ÖSSZES BEVÉTEL</t>
  </si>
  <si>
    <t>ÖSSZES KIADÁS</t>
  </si>
  <si>
    <t>Önkormányzatok felhalmozási költségvet. Tám.</t>
  </si>
  <si>
    <t>Függő, átfutó bevételek</t>
  </si>
  <si>
    <t>Előző évi költségvetési visszatérülések</t>
  </si>
  <si>
    <t>Függő, átfutó kiadások</t>
  </si>
  <si>
    <t>MŰKÖDÉSI ÉS FELHALMOZÁSI CÉLÚ BEVÉTELEK ÉS KIADÁSOK ALAKULÁSA A 2013. ÉVI TELJESÜLÉSÉBEN</t>
  </si>
  <si>
    <t>Rövid lejáratú hitel felvétele</t>
  </si>
  <si>
    <t>Befektetési célú részesedés vásárlás</t>
  </si>
  <si>
    <t>10.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</si>
</sst>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</cols>
  <sheetData>
    <row r="1" spans="1:6" ht="15">
      <c r="A1" s="5" t="s">
        <v>44</v>
      </c>
      <c r="B1" s="5"/>
      <c r="C1" s="5"/>
      <c r="D1" s="5"/>
      <c r="E1" s="5"/>
      <c r="F1" s="5"/>
    </row>
    <row r="2" ht="15">
      <c r="B2" s="1" t="s">
        <v>0</v>
      </c>
    </row>
    <row r="3" spans="5:6" ht="15">
      <c r="E3" s="1" t="s">
        <v>47</v>
      </c>
      <c r="F3" s="1"/>
    </row>
    <row r="5" spans="1:6" ht="15">
      <c r="A5" s="2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5">
      <c r="A6" s="2" t="s">
        <v>6</v>
      </c>
      <c r="B6" s="2">
        <v>27280</v>
      </c>
      <c r="C6" s="2">
        <v>229283</v>
      </c>
      <c r="D6" s="2">
        <f>SUM(B6:C6)</f>
        <v>256563</v>
      </c>
      <c r="E6" s="2">
        <v>257667</v>
      </c>
      <c r="F6" s="2">
        <f>(E6/D6)*100</f>
        <v>100.4303036681049</v>
      </c>
    </row>
    <row r="7" spans="1:6" ht="15">
      <c r="A7" s="2" t="s">
        <v>7</v>
      </c>
      <c r="B7" s="2">
        <v>30260</v>
      </c>
      <c r="C7" s="2"/>
      <c r="D7" s="2">
        <f aca="true" t="shared" si="0" ref="D7:D15">SUM(B7:C7)</f>
        <v>30260</v>
      </c>
      <c r="E7" s="2">
        <v>32738</v>
      </c>
      <c r="F7" s="2">
        <f aca="true" t="shared" si="1" ref="F7:F18">(E7/D7)*100</f>
        <v>108.18902842035692</v>
      </c>
    </row>
    <row r="8" spans="1:6" ht="15">
      <c r="A8" s="2" t="s">
        <v>8</v>
      </c>
      <c r="B8" s="2">
        <v>26600</v>
      </c>
      <c r="C8" s="2"/>
      <c r="D8" s="2">
        <f t="shared" si="0"/>
        <v>26600</v>
      </c>
      <c r="E8" s="2">
        <v>29164</v>
      </c>
      <c r="F8" s="2">
        <f t="shared" si="1"/>
        <v>109.6390977443609</v>
      </c>
    </row>
    <row r="9" spans="1:6" ht="15">
      <c r="A9" s="2" t="s">
        <v>9</v>
      </c>
      <c r="B9" s="2">
        <v>3000</v>
      </c>
      <c r="C9" s="2"/>
      <c r="D9" s="2">
        <f t="shared" si="0"/>
        <v>3000</v>
      </c>
      <c r="E9" s="2">
        <v>3098</v>
      </c>
      <c r="F9" s="2">
        <f t="shared" si="1"/>
        <v>103.26666666666667</v>
      </c>
    </row>
    <row r="10" spans="1:6" ht="15">
      <c r="A10" s="2" t="s">
        <v>10</v>
      </c>
      <c r="B10" s="2">
        <v>113207</v>
      </c>
      <c r="C10" s="2">
        <v>10480</v>
      </c>
      <c r="D10" s="2">
        <f t="shared" si="0"/>
        <v>123687</v>
      </c>
      <c r="E10" s="2">
        <v>123614</v>
      </c>
      <c r="F10" s="2">
        <f t="shared" si="1"/>
        <v>99.94098005449239</v>
      </c>
    </row>
    <row r="11" spans="1:6" ht="15">
      <c r="A11" s="2" t="s">
        <v>11</v>
      </c>
      <c r="B11" s="2">
        <v>90</v>
      </c>
      <c r="C11" s="2">
        <v>5240</v>
      </c>
      <c r="D11" s="2">
        <f t="shared" si="0"/>
        <v>5330</v>
      </c>
      <c r="E11" s="2">
        <v>5615</v>
      </c>
      <c r="F11" s="2">
        <f t="shared" si="1"/>
        <v>105.34709193245779</v>
      </c>
    </row>
    <row r="12" spans="1:6" ht="15">
      <c r="A12" s="2" t="s">
        <v>12</v>
      </c>
      <c r="B12" s="2">
        <v>25096</v>
      </c>
      <c r="C12" s="2">
        <v>21193</v>
      </c>
      <c r="D12" s="2">
        <f t="shared" si="0"/>
        <v>46289</v>
      </c>
      <c r="E12" s="2">
        <v>45745</v>
      </c>
      <c r="F12" s="2">
        <f t="shared" si="1"/>
        <v>98.82477478450605</v>
      </c>
    </row>
    <row r="13" spans="1:6" ht="15">
      <c r="A13" s="2" t="s">
        <v>42</v>
      </c>
      <c r="B13" s="2">
        <v>0</v>
      </c>
      <c r="C13" s="2">
        <v>462</v>
      </c>
      <c r="D13" s="2">
        <f t="shared" si="0"/>
        <v>462</v>
      </c>
      <c r="E13" s="2">
        <v>462</v>
      </c>
      <c r="F13" s="2">
        <f t="shared" si="1"/>
        <v>100</v>
      </c>
    </row>
    <row r="14" spans="1:6" ht="15">
      <c r="A14" s="2" t="s">
        <v>13</v>
      </c>
      <c r="B14" s="2">
        <v>13656</v>
      </c>
      <c r="C14" s="2"/>
      <c r="D14" s="2">
        <f t="shared" si="0"/>
        <v>13656</v>
      </c>
      <c r="E14" s="2">
        <v>14540</v>
      </c>
      <c r="F14" s="2">
        <f t="shared" si="1"/>
        <v>106.47334504979496</v>
      </c>
    </row>
    <row r="15" spans="1:6" ht="15">
      <c r="A15" s="2" t="s">
        <v>14</v>
      </c>
      <c r="B15" s="2">
        <v>119</v>
      </c>
      <c r="C15" s="2">
        <v>2932</v>
      </c>
      <c r="D15" s="2">
        <f t="shared" si="0"/>
        <v>3051</v>
      </c>
      <c r="E15" s="2">
        <v>3036</v>
      </c>
      <c r="F15" s="2">
        <f t="shared" si="1"/>
        <v>99.50835791543756</v>
      </c>
    </row>
    <row r="16" spans="1:6" ht="15">
      <c r="A16" s="2" t="s">
        <v>45</v>
      </c>
      <c r="B16" s="2"/>
      <c r="C16" s="2"/>
      <c r="D16" s="2"/>
      <c r="E16" s="2">
        <v>10000</v>
      </c>
      <c r="F16" s="2"/>
    </row>
    <row r="17" spans="1:6" ht="15">
      <c r="A17" s="2" t="s">
        <v>41</v>
      </c>
      <c r="B17" s="2"/>
      <c r="C17" s="2"/>
      <c r="D17" s="2"/>
      <c r="E17" s="2">
        <v>813</v>
      </c>
      <c r="F17" s="2"/>
    </row>
    <row r="18" spans="1:6" ht="15">
      <c r="A18" s="4" t="s">
        <v>15</v>
      </c>
      <c r="B18" s="4">
        <f>+B6+B7+B10+B11+B12+B13+B14+B15</f>
        <v>209708</v>
      </c>
      <c r="C18" s="4">
        <f>+C6+C7+C10+C11+C12+C13+C14+C15</f>
        <v>269590</v>
      </c>
      <c r="D18" s="4">
        <f>+D6+D7+D10+D11+D12+D13+D14+D15</f>
        <v>479298</v>
      </c>
      <c r="E18" s="4">
        <f>+E6+E7+E10+E11+E12+E13+E14+E15+E17+E16</f>
        <v>494230</v>
      </c>
      <c r="F18" s="4">
        <f t="shared" si="1"/>
        <v>103.1153895906096</v>
      </c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 t="s">
        <v>16</v>
      </c>
      <c r="B21" s="2"/>
      <c r="C21" s="2">
        <v>6070</v>
      </c>
      <c r="D21" s="2">
        <f>SUM(B21:C21)</f>
        <v>6070</v>
      </c>
      <c r="E21" s="2">
        <v>7276</v>
      </c>
      <c r="F21" s="2">
        <f aca="true" t="shared" si="2" ref="F21:F28">(E21/D21)*100</f>
        <v>119.86820428336078</v>
      </c>
    </row>
    <row r="22" spans="1:6" ht="15">
      <c r="A22" s="2" t="s">
        <v>17</v>
      </c>
      <c r="B22" s="2"/>
      <c r="C22" s="2"/>
      <c r="D22" s="2">
        <f aca="true" t="shared" si="3" ref="D22:D27">SUM(B22:C22)</f>
        <v>0</v>
      </c>
      <c r="E22" s="2"/>
      <c r="F22" s="2"/>
    </row>
    <row r="23" spans="1:6" ht="15">
      <c r="A23" s="2" t="s">
        <v>18</v>
      </c>
      <c r="B23" s="2"/>
      <c r="C23" s="2">
        <v>804600</v>
      </c>
      <c r="D23" s="2">
        <f t="shared" si="3"/>
        <v>804600</v>
      </c>
      <c r="E23" s="2">
        <v>803091</v>
      </c>
      <c r="F23" s="2">
        <f t="shared" si="2"/>
        <v>99.8124533929903</v>
      </c>
    </row>
    <row r="24" spans="1:6" ht="15">
      <c r="A24" s="2" t="s">
        <v>40</v>
      </c>
      <c r="B24" s="2"/>
      <c r="C24" s="2">
        <v>752</v>
      </c>
      <c r="D24" s="2">
        <f t="shared" si="3"/>
        <v>752</v>
      </c>
      <c r="E24" s="2">
        <v>752</v>
      </c>
      <c r="F24" s="2">
        <f t="shared" si="2"/>
        <v>100</v>
      </c>
    </row>
    <row r="25" spans="1:6" ht="15">
      <c r="A25" s="2" t="s">
        <v>19</v>
      </c>
      <c r="B25" s="2"/>
      <c r="C25" s="2">
        <v>93</v>
      </c>
      <c r="D25" s="2">
        <f t="shared" si="3"/>
        <v>93</v>
      </c>
      <c r="E25" s="2">
        <v>56</v>
      </c>
      <c r="F25" s="2">
        <f t="shared" si="2"/>
        <v>60.215053763440864</v>
      </c>
    </row>
    <row r="26" spans="1:6" ht="15">
      <c r="A26" s="2" t="s">
        <v>20</v>
      </c>
      <c r="B26" s="2"/>
      <c r="C26" s="2"/>
      <c r="D26" s="2">
        <f t="shared" si="3"/>
        <v>0</v>
      </c>
      <c r="E26" s="2"/>
      <c r="F26" s="2"/>
    </row>
    <row r="27" spans="1:6" ht="15">
      <c r="A27" s="2" t="s">
        <v>21</v>
      </c>
      <c r="B27" s="2">
        <v>19990</v>
      </c>
      <c r="C27" s="2"/>
      <c r="D27" s="2">
        <f t="shared" si="3"/>
        <v>19990</v>
      </c>
      <c r="E27" s="2">
        <v>20800</v>
      </c>
      <c r="F27" s="2">
        <f t="shared" si="2"/>
        <v>104.0520260130065</v>
      </c>
    </row>
    <row r="28" spans="1:6" ht="15">
      <c r="A28" s="4" t="s">
        <v>22</v>
      </c>
      <c r="B28" s="4">
        <f>SUM(B21:B27)</f>
        <v>19990</v>
      </c>
      <c r="C28" s="4">
        <f>SUM(C21:C27)</f>
        <v>811515</v>
      </c>
      <c r="D28" s="4">
        <f>SUM(D21:D27)</f>
        <v>831505</v>
      </c>
      <c r="E28" s="4">
        <f>SUM(E21:E27)</f>
        <v>831975</v>
      </c>
      <c r="F28" s="4">
        <f t="shared" si="2"/>
        <v>100.05652401368603</v>
      </c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 t="s">
        <v>23</v>
      </c>
      <c r="B31" s="2">
        <v>79112</v>
      </c>
      <c r="C31" s="2">
        <v>17814</v>
      </c>
      <c r="D31" s="2">
        <f>SUM(B31:C31)</f>
        <v>96926</v>
      </c>
      <c r="E31" s="2">
        <v>88614</v>
      </c>
      <c r="F31" s="2">
        <f aca="true" t="shared" si="4" ref="F31:F38">(E31/D31)*100</f>
        <v>91.4243856137672</v>
      </c>
    </row>
    <row r="32" spans="1:6" ht="15">
      <c r="A32" s="2" t="s">
        <v>24</v>
      </c>
      <c r="B32" s="2">
        <v>20461</v>
      </c>
      <c r="C32" s="2">
        <v>3820</v>
      </c>
      <c r="D32" s="2">
        <f aca="true" t="shared" si="5" ref="D32:D38">SUM(B32:C32)</f>
        <v>24281</v>
      </c>
      <c r="E32" s="2">
        <v>21044</v>
      </c>
      <c r="F32" s="2">
        <f t="shared" si="4"/>
        <v>86.66858860837692</v>
      </c>
    </row>
    <row r="33" spans="1:6" ht="15">
      <c r="A33" s="2" t="s">
        <v>25</v>
      </c>
      <c r="B33" s="2">
        <v>59779</v>
      </c>
      <c r="C33" s="2">
        <v>24170</v>
      </c>
      <c r="D33" s="2">
        <f t="shared" si="5"/>
        <v>83949</v>
      </c>
      <c r="E33" s="2">
        <v>75186</v>
      </c>
      <c r="F33" s="2">
        <f t="shared" si="4"/>
        <v>89.5615194939785</v>
      </c>
    </row>
    <row r="34" spans="1:6" ht="15">
      <c r="A34" s="2" t="s">
        <v>26</v>
      </c>
      <c r="B34" s="2">
        <v>1810</v>
      </c>
      <c r="C34" s="2">
        <v>130</v>
      </c>
      <c r="D34" s="2">
        <f t="shared" si="5"/>
        <v>1940</v>
      </c>
      <c r="E34" s="2">
        <v>1877</v>
      </c>
      <c r="F34" s="2">
        <f t="shared" si="4"/>
        <v>96.75257731958763</v>
      </c>
    </row>
    <row r="35" spans="1:6" ht="15">
      <c r="A35" s="2" t="s">
        <v>27</v>
      </c>
      <c r="B35" s="2">
        <v>850</v>
      </c>
      <c r="C35" s="2">
        <v>592</v>
      </c>
      <c r="D35" s="2">
        <f t="shared" si="5"/>
        <v>1442</v>
      </c>
      <c r="E35" s="2">
        <v>1834</v>
      </c>
      <c r="F35" s="2">
        <f t="shared" si="4"/>
        <v>127.18446601941748</v>
      </c>
    </row>
    <row r="36" spans="1:6" ht="15">
      <c r="A36" s="2" t="s">
        <v>28</v>
      </c>
      <c r="B36" s="2">
        <v>34824</v>
      </c>
      <c r="C36" s="2">
        <v>-13</v>
      </c>
      <c r="D36" s="2">
        <f t="shared" si="5"/>
        <v>34811</v>
      </c>
      <c r="E36" s="2">
        <v>33905</v>
      </c>
      <c r="F36" s="2">
        <f t="shared" si="4"/>
        <v>97.3973743931516</v>
      </c>
    </row>
    <row r="37" spans="1:6" ht="15">
      <c r="A37" s="2" t="s">
        <v>29</v>
      </c>
      <c r="B37" s="2">
        <v>0</v>
      </c>
      <c r="C37" s="2"/>
      <c r="D37" s="2">
        <f t="shared" si="5"/>
        <v>0</v>
      </c>
      <c r="E37" s="2"/>
      <c r="F37" s="2"/>
    </row>
    <row r="38" spans="1:6" ht="15">
      <c r="A38" s="2" t="s">
        <v>30</v>
      </c>
      <c r="B38" s="2">
        <v>12872</v>
      </c>
      <c r="C38" s="2">
        <v>-11969</v>
      </c>
      <c r="D38" s="2">
        <f t="shared" si="5"/>
        <v>903</v>
      </c>
      <c r="E38" s="2"/>
      <c r="F38" s="2">
        <f t="shared" si="4"/>
        <v>0</v>
      </c>
    </row>
    <row r="39" spans="1:6" ht="15">
      <c r="A39" s="2" t="s">
        <v>31</v>
      </c>
      <c r="B39" s="2"/>
      <c r="C39" s="2"/>
      <c r="D39" s="2"/>
      <c r="E39" s="2">
        <v>25</v>
      </c>
      <c r="F39" s="2"/>
    </row>
    <row r="40" spans="1:6" ht="15">
      <c r="A40" s="2" t="s">
        <v>43</v>
      </c>
      <c r="B40" s="2"/>
      <c r="C40" s="2"/>
      <c r="D40" s="2"/>
      <c r="E40" s="2">
        <v>-597</v>
      </c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4" t="s">
        <v>32</v>
      </c>
      <c r="B42" s="4">
        <f>SUM(B31:B41)</f>
        <v>209708</v>
      </c>
      <c r="C42" s="4">
        <f>SUM(C31:C41)</f>
        <v>34544</v>
      </c>
      <c r="D42" s="4">
        <f>SUM(D31:D41)</f>
        <v>244252</v>
      </c>
      <c r="E42" s="4">
        <f>SUM(E31:E41)</f>
        <v>221888</v>
      </c>
      <c r="F42" s="4">
        <f>(E42/D42)*100</f>
        <v>90.84388254753287</v>
      </c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 t="s">
        <v>33</v>
      </c>
      <c r="B45" s="2"/>
      <c r="C45" s="2">
        <v>29750</v>
      </c>
      <c r="D45" s="2">
        <f>SUM(B45:C45)</f>
        <v>29750</v>
      </c>
      <c r="E45" s="2">
        <v>29720</v>
      </c>
      <c r="F45" s="2">
        <f aca="true" t="shared" si="6" ref="F45:F54">(E45/D45)*100</f>
        <v>99.89915966386555</v>
      </c>
    </row>
    <row r="46" spans="1:6" ht="15">
      <c r="A46" s="2" t="s">
        <v>34</v>
      </c>
      <c r="B46" s="2"/>
      <c r="C46" s="2">
        <v>1036641</v>
      </c>
      <c r="D46" s="2">
        <f>SUM(B46:C46)</f>
        <v>1036641</v>
      </c>
      <c r="E46" s="2">
        <v>1036281</v>
      </c>
      <c r="F46" s="2">
        <f t="shared" si="6"/>
        <v>99.96527245208323</v>
      </c>
    </row>
    <row r="47" spans="1:6" ht="15">
      <c r="A47" s="2" t="s">
        <v>46</v>
      </c>
      <c r="B47" s="2"/>
      <c r="C47" s="2">
        <v>160</v>
      </c>
      <c r="D47" s="2">
        <f>SUM(B47:C47)</f>
        <v>160</v>
      </c>
      <c r="E47" s="2">
        <v>159</v>
      </c>
      <c r="F47" s="2">
        <f t="shared" si="6"/>
        <v>99.375</v>
      </c>
    </row>
    <row r="48" spans="1:6" ht="15">
      <c r="A48" s="2" t="s">
        <v>35</v>
      </c>
      <c r="B48" s="2"/>
      <c r="C48" s="2"/>
      <c r="D48" s="2">
        <f>SUM(B48:C48)</f>
        <v>0</v>
      </c>
      <c r="E48" s="2"/>
      <c r="F48" s="2"/>
    </row>
    <row r="49" spans="1:6" ht="15">
      <c r="A49" s="2" t="s">
        <v>36</v>
      </c>
      <c r="B49" s="2">
        <v>19990</v>
      </c>
      <c r="C49" s="2">
        <v>-19990</v>
      </c>
      <c r="D49" s="2">
        <f>SUM(B49:C49)</f>
        <v>0</v>
      </c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4" t="s">
        <v>37</v>
      </c>
      <c r="B51" s="4">
        <f>+B45+B46+B47+B48+B49</f>
        <v>19990</v>
      </c>
      <c r="C51" s="4">
        <f>+C45+C46+C47+C48+C49</f>
        <v>1046561</v>
      </c>
      <c r="D51" s="4">
        <f>+D45+D46+D47+D48+D49</f>
        <v>1066551</v>
      </c>
      <c r="E51" s="4">
        <f>+E45+E46+E47+E48+E49</f>
        <v>1066160</v>
      </c>
      <c r="F51" s="4">
        <f t="shared" si="6"/>
        <v>99.96333977465682</v>
      </c>
    </row>
    <row r="52" spans="1:6" ht="15">
      <c r="A52" s="2"/>
      <c r="B52" s="2"/>
      <c r="C52" s="2"/>
      <c r="D52" s="2"/>
      <c r="E52" s="2"/>
      <c r="F52" s="2"/>
    </row>
    <row r="53" spans="1:6" ht="15">
      <c r="A53" s="4" t="s">
        <v>38</v>
      </c>
      <c r="B53" s="4">
        <f>+B28+B18</f>
        <v>229698</v>
      </c>
      <c r="C53" s="4">
        <f>+C28+C18</f>
        <v>1081105</v>
      </c>
      <c r="D53" s="4">
        <f>+D28+D18</f>
        <v>1310803</v>
      </c>
      <c r="E53" s="4">
        <f>+E28+E18</f>
        <v>1326205</v>
      </c>
      <c r="F53" s="4">
        <f t="shared" si="6"/>
        <v>101.17500493972015</v>
      </c>
    </row>
    <row r="54" spans="1:6" ht="15">
      <c r="A54" s="4" t="s">
        <v>39</v>
      </c>
      <c r="B54" s="4">
        <f>+B42+B51</f>
        <v>229698</v>
      </c>
      <c r="C54" s="4">
        <f>+C42+C51</f>
        <v>1081105</v>
      </c>
      <c r="D54" s="4">
        <f>+D42+D51</f>
        <v>1310803</v>
      </c>
      <c r="E54" s="4">
        <f>+E42+E51</f>
        <v>1288048</v>
      </c>
      <c r="F54" s="4">
        <f t="shared" si="6"/>
        <v>98.26404120222489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2014-04-22T07:15:20Z</cp:lastPrinted>
  <dcterms:modified xsi:type="dcterms:W3CDTF">2014-04-22T07:15:38Z</dcterms:modified>
  <cp:category/>
  <cp:version/>
  <cp:contentType/>
  <cp:contentStatus/>
</cp:coreProperties>
</file>