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5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3.1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</sheets>
  <definedNames>
    <definedName name="_xlfn.IFERROR" hidden="1">#NAME?</definedName>
    <definedName name="_xlnm.Print_Titles" localSheetId="0">'1'!$4:$5</definedName>
    <definedName name="_xlnm.Print_Titles" localSheetId="15">'13'!$4:$5</definedName>
    <definedName name="_xlnm.Print_Titles" localSheetId="1">'2'!$3:$6</definedName>
    <definedName name="_xlnm.Print_Titles" localSheetId="4">'3'!$3:$7</definedName>
    <definedName name="_xlnm.Print_Area" localSheetId="0">'1'!$A$1:$BT$34</definedName>
    <definedName name="_xlnm.Print_Area" localSheetId="15">'13'!$A$1:$BO$35</definedName>
    <definedName name="_xlnm.Print_Area" localSheetId="1">'2'!$A$1:$AJ$96</definedName>
    <definedName name="_xlnm.Print_Area" localSheetId="4">'3'!$A$1:$AJ$66</definedName>
  </definedNames>
  <calcPr fullCalcOnLoad="1"/>
</workbook>
</file>

<file path=xl/sharedStrings.xml><?xml version="1.0" encoding="utf-8"?>
<sst xmlns="http://schemas.openxmlformats.org/spreadsheetml/2006/main" count="993" uniqueCount="752">
  <si>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</si>
  <si>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</si>
  <si>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</si>
  <si>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</si>
  <si>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</si>
  <si>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</si>
  <si>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</si>
  <si>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</si>
  <si>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</si>
  <si>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</si>
  <si>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</si>
  <si>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</si>
  <si>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</si>
  <si>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</si>
  <si>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</si>
  <si>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</si>
  <si>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</si>
  <si>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</si>
  <si>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</si>
  <si>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</si>
  <si>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</si>
  <si>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</si>
  <si>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</si>
  <si>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</si>
  <si>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</si>
  <si>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</si>
  <si>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</si>
  <si>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</si>
  <si>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</si>
  <si>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</si>
  <si>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</si>
  <si>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</si>
  <si>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</si>
  <si>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</si>
  <si>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</si>
  <si>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</si>
  <si>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</si>
  <si>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</si>
  <si>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</si>
  <si>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</si>
  <si>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</si>
  <si>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</si>
  <si>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</si>
  <si>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</si>
  <si>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</si>
  <si>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</si>
  <si>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</si>
  <si>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</si>
  <si>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</si>
  <si>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</si>
  <si>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</si>
  <si>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</si>
  <si>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</si>
  <si>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</si>
  <si>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</si>
  <si>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</si>
  <si>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</si>
  <si>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</si>
  <si>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</si>
  <si>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</si>
  <si>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</si>
  <si>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</si>
  <si>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</si>
  <si>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</si>
  <si>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</si>
  <si>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</si>
  <si>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</si>
  <si>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</si>
  <si>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</si>
  <si>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</si>
  <si>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</si>
  <si>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</si>
  <si>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</si>
  <si>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</si>
  <si>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</si>
  <si>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</si>
  <si>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</si>
  <si>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</si>
  <si>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</si>
  <si>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</si>
  <si>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</si>
  <si>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</si>
  <si>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</si>
  <si>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</si>
  <si>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</si>
  <si>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</si>
  <si>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</si>
  <si>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</si>
  <si>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</si>
  <si>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</si>
  <si>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</si>
  <si>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</si>
  <si>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</si>
  <si>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</si>
  <si>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</si>
  <si>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</si>
  <si>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</si>
  <si>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</si>
  <si>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</si>
  <si>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</si>
  <si>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</si>
  <si>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</si>
  <si>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</si>
  <si>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</si>
  <si>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</si>
  <si>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</si>
  <si>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</si>
  <si>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</si>
  <si>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</si>
  <si>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</si>
  <si>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</si>
  <si>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</si>
  <si>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</si>
  <si>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</si>
  <si>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</si>
  <si>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</si>
  <si>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</si>
  <si>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</si>
  <si>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</si>
  <si>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</si>
  <si>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</si>
  <si>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</si>
  <si>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</si>
  <si>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</si>
  <si>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</si>
  <si>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</si>
  <si>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</si>
  <si>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</si>
  <si>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</si>
  <si>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</si>
  <si>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</si>
  <si>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</si>
  <si>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</si>
  <si>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</si>
  <si>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</si>
  <si>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</si>
  <si>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</si>
  <si>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</si>
  <si>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</si>
  <si>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</si>
  <si>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</si>
  <si>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</si>
  <si>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</si>
  <si>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</si>
  <si>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</si>
  <si>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</si>
  <si>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</si>
  <si>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</si>
  <si>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</si>
  <si>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</si>
  <si>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</si>
  <si>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</si>
  <si>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</si>
  <si>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</si>
  <si>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</si>
  <si>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</si>
  <si>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</si>
  <si>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</si>
  <si>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</si>
  <si>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</si>
  <si>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</si>
  <si>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</si>
  <si>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</si>
  <si>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</si>
  <si>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</si>
  <si>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</si>
  <si>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</si>
  <si>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</si>
  <si>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</si>
  <si>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</si>
  <si>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</si>
  <si>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</si>
  <si>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</si>
  <si>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</si>
  <si>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</si>
  <si>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</si>
  <si>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</si>
  <si>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</si>
  <si>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</si>
  <si>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</si>
  <si>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</si>
  <si>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</si>
  <si>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</si>
  <si>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</si>
  <si>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</si>
  <si>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</si>
  <si>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</si>
  <si>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</si>
  <si>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</si>
  <si>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</si>
  <si>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</si>
  <si>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</si>
  <si>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</si>
  <si>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</si>
  <si>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</si>
  <si>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</si>
  <si>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</si>
  <si>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</si>
  <si>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</si>
  <si>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</si>
  <si>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</si>
  <si>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</si>
  <si>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</si>
  <si>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</si>
  <si>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</si>
  <si>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</si>
  <si>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</si>
  <si>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</si>
  <si>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</si>
  <si>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</si>
  <si>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</si>
  <si>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</si>
  <si>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</si>
  <si>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</si>
  <si>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</si>
  <si>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</si>
  <si>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</si>
  <si>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</si>
  <si>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</si>
  <si>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</si>
  <si>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</si>
  <si>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</si>
  <si>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</si>
  <si>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</si>
  <si>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</si>
  <si>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</si>
  <si>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</si>
  <si>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</si>
  <si>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</si>
  <si>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</si>
  <si>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</si>
  <si>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</si>
  <si>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</si>
  <si>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</si>
  <si>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</si>
  <si>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</si>
  <si>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</si>
  <si>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</si>
  <si>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</si>
  <si>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</si>
  <si>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</si>
  <si>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</si>
  <si>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</si>
  <si>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</si>
  <si>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</si>
  <si>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</si>
  <si>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</si>
  <si>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</si>
  <si>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</si>
  <si>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</si>
  <si>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</si>
  <si>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</si>
  <si>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</si>
  <si>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</si>
  <si>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</si>
  <si>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</si>
  <si>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</si>
  <si>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</si>
  <si>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</si>
  <si>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</si>
  <si>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</si>
  <si>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</si>
  <si>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</si>
  <si>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</si>
  <si>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</si>
  <si>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</si>
  <si>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</si>
  <si>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</si>
  <si>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</si>
  <si>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</si>
  <si>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</si>
  <si>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</si>
  <si>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</si>
  <si>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</si>
  <si>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</si>
  <si>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</si>
  <si>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</si>
  <si>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</si>
  <si>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</si>
  <si>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</si>
  <si>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</si>
  <si>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</si>
  <si>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</si>
  <si>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</si>
  <si>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</si>
  <si>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</si>
  <si>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</si>
  <si>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</si>
  <si>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</si>
  <si>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</si>
  <si>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</si>
  <si>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</si>
  <si>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</si>
  <si>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</si>
  <si>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</si>
  <si>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</si>
  <si>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</si>
  <si>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</si>
  <si>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</si>
  <si>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</si>
  <si>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</si>
  <si>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</si>
  <si>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</si>
  <si>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</si>
  <si>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</si>
  <si>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</si>
  <si>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</si>
  <si>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</si>
  <si>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</si>
  <si>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</si>
  <si>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</si>
  <si>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</si>
  <si>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</si>
  <si>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</si>
  <si>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</si>
  <si>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</si>
  <si>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</si>
  <si>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</si>
  <si>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</si>
  <si>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</si>
  <si>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</si>
  <si>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</si>
  <si>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</si>
  <si>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</si>
  <si>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</si>
  <si>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</si>
  <si>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</si>
  <si>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</si>
  <si>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</si>
  <si>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</si>
  <si>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</si>
  <si>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</si>
  <si>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</si>
  <si>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</si>
  <si>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</si>
  <si>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</si>
  <si>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</si>
  <si>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</si>
  <si>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</si>
  <si>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</si>
  <si>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</si>
  <si>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</si>
  <si>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</si>
  <si>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</si>
  <si>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</si>
  <si>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</si>
  <si>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</si>
  <si>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</si>
  <si>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</si>
  <si>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</si>
  <si>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</si>
  <si>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</si>
  <si>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</si>
  <si>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</si>
  <si>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</si>
  <si>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</si>
  <si>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</si>
  <si>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</si>
  <si>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</si>
  <si>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</si>
  <si>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</si>
  <si>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</si>
  <si>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</si>
  <si>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</si>
  <si>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</si>
  <si>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</si>
  <si>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</si>
  <si>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</si>
  <si>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</si>
  <si>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</si>
  <si>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</si>
  <si>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</si>
  <si>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</si>
  <si>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</si>
  <si>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</si>
  <si>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</si>
  <si>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</si>
  <si>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</si>
  <si>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</si>
  <si>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</si>
  <si>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</si>
  <si>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</si>
  <si>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</si>
  <si>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</si>
  <si>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</si>
  <si>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</si>
  <si>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</si>
  <si>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</si>
  <si>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</si>
  <si>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</si>
  <si>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</si>
  <si>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</si>
  <si>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</si>
  <si>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</si>
  <si>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</si>
  <si>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</si>
  <si>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</si>
  <si>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</si>
  <si>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</si>
  <si>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</si>
  <si>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</si>
  <si>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</si>
  <si>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</si>
  <si>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</si>
  <si>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</si>
  <si>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</si>
  <si>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</si>
  <si>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</si>
  <si>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</si>
  <si>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</si>
  <si>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</si>
  <si>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</si>
  <si>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</si>
  <si>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</si>
  <si>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2014. ÉVI KÖLTSÉGVETÉSE</t>
  </si>
  <si>
    <t>Pénzügyi lízing kiadásai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</si>
  <si>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</si>
  <si>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</si>
  <si>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</si>
  <si>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</si>
  <si>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</si>
  <si>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</si>
  <si>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</si>
  <si>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</si>
  <si>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</si>
  <si>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</si>
  <si>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</si>
  <si>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</si>
  <si>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</si>
  <si>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</si>
  <si>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</si>
  <si>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</si>
  <si>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</si>
  <si>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</si>
  <si>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</si>
  <si>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</si>
  <si>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</si>
  <si>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</si>
  <si>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</si>
  <si>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</si>
  <si>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</si>
  <si>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</si>
  <si>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</si>
  <si>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</si>
  <si>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</si>
  <si>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</si>
  <si>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</si>
  <si>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</si>
  <si>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</si>
  <si>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</si>
  <si>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</si>
  <si>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</si>
  <si>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</si>
  <si>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</si>
  <si>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</si>
  <si>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</si>
  <si>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ezer Ft-ban</t>
  </si>
  <si>
    <t>Kiadás</t>
  </si>
  <si>
    <t>Bevétel</t>
  </si>
  <si>
    <t>Személyi juttatások és járulékok</t>
  </si>
  <si>
    <t>Felhalmozási/finanszírozási kiadások</t>
  </si>
  <si>
    <t>Összesen</t>
  </si>
  <si>
    <t>Költségvetési támogatás</t>
  </si>
  <si>
    <t>Átvett pénzeszközök/feladathoz kapcsolódó bevétel</t>
  </si>
  <si>
    <t>Saját forrás</t>
  </si>
  <si>
    <t>Kötelező önkormányzati feladatok</t>
  </si>
  <si>
    <t>Önkormányzati hivatal működtetése</t>
  </si>
  <si>
    <t>Település üzemeltetés</t>
  </si>
  <si>
    <t xml:space="preserve">     Köztemető fenntartás</t>
  </si>
  <si>
    <t xml:space="preserve">     Közutak fenntartása</t>
  </si>
  <si>
    <t xml:space="preserve">     Közvilágítás</t>
  </si>
  <si>
    <t xml:space="preserve">     Zöldterület gazdálkodás</t>
  </si>
  <si>
    <t>Egyéb kötelező önkormányzati feladatok</t>
  </si>
  <si>
    <t>Pénzbeli ellátások</t>
  </si>
  <si>
    <t>Házi segítségnyújtás</t>
  </si>
  <si>
    <t>Helyi közfoglalkoztatás</t>
  </si>
  <si>
    <t>Könyvtári és közművelődési feladatok</t>
  </si>
  <si>
    <t>Önként vállalt feladatok</t>
  </si>
  <si>
    <t>Civil szervezetek támogatása</t>
  </si>
  <si>
    <t>Összesen:</t>
  </si>
  <si>
    <t xml:space="preserve"> Ezer forintban !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</si>
  <si>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</si>
  <si>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</si>
  <si>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</si>
  <si>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</si>
  <si>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</si>
  <si>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ÖSSZESEN: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</si>
  <si>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</si>
  <si>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</si>
  <si>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</si>
  <si>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</si>
  <si>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</si>
  <si>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</si>
  <si>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</si>
  <si>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</si>
  <si>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</si>
  <si>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</si>
  <si>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</si>
  <si>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</si>
  <si>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</si>
  <si>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</si>
  <si>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</si>
  <si>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</si>
  <si>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</si>
  <si>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</si>
  <si>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</si>
  <si>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</si>
  <si>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</si>
  <si>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Jogcím</t>
  </si>
  <si>
    <t>Támogatás</t>
  </si>
  <si>
    <t xml:space="preserve"> Ft</t>
  </si>
  <si>
    <t>I.</t>
  </si>
  <si>
    <t>Helyi önkormányztok működésének általános támogatása</t>
  </si>
  <si>
    <t>I.1.a)</t>
  </si>
  <si>
    <t>Önkormányzati hivatal működésének támogatása</t>
  </si>
  <si>
    <t>I.1.b)</t>
  </si>
  <si>
    <t>Település-üzemeltetéshez kapcsolódó feladatellátás</t>
  </si>
  <si>
    <t>I.1.ba)</t>
  </si>
  <si>
    <t>A zöldterölet-gazdálkodással kapcsolatos feladatok ellátásának támogatása</t>
  </si>
  <si>
    <t>I.1.bb)</t>
  </si>
  <si>
    <t>Közvilágítás fenntartásának támogatása</t>
  </si>
  <si>
    <t>I.1.bc)</t>
  </si>
  <si>
    <t>Köztemető fenntartással kapcsolatos feladatok támogatása</t>
  </si>
  <si>
    <t>I.1.bd)</t>
  </si>
  <si>
    <t>Közutak fenntartásának támogatása</t>
  </si>
  <si>
    <t>I.1.c)</t>
  </si>
  <si>
    <t>Egyéb kötelező önkormányzati feladatok támogatása</t>
  </si>
  <si>
    <t>II.</t>
  </si>
  <si>
    <t>A települési önkormányzatok egyes köznevelési és gyermekétkeztetési feladatainak támogatása</t>
  </si>
  <si>
    <t>II.1.</t>
  </si>
  <si>
    <t>Óvodapedagógusok, és az óvodapedagógusok nevelő munkáját közvetlenül segítők bértámogatása</t>
  </si>
  <si>
    <t xml:space="preserve">II.2. </t>
  </si>
  <si>
    <t>Óvodaműködtetési támogatás</t>
  </si>
  <si>
    <t>II.3.</t>
  </si>
  <si>
    <t>Ingyenes és kedvezményes gyermekétkeztetés támogatása</t>
  </si>
  <si>
    <t>III.</t>
  </si>
  <si>
    <t>A települési önkormányzatok szociális és gyermekjóléti feladatainak támogatása</t>
  </si>
  <si>
    <t>III.2.</t>
  </si>
  <si>
    <t>IV.</t>
  </si>
  <si>
    <t>A települési önkormányzatok kulturális feladatainak támogatása</t>
  </si>
  <si>
    <t>IV.1.d)</t>
  </si>
  <si>
    <t>Települési önkormányzatok támogatása a nyilvános könyvtári ellátás és a közművelődés feladatokhoz</t>
  </si>
  <si>
    <t>Kötelezettség jogcíme</t>
  </si>
  <si>
    <t>Köt. váll.
 éve</t>
  </si>
  <si>
    <t>Kiadás vonzata évenként</t>
  </si>
  <si>
    <t>9=(4+5+6+7+8)</t>
  </si>
  <si>
    <t>Működési célú hiteltörlesztés (tőke)</t>
  </si>
  <si>
    <t>Felhalmozási célú hiteltörlesztés (tőke)</t>
  </si>
  <si>
    <t>Beruházás feladatonként</t>
  </si>
  <si>
    <t>Felújítás célonként</t>
  </si>
  <si>
    <t xml:space="preserve">Egyéb </t>
  </si>
  <si>
    <t xml:space="preserve">Összesen 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</si>
  <si>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</si>
  <si>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</si>
  <si>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</si>
  <si>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</si>
  <si>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</si>
  <si>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</si>
  <si>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</si>
  <si>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</si>
  <si>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</si>
  <si>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</si>
  <si>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</si>
  <si>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</si>
  <si>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</si>
  <si>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</si>
  <si>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</si>
  <si>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</si>
  <si>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</si>
  <si>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</si>
  <si>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</si>
  <si>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</si>
  <si>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</si>
  <si>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</si>
  <si>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>2014. előtti kifizetés</t>
  </si>
  <si>
    <t>2016 
után</t>
  </si>
  <si>
    <t>2014. évi előirányzat</t>
  </si>
  <si>
    <t xml:space="preserve"> Ezer forintban </t>
  </si>
  <si>
    <t>Államigazgatási feladatok</t>
  </si>
  <si>
    <t>Dologi kiadások</t>
  </si>
  <si>
    <t>Ellátottak pénzbeli juttatásai, egyéb működési célú kiadások</t>
  </si>
  <si>
    <t>Hosszú lejáratú hitelek törlesztése</t>
  </si>
  <si>
    <t>25.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</si>
  <si>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</si>
  <si>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</si>
  <si>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</si>
  <si>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</si>
  <si>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</si>
  <si>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</si>
  <si>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>Önkormányzatok működési támogatásai</t>
  </si>
  <si>
    <t>Munkaadókat terhelő járulékok és szociális hozzájárulási adó</t>
  </si>
  <si>
    <t>2.-ból EU-s támogatás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</si>
  <si>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</si>
  <si>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</si>
  <si>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</si>
  <si>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</si>
  <si>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</si>
  <si>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</si>
  <si>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</si>
  <si>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</si>
  <si>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</si>
  <si>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</si>
  <si>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</si>
  <si>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</si>
  <si>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</si>
  <si>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</si>
  <si>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</si>
  <si>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</si>
  <si>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</si>
  <si>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</si>
  <si>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</si>
  <si>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</si>
  <si>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</si>
  <si>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</si>
  <si>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Beruházások</t>
  </si>
  <si>
    <t>1.-ből EU-s támogatás</t>
  </si>
  <si>
    <t>1.-ből EU-s forrásból megvalósuló beruházás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</si>
  <si>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</si>
  <si>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</si>
  <si>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</si>
  <si>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</si>
  <si>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</si>
  <si>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</si>
  <si>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</si>
  <si>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</si>
  <si>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</si>
  <si>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</si>
  <si>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</si>
  <si>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</si>
  <si>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</si>
  <si>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</si>
  <si>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</si>
  <si>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</si>
  <si>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</si>
  <si>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</si>
  <si>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</si>
  <si>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</si>
  <si>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</si>
  <si>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</si>
  <si>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</si>
  <si>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</si>
  <si>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</si>
  <si>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</si>
  <si>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</si>
  <si>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 xml:space="preserve"> Működési célú bevételek és kiadások mérlege
(Önkormányzati szinten)</t>
  </si>
  <si>
    <t xml:space="preserve"> Felhalmozási célú bevételek és kiadások mérlege
(Önkormányzati szinten)</t>
  </si>
  <si>
    <t>III.3.e)</t>
  </si>
  <si>
    <t>Falugondnoki szolgáltatás</t>
  </si>
  <si>
    <t>Működési bevételek</t>
  </si>
  <si>
    <t>Ezer Ft-ban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</si>
  <si>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</si>
  <si>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</si>
  <si>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</si>
  <si>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</si>
  <si>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</si>
  <si>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</si>
  <si>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 xml:space="preserve">     -Talajterhelési díj</t>
  </si>
  <si>
    <t>Értékesítési és forglami adó</t>
  </si>
  <si>
    <t xml:space="preserve">     -Iparűzési adó állandó jelleggel végz.</t>
  </si>
  <si>
    <t>Egyéb közhatalmi bevétel</t>
  </si>
  <si>
    <t xml:space="preserve">     - Ebrendészeti hozzájárulás</t>
  </si>
  <si>
    <t xml:space="preserve">     - Adópótlék, adóbírság</t>
  </si>
  <si>
    <t xml:space="preserve">     - Egyéb közhatalmi bevétel</t>
  </si>
  <si>
    <t>Támogatott cél megnevezése</t>
  </si>
  <si>
    <t xml:space="preserve">   -Foglalkoztatást helyettesítő támogatás</t>
  </si>
  <si>
    <t>Egyéb nem intézményi ellátások rendszeres</t>
  </si>
  <si>
    <t>Betegséggel kapcsolatos ellátások</t>
  </si>
  <si>
    <t xml:space="preserve">   -Lakásfenntartási támogatás</t>
  </si>
  <si>
    <t>Ezer forintban !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</si>
  <si>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</si>
  <si>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</si>
  <si>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</si>
  <si>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</si>
  <si>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</si>
  <si>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</si>
  <si>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</si>
  <si>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</si>
  <si>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</si>
  <si>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Gépjárműadó</t>
  </si>
  <si>
    <t>2016. évi terv</t>
  </si>
  <si>
    <t>Költségvetési, finanszírozási bevételek és kiadások egyenlege (költségvetéi hiány, költségvetési többlet)</t>
  </si>
  <si>
    <t>Költsévetési hiány belső finanszírozása - pénzmaradvány felhasználáa</t>
  </si>
  <si>
    <t>Engedélyezett létszámkeret (fő)</t>
  </si>
  <si>
    <t>Közfoglalkoztatottak száma (fő)</t>
  </si>
  <si>
    <t>Egyéb működési célú támogatások részletezése</t>
  </si>
  <si>
    <t>Eredeti előirányzat</t>
  </si>
  <si>
    <t>Zalakaros Kistérség Többcélú Társulás igazgatási feladatok</t>
  </si>
  <si>
    <t>Zalakaros Kistérség Többcélú Társulás háziorvosi ügyelet</t>
  </si>
  <si>
    <t>Egészségügyi Alapellátás Nagykanizsa fogorvoi ügyelet</t>
  </si>
  <si>
    <t>Működési célú támogatás áht-n belül összesen</t>
  </si>
  <si>
    <t>Magyar Vöröskereszt - házi segítégnyújtás</t>
  </si>
  <si>
    <t>TÖOSZ tagdíj</t>
  </si>
  <si>
    <t>Innovatív Dél-Zala Vidékfejlesztési Egyesület tagdíj</t>
  </si>
  <si>
    <t>Működési célú támogatás áht-n kívül összesen</t>
  </si>
  <si>
    <t>Működési célú támogatás összesen</t>
  </si>
  <si>
    <t>Ellátottak pénzbeli juttatásai részletezése</t>
  </si>
  <si>
    <t xml:space="preserve">   -Rendszeres szociális segély</t>
  </si>
  <si>
    <t xml:space="preserve">   -Helyi megállapítású ápolási díj</t>
  </si>
  <si>
    <t>Közhatalmi bevételek részletezése</t>
  </si>
  <si>
    <t>Közhatalmi bevételek összesen</t>
  </si>
  <si>
    <t>Falugondnoki szolgálat</t>
  </si>
  <si>
    <t>Háziorvosi, fogorvosi ügyeleti ellátás</t>
  </si>
  <si>
    <t xml:space="preserve">Költségvetési bevételek </t>
  </si>
  <si>
    <t xml:space="preserve">Finanszírozási bevételek </t>
  </si>
  <si>
    <t>Zalakoaros Kistérség Többcélú Társulása belső ellenőrzés</t>
  </si>
  <si>
    <t>2014. évi eredeti
előirányzat</t>
  </si>
  <si>
    <t>KÖTELEZŐ, ÖNKÉNT VÁLLALT ÉS ÁLLAMIGAZGATÁSI T FELADATOK BEMUTATÁSA</t>
  </si>
  <si>
    <t>AZ önkormányzat által adott közvetett támogatások, kedvezmények</t>
  </si>
  <si>
    <t>Többéves kihatással járó döntésekből származó fizetési kötelezettségek bemutatása</t>
  </si>
  <si>
    <t>Költségvetési kiadások</t>
  </si>
  <si>
    <t xml:space="preserve">Finanszírozási kiadások </t>
  </si>
  <si>
    <t>A költségvetési évet követő három év tervezett előirányzatai főbb csoportokban</t>
  </si>
  <si>
    <t>2017. évi terv</t>
  </si>
  <si>
    <t xml:space="preserve">Sand Község Önkormányzata </t>
  </si>
  <si>
    <t>Sand Község Önkormányzata</t>
  </si>
  <si>
    <t>SAND  KÖZSÉG ÖNKORMÁNYZATA</t>
  </si>
  <si>
    <t>Sand Község Önkormányzat saját bevételeinek részletezése az adósságot keletkeztető ügyletből származó tárgyévi fizetési kötelezettség megállapításához</t>
  </si>
  <si>
    <t>Zalakomár Óvoda működési hozzájárulás</t>
  </si>
  <si>
    <t>Sand 2000 Közhasznú Egyesület támogatása</t>
  </si>
  <si>
    <t>Bursa Hungarica önkormányzati ösztöndíj támogatás</t>
  </si>
  <si>
    <t>Egyéb nem intézményi ellátások (önkormányzati segélyek)</t>
  </si>
  <si>
    <t>Alapfokú oktatás</t>
  </si>
  <si>
    <t>2015.évi tervezett</t>
  </si>
  <si>
    <t>2015. évi tervezett</t>
  </si>
  <si>
    <t xml:space="preserve">    - átmeneti segély szoc. Tüzifa</t>
  </si>
  <si>
    <t xml:space="preserve">    - temetési segély</t>
  </si>
  <si>
    <t xml:space="preserve">   - önkormányzat saját hatáskörben adott pénzbeli ellátás</t>
  </si>
  <si>
    <t>Települési támogatás</t>
  </si>
  <si>
    <t>2015. ÉVI KÖLTSÉGVETÉSE</t>
  </si>
  <si>
    <t>Egyéb civil szervezet (OMSZ)</t>
  </si>
  <si>
    <t>2015. ÉVI KÖLTSÉGVETÉSÉNEK ÖSSZEVONT MÉRLEGE</t>
  </si>
  <si>
    <t>Egyéb nem intézményi ellátások- települési támogatás</t>
  </si>
  <si>
    <t>Adósságkonszolidációban részt nem vett települések támogatásából megvalósuló belterületi utak felújítása korábban hozott döntés alapján</t>
  </si>
  <si>
    <t>2015. évi előirányzat</t>
  </si>
  <si>
    <t>2015. év utáni szükséglet
(6=2 - 4 - 5)</t>
  </si>
  <si>
    <t>Közmunkaprogram épület felújítás</t>
  </si>
  <si>
    <t>2015. ÉVI KÖLTSÉGVETÉS</t>
  </si>
  <si>
    <t>A 2015. évi költségvetési támogatások jogcímenként a 2014. évi C törvény 2. számú melléklete alapján</t>
  </si>
  <si>
    <t>Beszámítás összege</t>
  </si>
  <si>
    <t>Települési önkormányzat szociális feladatainak támogatása</t>
  </si>
  <si>
    <t>III.1.</t>
  </si>
  <si>
    <t>Pénzbeli szociális ellátások kiegészítése</t>
  </si>
  <si>
    <t>Adósságkonszolidációban részt nem vett település támogatásból megvalósuló belterületi útak felújítása</t>
  </si>
  <si>
    <t>Közmunka progrem keretében épület felújíatás</t>
  </si>
  <si>
    <t>Felhalmozási célú átvett pénzeszközök</t>
  </si>
  <si>
    <t>2018. évi terv</t>
  </si>
  <si>
    <t>2015. ÉVI ELŐIRÁNYZAT-FELHASZNÁLÁSI TERV</t>
  </si>
  <si>
    <t>Vis maior támogatásból megvalósuló felújítás 80/2014. (XI.28.) számú KT határozat alapján</t>
  </si>
  <si>
    <t xml:space="preserve">Galamboki Közös Önkormányzati Hivatal támogatása </t>
  </si>
  <si>
    <t>Vis maior támogatásból megvalósuló felújítás</t>
  </si>
  <si>
    <t>2014-2015</t>
  </si>
  <si>
    <t>Felhasználás
2014. XII.31-ig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</si>
</sst>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#,###"/>
    <numFmt numFmtId="168" formatCode="_-* #,##0\ _F_t_-;\-* #,##0\ _F_t_-;_-* &quot;-&quot;??\ _F_t_-;_-@_-"/>
    <numFmt numFmtId="169" formatCode="#"/>
    <numFmt numFmtId="170" formatCode="#,##0\ _F_t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sz val="8"/>
      <name val="Arial"/>
      <family val="2"/>
    </font>
    <font>
      <b/>
      <i/>
      <sz val="10"/>
      <name val="Times New Roman CE"/>
      <family val="1"/>
    </font>
    <font>
      <b/>
      <sz val="12"/>
      <name val="Times New Roman CE"/>
      <family val="0"/>
    </font>
    <font>
      <sz val="9"/>
      <name val="Times New Roman CE"/>
      <family val="1"/>
    </font>
    <font>
      <sz val="12"/>
      <name val="Times New Roman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i/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b/>
      <sz val="14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1" fillId="21" borderId="7" applyNumberFormat="0" applyFont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74" fillId="28" borderId="0" applyNumberFormat="0" applyBorder="0" applyAlignment="0" applyProtection="0"/>
    <xf numFmtId="0" fontId="75" fillId="29" borderId="8" applyNumberFormat="0" applyAlignment="0" applyProtection="0"/>
    <xf numFmtId="0" fontId="7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7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30" borderId="0" applyNumberFormat="0" applyBorder="0" applyAlignment="0" applyProtection="0"/>
    <xf numFmtId="0" fontId="79" fillId="31" borderId="0" applyNumberFormat="0" applyBorder="0" applyAlignment="0" applyProtection="0"/>
    <xf numFmtId="0" fontId="80" fillId="29" borderId="1" applyNumberFormat="0" applyAlignment="0" applyProtection="0"/>
    <xf numFmtId="9" fontId="1" fillId="0" borderId="0" applyFont="0" applyFill="0" applyBorder="0" applyAlignment="0" applyProtection="0"/>
  </cellStyleXfs>
  <cellXfs count="504">
    <xf numFmtId="0" fontId="0" fillId="0" borderId="0" xfId="0" applyFont="1" applyAlignment="1">
      <alignment/>
    </xf>
    <xf numFmtId="0" fontId="5" fillId="0" borderId="0" xfId="58" applyFont="1" applyFill="1">
      <alignment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>
      <alignment/>
      <protection/>
    </xf>
    <xf numFmtId="164" fontId="5" fillId="0" borderId="0" xfId="58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horizontal="left"/>
      <protection/>
    </xf>
    <xf numFmtId="0" fontId="10" fillId="32" borderId="0" xfId="58" applyFont="1" applyFill="1">
      <alignment/>
      <protection/>
    </xf>
    <xf numFmtId="0" fontId="13" fillId="32" borderId="0" xfId="58" applyFont="1" applyFill="1">
      <alignment/>
      <protection/>
    </xf>
    <xf numFmtId="0" fontId="13" fillId="0" borderId="0" xfId="58" applyFont="1" applyFill="1">
      <alignment/>
      <protection/>
    </xf>
    <xf numFmtId="164" fontId="13" fillId="32" borderId="0" xfId="58" applyNumberFormat="1" applyFont="1" applyFill="1">
      <alignment/>
      <protection/>
    </xf>
    <xf numFmtId="0" fontId="2" fillId="0" borderId="0" xfId="58">
      <alignment/>
      <protection/>
    </xf>
    <xf numFmtId="167" fontId="17" fillId="0" borderId="10" xfId="62" applyNumberFormat="1" applyFont="1" applyFill="1" applyBorder="1" applyAlignment="1">
      <alignment horizontal="center" vertical="center" wrapText="1"/>
      <protection/>
    </xf>
    <xf numFmtId="167" fontId="17" fillId="0" borderId="11" xfId="62" applyNumberFormat="1" applyFont="1" applyFill="1" applyBorder="1" applyAlignment="1">
      <alignment horizontal="center" vertical="center" wrapText="1"/>
      <protection/>
    </xf>
    <xf numFmtId="167" fontId="19" fillId="0" borderId="12" xfId="62" applyNumberFormat="1" applyFont="1" applyFill="1" applyBorder="1" applyAlignment="1" applyProtection="1">
      <alignment vertical="center" wrapText="1"/>
      <protection locked="0"/>
    </xf>
    <xf numFmtId="167" fontId="19" fillId="0" borderId="13" xfId="62" applyNumberFormat="1" applyFont="1" applyFill="1" applyBorder="1" applyAlignment="1" applyProtection="1">
      <alignment vertical="center" wrapText="1"/>
      <protection locked="0"/>
    </xf>
    <xf numFmtId="167" fontId="19" fillId="0" borderId="14" xfId="62" applyNumberFormat="1" applyFont="1" applyFill="1" applyBorder="1" applyAlignment="1" applyProtection="1">
      <alignment vertical="center" wrapText="1"/>
      <protection/>
    </xf>
    <xf numFmtId="0" fontId="6" fillId="0" borderId="0" xfId="61">
      <alignment/>
      <protection/>
    </xf>
    <xf numFmtId="168" fontId="6" fillId="0" borderId="0" xfId="61" applyNumberFormat="1">
      <alignment/>
      <protection/>
    </xf>
    <xf numFmtId="167" fontId="16" fillId="0" borderId="0" xfId="62" applyNumberFormat="1" applyFill="1" applyAlignment="1">
      <alignment horizontal="center" vertical="center" wrapText="1"/>
      <protection/>
    </xf>
    <xf numFmtId="167" fontId="16" fillId="0" borderId="0" xfId="62" applyNumberFormat="1" applyFill="1" applyAlignment="1">
      <alignment vertical="center" wrapText="1"/>
      <protection/>
    </xf>
    <xf numFmtId="167" fontId="22" fillId="0" borderId="0" xfId="62" applyNumberFormat="1" applyFont="1" applyFill="1" applyAlignment="1">
      <alignment horizontal="right" wrapText="1"/>
      <protection/>
    </xf>
    <xf numFmtId="167" fontId="17" fillId="0" borderId="14" xfId="62" applyNumberFormat="1" applyFont="1" applyFill="1" applyBorder="1" applyAlignment="1" applyProtection="1">
      <alignment horizontal="center" vertical="center" wrapText="1"/>
      <protection/>
    </xf>
    <xf numFmtId="167" fontId="18" fillId="0" borderId="15" xfId="62" applyNumberFormat="1" applyFont="1" applyFill="1" applyBorder="1" applyAlignment="1" applyProtection="1">
      <alignment horizontal="center" vertical="center" wrapText="1"/>
      <protection/>
    </xf>
    <xf numFmtId="167" fontId="18" fillId="0" borderId="16" xfId="62" applyNumberFormat="1" applyFont="1" applyFill="1" applyBorder="1" applyAlignment="1" applyProtection="1">
      <alignment horizontal="center" vertical="center" wrapText="1"/>
      <protection/>
    </xf>
    <xf numFmtId="167" fontId="18" fillId="0" borderId="17" xfId="62" applyNumberFormat="1" applyFont="1" applyFill="1" applyBorder="1" applyAlignment="1" applyProtection="1">
      <alignment horizontal="center" vertical="center" wrapText="1"/>
      <protection/>
    </xf>
    <xf numFmtId="167" fontId="23" fillId="0" borderId="18" xfId="62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12" xfId="62" applyNumberFormat="1" applyFont="1" applyFill="1" applyBorder="1" applyAlignment="1" applyProtection="1">
      <alignment vertical="center" wrapText="1"/>
      <protection locked="0"/>
    </xf>
    <xf numFmtId="1" fontId="24" fillId="0" borderId="12" xfId="62" applyNumberFormat="1" applyFont="1" applyFill="1" applyBorder="1" applyAlignment="1" applyProtection="1">
      <alignment vertical="center" wrapText="1"/>
      <protection locked="0"/>
    </xf>
    <xf numFmtId="167" fontId="24" fillId="0" borderId="13" xfId="62" applyNumberFormat="1" applyFont="1" applyFill="1" applyBorder="1" applyAlignment="1" applyProtection="1">
      <alignment vertical="center" wrapText="1"/>
      <protection/>
    </xf>
    <xf numFmtId="167" fontId="25" fillId="0" borderId="18" xfId="62" applyNumberFormat="1" applyFont="1" applyFill="1" applyBorder="1" applyAlignment="1" applyProtection="1">
      <alignment horizontal="left" vertical="center" wrapText="1" indent="1"/>
      <protection locked="0"/>
    </xf>
    <xf numFmtId="1" fontId="24" fillId="0" borderId="12" xfId="62" applyNumberFormat="1" applyFont="1" applyFill="1" applyBorder="1" applyAlignment="1" applyProtection="1">
      <alignment horizontal="center" vertical="center" wrapText="1"/>
      <protection locked="0"/>
    </xf>
    <xf numFmtId="167" fontId="17" fillId="0" borderId="10" xfId="62" applyNumberFormat="1" applyFont="1" applyFill="1" applyBorder="1" applyAlignment="1">
      <alignment horizontal="left" vertical="center" wrapText="1"/>
      <protection/>
    </xf>
    <xf numFmtId="167" fontId="17" fillId="0" borderId="11" xfId="62" applyNumberFormat="1" applyFont="1" applyFill="1" applyBorder="1" applyAlignment="1">
      <alignment vertical="center" wrapText="1"/>
      <protection/>
    </xf>
    <xf numFmtId="167" fontId="17" fillId="32" borderId="11" xfId="62" applyNumberFormat="1" applyFont="1" applyFill="1" applyBorder="1" applyAlignment="1" applyProtection="1">
      <alignment vertical="center" wrapText="1"/>
      <protection/>
    </xf>
    <xf numFmtId="167" fontId="17" fillId="0" borderId="14" xfId="62" applyNumberFormat="1" applyFont="1" applyFill="1" applyBorder="1" applyAlignment="1" applyProtection="1">
      <alignment vertical="center" wrapText="1"/>
      <protection/>
    </xf>
    <xf numFmtId="167" fontId="28" fillId="0" borderId="0" xfId="62" applyNumberFormat="1" applyFont="1" applyFill="1" applyAlignment="1">
      <alignment horizontal="center" vertical="center" wrapText="1"/>
      <protection/>
    </xf>
    <xf numFmtId="167" fontId="28" fillId="0" borderId="0" xfId="62" applyNumberFormat="1" applyFont="1" applyFill="1" applyAlignment="1">
      <alignment vertical="center" wrapText="1"/>
      <protection/>
    </xf>
    <xf numFmtId="167" fontId="22" fillId="0" borderId="0" xfId="62" applyNumberFormat="1" applyFont="1" applyFill="1" applyAlignment="1">
      <alignment horizontal="right" vertical="center"/>
      <protection/>
    </xf>
    <xf numFmtId="0" fontId="17" fillId="0" borderId="10" xfId="62" applyFont="1" applyFill="1" applyBorder="1" applyAlignment="1">
      <alignment horizontal="center"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 vertical="center" wrapText="1"/>
      <protection/>
    </xf>
    <xf numFmtId="0" fontId="18" fillId="0" borderId="10" xfId="62" applyFont="1" applyFill="1" applyBorder="1" applyAlignment="1">
      <alignment horizontal="center" vertical="center" wrapText="1"/>
      <protection/>
    </xf>
    <xf numFmtId="0" fontId="18" fillId="0" borderId="11" xfId="62" applyFont="1" applyFill="1" applyBorder="1" applyAlignment="1">
      <alignment horizontal="center" vertical="center" wrapText="1"/>
      <protection/>
    </xf>
    <xf numFmtId="0" fontId="18" fillId="0" borderId="14" xfId="62" applyFont="1" applyFill="1" applyBorder="1" applyAlignment="1">
      <alignment horizontal="center" vertical="center" wrapText="1"/>
      <protection/>
    </xf>
    <xf numFmtId="0" fontId="19" fillId="0" borderId="19" xfId="62" applyFont="1" applyFill="1" applyBorder="1" applyAlignment="1">
      <alignment horizontal="center" vertical="center" wrapText="1"/>
      <protection/>
    </xf>
    <xf numFmtId="0" fontId="29" fillId="0" borderId="20" xfId="62" applyFont="1" applyFill="1" applyBorder="1" applyAlignment="1" applyProtection="1">
      <alignment horizontal="left" vertical="center" wrapText="1" indent="1"/>
      <protection locked="0"/>
    </xf>
    <xf numFmtId="167" fontId="19" fillId="0" borderId="20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1" xfId="6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62" applyFill="1" applyAlignment="1">
      <alignment vertical="center" wrapText="1"/>
      <protection/>
    </xf>
    <xf numFmtId="0" fontId="19" fillId="0" borderId="18" xfId="62" applyFont="1" applyFill="1" applyBorder="1" applyAlignment="1">
      <alignment horizontal="center" vertical="center" wrapText="1"/>
      <protection/>
    </xf>
    <xf numFmtId="0" fontId="29" fillId="0" borderId="22" xfId="62" applyFont="1" applyFill="1" applyBorder="1" applyAlignment="1" applyProtection="1">
      <alignment horizontal="left" vertical="center" wrapText="1" indent="1"/>
      <protection locked="0"/>
    </xf>
    <xf numFmtId="167" fontId="19" fillId="0" borderId="22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3" xfId="62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2" xfId="62" applyFont="1" applyFill="1" applyBorder="1" applyAlignment="1" applyProtection="1">
      <alignment horizontal="left" vertical="center" wrapText="1" indent="8"/>
      <protection locked="0"/>
    </xf>
    <xf numFmtId="0" fontId="18" fillId="0" borderId="10" xfId="62" applyFont="1" applyFill="1" applyBorder="1" applyAlignment="1">
      <alignment horizontal="center" vertical="center" wrapText="1"/>
      <protection/>
    </xf>
    <xf numFmtId="0" fontId="17" fillId="0" borderId="16" xfId="62" applyFont="1" applyFill="1" applyBorder="1" applyAlignment="1">
      <alignment vertical="center" wrapText="1"/>
      <protection/>
    </xf>
    <xf numFmtId="167" fontId="18" fillId="0" borderId="16" xfId="62" applyNumberFormat="1" applyFont="1" applyFill="1" applyBorder="1" applyAlignment="1">
      <alignment vertical="center" wrapText="1"/>
      <protection/>
    </xf>
    <xf numFmtId="167" fontId="18" fillId="0" borderId="17" xfId="62" applyNumberFormat="1" applyFont="1" applyFill="1" applyBorder="1" applyAlignment="1">
      <alignment vertical="center" wrapText="1"/>
      <protection/>
    </xf>
    <xf numFmtId="0" fontId="16" fillId="0" borderId="0" xfId="62" applyFill="1" applyAlignment="1">
      <alignment horizontal="right" vertical="center" wrapText="1"/>
      <protection/>
    </xf>
    <xf numFmtId="0" fontId="16" fillId="0" borderId="0" xfId="62" applyFill="1" applyAlignment="1">
      <alignment horizontal="center" vertical="center" wrapText="1"/>
      <protection/>
    </xf>
    <xf numFmtId="0" fontId="16" fillId="0" borderId="0" xfId="62" applyFill="1">
      <alignment/>
      <protection/>
    </xf>
    <xf numFmtId="0" fontId="16" fillId="0" borderId="0" xfId="62" applyFill="1" applyAlignment="1">
      <alignment/>
      <protection/>
    </xf>
    <xf numFmtId="0" fontId="16" fillId="0" borderId="0" xfId="62" applyFill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30" fillId="0" borderId="12" xfId="62" applyFont="1" applyFill="1" applyBorder="1" applyAlignment="1">
      <alignment horizontal="center" vertical="center" wrapText="1"/>
      <protection/>
    </xf>
    <xf numFmtId="0" fontId="16" fillId="0" borderId="12" xfId="62" applyFill="1" applyBorder="1">
      <alignment/>
      <protection/>
    </xf>
    <xf numFmtId="0" fontId="29" fillId="0" borderId="12" xfId="62" applyFont="1" applyFill="1" applyBorder="1" applyAlignment="1" applyProtection="1">
      <alignment horizontal="left" vertical="center" wrapText="1"/>
      <protection locked="0"/>
    </xf>
    <xf numFmtId="167" fontId="29" fillId="0" borderId="12" xfId="62" applyNumberFormat="1" applyFont="1" applyFill="1" applyBorder="1" applyAlignment="1" applyProtection="1">
      <alignment horizontal="right" vertical="center" wrapText="1"/>
      <protection/>
    </xf>
    <xf numFmtId="0" fontId="20" fillId="0" borderId="12" xfId="62" applyFont="1" applyFill="1" applyBorder="1">
      <alignment/>
      <protection/>
    </xf>
    <xf numFmtId="0" fontId="31" fillId="0" borderId="12" xfId="62" applyFont="1" applyFill="1" applyBorder="1" applyAlignment="1" applyProtection="1">
      <alignment horizontal="left" vertical="center" wrapText="1"/>
      <protection locked="0"/>
    </xf>
    <xf numFmtId="0" fontId="16" fillId="0" borderId="12" xfId="62" applyFont="1" applyFill="1" applyBorder="1">
      <alignment/>
      <protection/>
    </xf>
    <xf numFmtId="0" fontId="16" fillId="0" borderId="12" xfId="62" applyFill="1" applyBorder="1" applyAlignment="1" applyProtection="1">
      <alignment vertical="center"/>
      <protection/>
    </xf>
    <xf numFmtId="0" fontId="30" fillId="0" borderId="12" xfId="62" applyFont="1" applyFill="1" applyBorder="1" applyAlignment="1" applyProtection="1">
      <alignment vertical="center" wrapText="1"/>
      <protection/>
    </xf>
    <xf numFmtId="167" fontId="31" fillId="0" borderId="12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ill="1" applyAlignment="1" applyProtection="1">
      <alignment vertical="center"/>
      <protection/>
    </xf>
    <xf numFmtId="167" fontId="22" fillId="0" borderId="0" xfId="62" applyNumberFormat="1" applyFont="1" applyFill="1" applyAlignment="1">
      <alignment horizontal="right"/>
      <protection/>
    </xf>
    <xf numFmtId="167" fontId="32" fillId="0" borderId="0" xfId="62" applyNumberFormat="1" applyFont="1" applyFill="1" applyAlignment="1">
      <alignment vertical="center"/>
      <protection/>
    </xf>
    <xf numFmtId="167" fontId="17" fillId="0" borderId="23" xfId="62" applyNumberFormat="1" applyFont="1" applyFill="1" applyBorder="1" applyAlignment="1">
      <alignment horizontal="center" vertical="center"/>
      <protection/>
    </xf>
    <xf numFmtId="167" fontId="17" fillId="0" borderId="24" xfId="62" applyNumberFormat="1" applyFont="1" applyFill="1" applyBorder="1" applyAlignment="1">
      <alignment horizontal="center" vertical="center"/>
      <protection/>
    </xf>
    <xf numFmtId="167" fontId="17" fillId="0" borderId="25" xfId="62" applyNumberFormat="1" applyFont="1" applyFill="1" applyBorder="1" applyAlignment="1">
      <alignment horizontal="center" vertical="center" wrapText="1"/>
      <protection/>
    </xf>
    <xf numFmtId="167" fontId="32" fillId="0" borderId="0" xfId="62" applyNumberFormat="1" applyFont="1" applyFill="1" applyAlignment="1">
      <alignment horizontal="center" vertical="center"/>
      <protection/>
    </xf>
    <xf numFmtId="167" fontId="18" fillId="0" borderId="26" xfId="62" applyNumberFormat="1" applyFont="1" applyFill="1" applyBorder="1" applyAlignment="1">
      <alignment horizontal="center" vertical="center" wrapText="1"/>
      <protection/>
    </xf>
    <xf numFmtId="167" fontId="18" fillId="0" borderId="27" xfId="62" applyNumberFormat="1" applyFont="1" applyFill="1" applyBorder="1" applyAlignment="1">
      <alignment horizontal="center" vertical="center" wrapText="1"/>
      <protection/>
    </xf>
    <xf numFmtId="167" fontId="18" fillId="0" borderId="28" xfId="62" applyNumberFormat="1" applyFont="1" applyFill="1" applyBorder="1" applyAlignment="1">
      <alignment horizontal="center" vertical="center" wrapText="1"/>
      <protection/>
    </xf>
    <xf numFmtId="167" fontId="18" fillId="0" borderId="14" xfId="62" applyNumberFormat="1" applyFont="1" applyFill="1" applyBorder="1" applyAlignment="1">
      <alignment horizontal="center" vertical="center" wrapText="1"/>
      <protection/>
    </xf>
    <xf numFmtId="167" fontId="18" fillId="0" borderId="29" xfId="62" applyNumberFormat="1" applyFont="1" applyFill="1" applyBorder="1" applyAlignment="1">
      <alignment horizontal="center" vertical="center" wrapText="1"/>
      <protection/>
    </xf>
    <xf numFmtId="167" fontId="32" fillId="0" borderId="0" xfId="62" applyNumberFormat="1" applyFont="1" applyFill="1" applyAlignment="1">
      <alignment horizontal="center" vertical="center" wrapText="1"/>
      <protection/>
    </xf>
    <xf numFmtId="167" fontId="18" fillId="0" borderId="10" xfId="62" applyNumberFormat="1" applyFont="1" applyFill="1" applyBorder="1" applyAlignment="1">
      <alignment horizontal="center" vertical="center" wrapText="1"/>
      <protection/>
    </xf>
    <xf numFmtId="167" fontId="18" fillId="0" borderId="27" xfId="62" applyNumberFormat="1" applyFont="1" applyFill="1" applyBorder="1" applyAlignment="1">
      <alignment horizontal="left" vertical="center" wrapText="1" indent="1"/>
      <protection/>
    </xf>
    <xf numFmtId="167" fontId="19" fillId="0" borderId="11" xfId="62" applyNumberFormat="1" applyFont="1" applyFill="1" applyBorder="1" applyAlignment="1" applyProtection="1">
      <alignment horizontal="left" vertical="center" wrapText="1" indent="2"/>
      <protection/>
    </xf>
    <xf numFmtId="167" fontId="19" fillId="0" borderId="27" xfId="62" applyNumberFormat="1" applyFont="1" applyFill="1" applyBorder="1" applyAlignment="1" applyProtection="1">
      <alignment vertical="center" wrapText="1"/>
      <protection/>
    </xf>
    <xf numFmtId="167" fontId="19" fillId="0" borderId="10" xfId="62" applyNumberFormat="1" applyFont="1" applyFill="1" applyBorder="1" applyAlignment="1" applyProtection="1">
      <alignment vertical="center" wrapText="1"/>
      <protection/>
    </xf>
    <xf numFmtId="167" fontId="19" fillId="0" borderId="11" xfId="62" applyNumberFormat="1" applyFont="1" applyFill="1" applyBorder="1" applyAlignment="1" applyProtection="1">
      <alignment vertical="center" wrapText="1"/>
      <protection/>
    </xf>
    <xf numFmtId="167" fontId="19" fillId="0" borderId="27" xfId="62" applyNumberFormat="1" applyFont="1" applyFill="1" applyBorder="1" applyAlignment="1">
      <alignment vertical="center" wrapText="1"/>
      <protection/>
    </xf>
    <xf numFmtId="167" fontId="18" fillId="0" borderId="18" xfId="62" applyNumberFormat="1" applyFont="1" applyFill="1" applyBorder="1" applyAlignment="1">
      <alignment horizontal="center" vertical="center" wrapText="1"/>
      <protection/>
    </xf>
    <xf numFmtId="167" fontId="19" fillId="0" borderId="30" xfId="62" applyNumberFormat="1" applyFont="1" applyFill="1" applyBorder="1" applyAlignment="1" applyProtection="1">
      <alignment horizontal="left" vertical="center" wrapText="1" indent="1"/>
      <protection locked="0"/>
    </xf>
    <xf numFmtId="169" fontId="16" fillId="0" borderId="12" xfId="62" applyNumberFormat="1" applyFont="1" applyFill="1" applyBorder="1" applyAlignment="1" applyProtection="1">
      <alignment horizontal="left" vertical="center" wrapText="1" indent="2"/>
      <protection locked="0"/>
    </xf>
    <xf numFmtId="167" fontId="19" fillId="0" borderId="30" xfId="62" applyNumberFormat="1" applyFont="1" applyFill="1" applyBorder="1" applyAlignment="1" applyProtection="1">
      <alignment vertical="center" wrapText="1"/>
      <protection locked="0"/>
    </xf>
    <xf numFmtId="167" fontId="19" fillId="0" borderId="18" xfId="62" applyNumberFormat="1" applyFont="1" applyFill="1" applyBorder="1" applyAlignment="1" applyProtection="1">
      <alignment vertical="center" wrapText="1"/>
      <protection locked="0"/>
    </xf>
    <xf numFmtId="167" fontId="19" fillId="0" borderId="30" xfId="62" applyNumberFormat="1" applyFont="1" applyFill="1" applyBorder="1" applyAlignment="1">
      <alignment vertical="center" wrapText="1"/>
      <protection/>
    </xf>
    <xf numFmtId="167" fontId="18" fillId="0" borderId="27" xfId="62" applyNumberFormat="1" applyFont="1" applyFill="1" applyBorder="1" applyAlignment="1" applyProtection="1">
      <alignment horizontal="left" vertical="center" wrapText="1" indent="1"/>
      <protection locked="0"/>
    </xf>
    <xf numFmtId="167" fontId="16" fillId="0" borderId="11" xfId="62" applyNumberFormat="1" applyFont="1" applyFill="1" applyBorder="1" applyAlignment="1" applyProtection="1">
      <alignment horizontal="left" vertical="center" wrapText="1" indent="2"/>
      <protection/>
    </xf>
    <xf numFmtId="167" fontId="18" fillId="0" borderId="31" xfId="62" applyNumberFormat="1" applyFont="1" applyFill="1" applyBorder="1" applyAlignment="1">
      <alignment horizontal="center" vertical="center" wrapText="1"/>
      <protection/>
    </xf>
    <xf numFmtId="167" fontId="19" fillId="0" borderId="29" xfId="62" applyNumberFormat="1" applyFont="1" applyFill="1" applyBorder="1" applyAlignment="1" applyProtection="1">
      <alignment horizontal="left" vertical="center" wrapText="1" indent="1"/>
      <protection locked="0"/>
    </xf>
    <xf numFmtId="169" fontId="16" fillId="0" borderId="32" xfId="62" applyNumberFormat="1" applyFont="1" applyFill="1" applyBorder="1" applyAlignment="1" applyProtection="1">
      <alignment horizontal="left" vertical="center" wrapText="1" indent="2"/>
      <protection locked="0"/>
    </xf>
    <xf numFmtId="167" fontId="19" fillId="0" borderId="29" xfId="62" applyNumberFormat="1" applyFont="1" applyFill="1" applyBorder="1" applyAlignment="1" applyProtection="1">
      <alignment vertical="center" wrapText="1"/>
      <protection locked="0"/>
    </xf>
    <xf numFmtId="167" fontId="19" fillId="0" borderId="31" xfId="62" applyNumberFormat="1" applyFont="1" applyFill="1" applyBorder="1" applyAlignment="1" applyProtection="1">
      <alignment vertical="center" wrapText="1"/>
      <protection locked="0"/>
    </xf>
    <xf numFmtId="167" fontId="19" fillId="0" borderId="32" xfId="62" applyNumberFormat="1" applyFont="1" applyFill="1" applyBorder="1" applyAlignment="1" applyProtection="1">
      <alignment vertical="center" wrapText="1"/>
      <protection locked="0"/>
    </xf>
    <xf numFmtId="167" fontId="19" fillId="0" borderId="33" xfId="62" applyNumberFormat="1" applyFont="1" applyFill="1" applyBorder="1" applyAlignment="1" applyProtection="1">
      <alignment vertical="center" wrapText="1"/>
      <protection locked="0"/>
    </xf>
    <xf numFmtId="167" fontId="19" fillId="0" borderId="29" xfId="62" applyNumberFormat="1" applyFont="1" applyFill="1" applyBorder="1" applyAlignment="1">
      <alignment vertical="center" wrapText="1"/>
      <protection/>
    </xf>
    <xf numFmtId="167" fontId="16" fillId="0" borderId="0" xfId="62" applyNumberFormat="1" applyFill="1" applyAlignment="1" applyProtection="1">
      <alignment vertical="center" wrapText="1"/>
      <protection locked="0"/>
    </xf>
    <xf numFmtId="167" fontId="18" fillId="0" borderId="34" xfId="62" applyNumberFormat="1" applyFont="1" applyFill="1" applyBorder="1" applyAlignment="1">
      <alignment horizontal="center" vertical="center" wrapText="1"/>
      <protection/>
    </xf>
    <xf numFmtId="167" fontId="19" fillId="0" borderId="35" xfId="62" applyNumberFormat="1" applyFont="1" applyFill="1" applyBorder="1" applyAlignment="1" applyProtection="1">
      <alignment horizontal="left" vertical="center" wrapText="1" indent="1"/>
      <protection locked="0"/>
    </xf>
    <xf numFmtId="169" fontId="16" fillId="0" borderId="36" xfId="62" applyNumberFormat="1" applyFont="1" applyFill="1" applyBorder="1" applyAlignment="1" applyProtection="1">
      <alignment horizontal="left" vertical="center" wrapText="1" indent="2"/>
      <protection locked="0"/>
    </xf>
    <xf numFmtId="167" fontId="19" fillId="0" borderId="35" xfId="62" applyNumberFormat="1" applyFont="1" applyFill="1" applyBorder="1" applyAlignment="1" applyProtection="1">
      <alignment vertical="center" wrapText="1"/>
      <protection locked="0"/>
    </xf>
    <xf numFmtId="167" fontId="19" fillId="0" borderId="34" xfId="62" applyNumberFormat="1" applyFont="1" applyFill="1" applyBorder="1" applyAlignment="1" applyProtection="1">
      <alignment vertical="center" wrapText="1"/>
      <protection locked="0"/>
    </xf>
    <xf numFmtId="167" fontId="19" fillId="0" borderId="36" xfId="62" applyNumberFormat="1" applyFont="1" applyFill="1" applyBorder="1" applyAlignment="1" applyProtection="1">
      <alignment vertical="center" wrapText="1"/>
      <protection locked="0"/>
    </xf>
    <xf numFmtId="167" fontId="19" fillId="0" borderId="37" xfId="62" applyNumberFormat="1" applyFont="1" applyFill="1" applyBorder="1" applyAlignment="1" applyProtection="1">
      <alignment vertical="center" wrapText="1"/>
      <protection locked="0"/>
    </xf>
    <xf numFmtId="167" fontId="19" fillId="0" borderId="35" xfId="62" applyNumberFormat="1" applyFont="1" applyFill="1" applyBorder="1" applyAlignment="1">
      <alignment vertical="center" wrapText="1"/>
      <protection/>
    </xf>
    <xf numFmtId="167" fontId="18" fillId="0" borderId="27" xfId="62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7" xfId="62" applyNumberFormat="1" applyFont="1" applyFill="1" applyBorder="1" applyAlignment="1" applyProtection="1">
      <alignment vertical="center" wrapText="1"/>
      <protection locked="0"/>
    </xf>
    <xf numFmtId="167" fontId="19" fillId="0" borderId="10" xfId="62" applyNumberFormat="1" applyFont="1" applyFill="1" applyBorder="1" applyAlignment="1" applyProtection="1">
      <alignment vertical="center" wrapText="1"/>
      <protection locked="0"/>
    </xf>
    <xf numFmtId="167" fontId="19" fillId="0" borderId="11" xfId="62" applyNumberFormat="1" applyFont="1" applyFill="1" applyBorder="1" applyAlignment="1" applyProtection="1">
      <alignment vertical="center" wrapText="1"/>
      <protection locked="0"/>
    </xf>
    <xf numFmtId="167" fontId="19" fillId="0" borderId="14" xfId="62" applyNumberFormat="1" applyFont="1" applyFill="1" applyBorder="1" applyAlignment="1" applyProtection="1">
      <alignment vertical="center" wrapText="1"/>
      <protection locked="0"/>
    </xf>
    <xf numFmtId="167" fontId="16" fillId="32" borderId="28" xfId="62" applyNumberFormat="1" applyFont="1" applyFill="1" applyBorder="1" applyAlignment="1" applyProtection="1">
      <alignment horizontal="left" vertical="center" wrapText="1" indent="2"/>
      <protection/>
    </xf>
    <xf numFmtId="0" fontId="21" fillId="0" borderId="0" xfId="64" applyFont="1" applyAlignment="1">
      <alignment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1" fillId="0" borderId="12" xfId="64" applyFont="1" applyBorder="1" applyAlignment="1">
      <alignment horizontal="center" vertical="center"/>
      <protection/>
    </xf>
    <xf numFmtId="0" fontId="27" fillId="0" borderId="12" xfId="64" applyFont="1" applyBorder="1" applyAlignment="1">
      <alignment horizontal="center" vertical="center"/>
      <protection/>
    </xf>
    <xf numFmtId="0" fontId="27" fillId="0" borderId="12" xfId="64" applyFont="1" applyBorder="1" applyAlignment="1">
      <alignment vertical="center"/>
      <protection/>
    </xf>
    <xf numFmtId="170" fontId="27" fillId="0" borderId="12" xfId="64" applyNumberFormat="1" applyFont="1" applyBorder="1" applyAlignment="1">
      <alignment vertical="center"/>
      <protection/>
    </xf>
    <xf numFmtId="170" fontId="14" fillId="0" borderId="12" xfId="64" applyNumberFormat="1" applyFont="1" applyBorder="1" applyAlignment="1">
      <alignment horizontal="center" vertical="center"/>
      <protection/>
    </xf>
    <xf numFmtId="0" fontId="14" fillId="0" borderId="12" xfId="64" applyFont="1" applyBorder="1" applyAlignment="1">
      <alignment vertical="center"/>
      <protection/>
    </xf>
    <xf numFmtId="0" fontId="33" fillId="32" borderId="12" xfId="64" applyFont="1" applyFill="1" applyBorder="1" applyAlignment="1">
      <alignment vertical="center"/>
      <protection/>
    </xf>
    <xf numFmtId="170" fontId="27" fillId="32" borderId="12" xfId="64" applyNumberFormat="1" applyFont="1" applyFill="1" applyBorder="1" applyAlignment="1">
      <alignment vertical="center"/>
      <protection/>
    </xf>
    <xf numFmtId="170" fontId="14" fillId="32" borderId="12" xfId="64" applyNumberFormat="1" applyFont="1" applyFill="1" applyBorder="1" applyAlignment="1">
      <alignment horizontal="center" vertical="center"/>
      <protection/>
    </xf>
    <xf numFmtId="0" fontId="27" fillId="0" borderId="12" xfId="64" applyFont="1" applyBorder="1" applyAlignment="1">
      <alignment vertical="center" wrapText="1"/>
      <protection/>
    </xf>
    <xf numFmtId="170" fontId="14" fillId="0" borderId="12" xfId="64" applyNumberFormat="1" applyFont="1" applyBorder="1" applyAlignment="1">
      <alignment vertical="center"/>
      <protection/>
    </xf>
    <xf numFmtId="0" fontId="15" fillId="0" borderId="12" xfId="64" applyFont="1" applyBorder="1" applyAlignment="1">
      <alignment vertical="center"/>
      <protection/>
    </xf>
    <xf numFmtId="0" fontId="12" fillId="0" borderId="0" xfId="64" applyFont="1" applyAlignment="1">
      <alignment vertical="center"/>
      <protection/>
    </xf>
    <xf numFmtId="164" fontId="9" fillId="0" borderId="0" xfId="58" applyNumberFormat="1" applyFont="1" applyFill="1" applyAlignment="1">
      <alignment/>
      <protection/>
    </xf>
    <xf numFmtId="3" fontId="13" fillId="32" borderId="0" xfId="58" applyNumberFormat="1" applyFont="1" applyFill="1" applyAlignment="1">
      <alignment horizontal="center"/>
      <protection/>
    </xf>
    <xf numFmtId="3" fontId="10" fillId="32" borderId="0" xfId="58" applyNumberFormat="1" applyFont="1" applyFill="1">
      <alignment/>
      <protection/>
    </xf>
    <xf numFmtId="167" fontId="16" fillId="0" borderId="0" xfId="59" applyNumberFormat="1" applyFill="1" applyAlignment="1" applyProtection="1">
      <alignment vertical="center" wrapText="1"/>
      <protection/>
    </xf>
    <xf numFmtId="167" fontId="23" fillId="0" borderId="0" xfId="59" applyNumberFormat="1" applyFont="1" applyFill="1" applyAlignment="1" applyProtection="1">
      <alignment horizontal="centerContinuous" vertical="center" wrapText="1"/>
      <protection/>
    </xf>
    <xf numFmtId="167" fontId="16" fillId="0" borderId="0" xfId="59" applyNumberFormat="1" applyFill="1" applyAlignment="1" applyProtection="1">
      <alignment horizontal="centerContinuous" vertical="center"/>
      <protection/>
    </xf>
    <xf numFmtId="167" fontId="16" fillId="0" borderId="0" xfId="59" applyNumberFormat="1" applyFill="1" applyAlignment="1" applyProtection="1">
      <alignment horizontal="center" vertical="center" wrapText="1"/>
      <protection/>
    </xf>
    <xf numFmtId="167" fontId="22" fillId="0" borderId="0" xfId="59" applyNumberFormat="1" applyFont="1" applyFill="1" applyAlignment="1" applyProtection="1">
      <alignment horizontal="right" vertical="center"/>
      <protection/>
    </xf>
    <xf numFmtId="167" fontId="17" fillId="0" borderId="10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1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4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0" xfId="59" applyNumberFormat="1" applyFont="1" applyFill="1" applyBorder="1" applyAlignment="1" applyProtection="1">
      <alignment horizontal="center" vertical="center" wrapText="1"/>
      <protection/>
    </xf>
    <xf numFmtId="167" fontId="17" fillId="0" borderId="11" xfId="59" applyNumberFormat="1" applyFont="1" applyFill="1" applyBorder="1" applyAlignment="1" applyProtection="1">
      <alignment horizontal="center" vertical="center" wrapText="1"/>
      <protection/>
    </xf>
    <xf numFmtId="167" fontId="17" fillId="0" borderId="14" xfId="59" applyNumberFormat="1" applyFont="1" applyFill="1" applyBorder="1" applyAlignment="1" applyProtection="1">
      <alignment horizontal="center" vertical="center" wrapText="1"/>
      <protection/>
    </xf>
    <xf numFmtId="167" fontId="20" fillId="0" borderId="0" xfId="59" applyNumberFormat="1" applyFont="1" applyFill="1" applyAlignment="1" applyProtection="1">
      <alignment horizontal="center" vertical="center" wrapText="1"/>
      <protection/>
    </xf>
    <xf numFmtId="167" fontId="18" fillId="0" borderId="27" xfId="59" applyNumberFormat="1" applyFont="1" applyFill="1" applyBorder="1" applyAlignment="1" applyProtection="1">
      <alignment horizontal="center" vertical="center" wrapText="1"/>
      <protection/>
    </xf>
    <xf numFmtId="167" fontId="18" fillId="0" borderId="10" xfId="59" applyNumberFormat="1" applyFont="1" applyFill="1" applyBorder="1" applyAlignment="1" applyProtection="1">
      <alignment horizontal="center" vertical="center" wrapText="1"/>
      <protection/>
    </xf>
    <xf numFmtId="167" fontId="18" fillId="0" borderId="11" xfId="59" applyNumberFormat="1" applyFont="1" applyFill="1" applyBorder="1" applyAlignment="1" applyProtection="1">
      <alignment horizontal="center" vertical="center" wrapText="1"/>
      <protection/>
    </xf>
    <xf numFmtId="167" fontId="18" fillId="0" borderId="14" xfId="59" applyNumberFormat="1" applyFont="1" applyFill="1" applyBorder="1" applyAlignment="1" applyProtection="1">
      <alignment horizontal="center" vertical="center" wrapText="1"/>
      <protection/>
    </xf>
    <xf numFmtId="167" fontId="18" fillId="0" borderId="0" xfId="59" applyNumberFormat="1" applyFont="1" applyFill="1" applyAlignment="1" applyProtection="1">
      <alignment horizontal="center" vertical="center" wrapText="1"/>
      <protection/>
    </xf>
    <xf numFmtId="167" fontId="16" fillId="0" borderId="38" xfId="59" applyNumberFormat="1" applyFill="1" applyBorder="1" applyAlignment="1" applyProtection="1">
      <alignment horizontal="left" vertical="center" wrapText="1" indent="1"/>
      <protection/>
    </xf>
    <xf numFmtId="167" fontId="19" fillId="0" borderId="39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7" fontId="16" fillId="0" borderId="30" xfId="59" applyNumberFormat="1" applyFill="1" applyBorder="1" applyAlignment="1" applyProtection="1">
      <alignment horizontal="left" vertical="center" wrapText="1" indent="1"/>
      <protection/>
    </xf>
    <xf numFmtId="167" fontId="19" fillId="0" borderId="18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41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0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4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7" fontId="20" fillId="0" borderId="27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10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11" xfId="59" applyNumberFormat="1" applyFont="1" applyFill="1" applyBorder="1" applyAlignment="1" applyProtection="1">
      <alignment horizontal="right" vertical="center" wrapText="1" indent="1"/>
      <protection/>
    </xf>
    <xf numFmtId="167" fontId="18" fillId="0" borderId="14" xfId="59" applyNumberFormat="1" applyFont="1" applyFill="1" applyBorder="1" applyAlignment="1" applyProtection="1">
      <alignment horizontal="right" vertical="center" wrapText="1" indent="1"/>
      <protection/>
    </xf>
    <xf numFmtId="167" fontId="16" fillId="0" borderId="29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1" xfId="59" applyNumberFormat="1" applyFont="1" applyFill="1" applyBorder="1" applyAlignment="1" applyProtection="1">
      <alignment horizontal="left" vertical="center" wrapText="1" indent="1"/>
      <protection/>
    </xf>
    <xf numFmtId="167" fontId="36" fillId="0" borderId="32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18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67" fontId="16" fillId="0" borderId="30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12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7" fontId="20" fillId="0" borderId="10" xfId="59" applyNumberFormat="1" applyFont="1" applyFill="1" applyBorder="1" applyAlignment="1" applyProtection="1">
      <alignment horizontal="left" vertical="center" wrapText="1" indent="1"/>
      <protection/>
    </xf>
    <xf numFmtId="167" fontId="20" fillId="0" borderId="43" xfId="59" applyNumberFormat="1" applyFont="1" applyFill="1" applyBorder="1" applyAlignment="1" applyProtection="1">
      <alignment horizontal="right" vertical="center" wrapText="1" indent="1"/>
      <protection/>
    </xf>
    <xf numFmtId="167" fontId="16" fillId="0" borderId="29" xfId="59" applyNumberFormat="1" applyFill="1" applyBorder="1" applyAlignment="1" applyProtection="1">
      <alignment horizontal="left" vertical="center" wrapText="1" indent="1"/>
      <protection/>
    </xf>
    <xf numFmtId="167" fontId="19" fillId="0" borderId="31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31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31" xfId="59" applyNumberFormat="1" applyFont="1" applyFill="1" applyBorder="1" applyAlignment="1" applyProtection="1">
      <alignment horizontal="left" vertical="center" wrapText="1" indent="1"/>
      <protection/>
    </xf>
    <xf numFmtId="167" fontId="36" fillId="0" borderId="40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59" applyNumberFormat="1" applyFont="1" applyFill="1" applyBorder="1" applyAlignment="1" applyProtection="1">
      <alignment horizontal="left" vertical="center" wrapText="1" indent="2"/>
      <protection/>
    </xf>
    <xf numFmtId="167" fontId="19" fillId="0" borderId="12" xfId="59" applyNumberFormat="1" applyFont="1" applyFill="1" applyBorder="1" applyAlignment="1" applyProtection="1">
      <alignment horizontal="left" vertical="center" wrapText="1" indent="2"/>
      <protection/>
    </xf>
    <xf numFmtId="167" fontId="36" fillId="0" borderId="12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9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9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9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9" xfId="59" applyNumberFormat="1" applyFont="1" applyFill="1" applyBorder="1" applyAlignment="1" applyProtection="1">
      <alignment horizontal="left" vertical="center" wrapText="1" indent="2"/>
      <protection/>
    </xf>
    <xf numFmtId="167" fontId="19" fillId="0" borderId="34" xfId="59" applyNumberFormat="1" applyFont="1" applyFill="1" applyBorder="1" applyAlignment="1" applyProtection="1">
      <alignment horizontal="left" vertical="center" wrapText="1" indent="2"/>
      <protection/>
    </xf>
    <xf numFmtId="164" fontId="35" fillId="0" borderId="0" xfId="58" applyNumberFormat="1" applyFont="1" applyFill="1" applyAlignment="1">
      <alignment/>
      <protection/>
    </xf>
    <xf numFmtId="164" fontId="35" fillId="0" borderId="0" xfId="58" applyNumberFormat="1" applyFont="1" applyFill="1" applyBorder="1" applyAlignment="1">
      <alignment/>
      <protection/>
    </xf>
    <xf numFmtId="164" fontId="35" fillId="0" borderId="0" xfId="58" applyNumberFormat="1" applyFont="1" applyFill="1" applyBorder="1" applyAlignment="1">
      <alignment horizontal="center"/>
      <protection/>
    </xf>
    <xf numFmtId="0" fontId="16" fillId="0" borderId="0" xfId="62" applyFill="1" applyBorder="1">
      <alignment/>
      <protection/>
    </xf>
    <xf numFmtId="0" fontId="6" fillId="0" borderId="0" xfId="60">
      <alignment/>
      <protection/>
    </xf>
    <xf numFmtId="0" fontId="6" fillId="0" borderId="0" xfId="60" applyAlignment="1">
      <alignment/>
      <protection/>
    </xf>
    <xf numFmtId="0" fontId="39" fillId="0" borderId="0" xfId="60" applyFont="1" applyBorder="1" applyAlignment="1">
      <alignment horizontal="center" wrapText="1"/>
      <protection/>
    </xf>
    <xf numFmtId="0" fontId="39" fillId="0" borderId="0" xfId="60" applyFont="1" applyBorder="1" applyAlignment="1">
      <alignment horizontal="center"/>
      <protection/>
    </xf>
    <xf numFmtId="3" fontId="40" fillId="0" borderId="0" xfId="60" applyNumberFormat="1" applyFont="1" applyBorder="1" applyAlignment="1">
      <alignment horizontal="right"/>
      <protection/>
    </xf>
    <xf numFmtId="0" fontId="40" fillId="0" borderId="0" xfId="60" applyFont="1" applyBorder="1">
      <alignment/>
      <protection/>
    </xf>
    <xf numFmtId="3" fontId="6" fillId="0" borderId="0" xfId="60" applyNumberFormat="1">
      <alignment/>
      <protection/>
    </xf>
    <xf numFmtId="0" fontId="6" fillId="0" borderId="0" xfId="60" applyBorder="1">
      <alignment/>
      <protection/>
    </xf>
    <xf numFmtId="0" fontId="42" fillId="0" borderId="0" xfId="60" applyFont="1">
      <alignment/>
      <protection/>
    </xf>
    <xf numFmtId="0" fontId="41" fillId="0" borderId="0" xfId="60" applyFont="1">
      <alignment/>
      <protection/>
    </xf>
    <xf numFmtId="0" fontId="41" fillId="0" borderId="0" xfId="60" applyFont="1" applyBorder="1">
      <alignment/>
      <protection/>
    </xf>
    <xf numFmtId="0" fontId="41" fillId="0" borderId="0" xfId="60" applyFont="1" applyBorder="1" applyAlignment="1">
      <alignment horizontal="center" vertical="center"/>
      <protection/>
    </xf>
    <xf numFmtId="0" fontId="43" fillId="0" borderId="0" xfId="60" applyFont="1" applyBorder="1">
      <alignment/>
      <protection/>
    </xf>
    <xf numFmtId="3" fontId="41" fillId="0" borderId="0" xfId="60" applyNumberFormat="1" applyFont="1" applyBorder="1">
      <alignment/>
      <protection/>
    </xf>
    <xf numFmtId="0" fontId="8" fillId="0" borderId="0" xfId="60" applyFont="1">
      <alignment/>
      <protection/>
    </xf>
    <xf numFmtId="0" fontId="44" fillId="0" borderId="0" xfId="63" applyFont="1" applyFill="1">
      <alignment/>
      <protection/>
    </xf>
    <xf numFmtId="167" fontId="32" fillId="0" borderId="0" xfId="63" applyNumberFormat="1" applyFont="1" applyFill="1" applyBorder="1" applyAlignment="1" applyProtection="1">
      <alignment horizontal="centerContinuous" vertical="center"/>
      <protection/>
    </xf>
    <xf numFmtId="0" fontId="45" fillId="0" borderId="0" xfId="59" applyFont="1" applyFill="1" applyBorder="1" applyAlignment="1" applyProtection="1">
      <alignment horizontal="right"/>
      <protection/>
    </xf>
    <xf numFmtId="0" fontId="46" fillId="0" borderId="0" xfId="59" applyFont="1" applyFill="1" applyBorder="1" applyAlignment="1" applyProtection="1">
      <alignment/>
      <protection/>
    </xf>
    <xf numFmtId="0" fontId="18" fillId="0" borderId="19" xfId="63" applyFont="1" applyFill="1" applyBorder="1" applyAlignment="1" applyProtection="1">
      <alignment horizontal="center" vertical="center" wrapText="1"/>
      <protection/>
    </xf>
    <xf numFmtId="0" fontId="18" fillId="0" borderId="45" xfId="63" applyFont="1" applyFill="1" applyBorder="1" applyAlignment="1" applyProtection="1">
      <alignment horizontal="center" vertical="center" wrapText="1"/>
      <protection/>
    </xf>
    <xf numFmtId="0" fontId="18" fillId="0" borderId="46" xfId="63" applyFont="1" applyFill="1" applyBorder="1" applyAlignment="1" applyProtection="1">
      <alignment horizontal="center" vertical="center" wrapText="1"/>
      <protection/>
    </xf>
    <xf numFmtId="0" fontId="19" fillId="0" borderId="10" xfId="63" applyFont="1" applyFill="1" applyBorder="1" applyAlignment="1" applyProtection="1">
      <alignment horizontal="center" vertical="center"/>
      <protection/>
    </xf>
    <xf numFmtId="0" fontId="19" fillId="0" borderId="11" xfId="63" applyFont="1" applyFill="1" applyBorder="1" applyAlignment="1" applyProtection="1">
      <alignment horizontal="center" vertical="center"/>
      <protection/>
    </xf>
    <xf numFmtId="0" fontId="19" fillId="0" borderId="14" xfId="63" applyFont="1" applyFill="1" applyBorder="1" applyAlignment="1" applyProtection="1">
      <alignment horizontal="center" vertical="center"/>
      <protection/>
    </xf>
    <xf numFmtId="0" fontId="19" fillId="0" borderId="19" xfId="63" applyFont="1" applyFill="1" applyBorder="1" applyAlignment="1" applyProtection="1">
      <alignment horizontal="center" vertical="center"/>
      <protection/>
    </xf>
    <xf numFmtId="0" fontId="19" fillId="0" borderId="40" xfId="63" applyFont="1" applyFill="1" applyBorder="1" applyProtection="1">
      <alignment/>
      <protection/>
    </xf>
    <xf numFmtId="168" fontId="19" fillId="0" borderId="47" xfId="43" applyNumberFormat="1" applyFont="1" applyFill="1" applyBorder="1" applyAlignment="1" applyProtection="1">
      <alignment/>
      <protection locked="0"/>
    </xf>
    <xf numFmtId="0" fontId="19" fillId="0" borderId="18" xfId="63" applyFont="1" applyFill="1" applyBorder="1" applyAlignment="1" applyProtection="1">
      <alignment horizontal="center" vertical="center"/>
      <protection/>
    </xf>
    <xf numFmtId="0" fontId="47" fillId="0" borderId="12" xfId="59" applyFont="1" applyBorder="1" applyAlignment="1">
      <alignment horizontal="justify" wrapText="1"/>
      <protection/>
    </xf>
    <xf numFmtId="168" fontId="19" fillId="0" borderId="48" xfId="43" applyNumberFormat="1" applyFont="1" applyFill="1" applyBorder="1" applyAlignment="1" applyProtection="1">
      <alignment/>
      <protection locked="0"/>
    </xf>
    <xf numFmtId="0" fontId="47" fillId="0" borderId="12" xfId="59" applyFont="1" applyBorder="1" applyAlignment="1">
      <alignment wrapText="1"/>
      <protection/>
    </xf>
    <xf numFmtId="0" fontId="19" fillId="0" borderId="34" xfId="63" applyFont="1" applyFill="1" applyBorder="1" applyAlignment="1" applyProtection="1">
      <alignment horizontal="center" vertical="center"/>
      <protection/>
    </xf>
    <xf numFmtId="168" fontId="19" fillId="0" borderId="49" xfId="43" applyNumberFormat="1" applyFont="1" applyFill="1" applyBorder="1" applyAlignment="1" applyProtection="1">
      <alignment/>
      <protection locked="0"/>
    </xf>
    <xf numFmtId="0" fontId="47" fillId="0" borderId="50" xfId="59" applyFont="1" applyBorder="1" applyAlignment="1">
      <alignment wrapText="1"/>
      <protection/>
    </xf>
    <xf numFmtId="168" fontId="18" fillId="0" borderId="14" xfId="43" applyNumberFormat="1" applyFont="1" applyFill="1" applyBorder="1" applyAlignment="1" applyProtection="1">
      <alignment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10" fillId="0" borderId="0" xfId="58" applyFont="1" applyFill="1" applyBorder="1" applyAlignment="1" quotePrefix="1">
      <alignment horizontal="center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 wrapText="1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164" fontId="13" fillId="0" borderId="0" xfId="58" applyNumberFormat="1" applyFont="1" applyFill="1" applyBorder="1" applyAlignment="1">
      <alignment/>
      <protection/>
    </xf>
    <xf numFmtId="164" fontId="5" fillId="0" borderId="0" xfId="58" applyNumberFormat="1" applyFont="1" applyFill="1" applyBorder="1" applyAlignment="1">
      <alignment/>
      <protection/>
    </xf>
    <xf numFmtId="0" fontId="26" fillId="0" borderId="12" xfId="60" applyFont="1" applyBorder="1">
      <alignment/>
      <protection/>
    </xf>
    <xf numFmtId="0" fontId="11" fillId="0" borderId="0" xfId="60" applyFont="1">
      <alignment/>
      <protection/>
    </xf>
    <xf numFmtId="0" fontId="11" fillId="0" borderId="0" xfId="60" applyFont="1" applyBorder="1">
      <alignment/>
      <protection/>
    </xf>
    <xf numFmtId="0" fontId="12" fillId="0" borderId="0" xfId="60" applyFont="1">
      <alignment/>
      <protection/>
    </xf>
    <xf numFmtId="0" fontId="11" fillId="0" borderId="0" xfId="60" applyFont="1" applyBorder="1" applyAlignment="1">
      <alignment horizontal="center"/>
      <protection/>
    </xf>
    <xf numFmtId="0" fontId="12" fillId="0" borderId="0" xfId="60" applyFont="1" applyBorder="1" applyAlignment="1">
      <alignment horizontal="right"/>
      <protection/>
    </xf>
    <xf numFmtId="0" fontId="11" fillId="0" borderId="12" xfId="60" applyFont="1" applyBorder="1" applyAlignment="1">
      <alignment horizontal="center" vertical="center"/>
      <protection/>
    </xf>
    <xf numFmtId="0" fontId="12" fillId="0" borderId="12" xfId="60" applyFont="1" applyBorder="1">
      <alignment/>
      <protection/>
    </xf>
    <xf numFmtId="0" fontId="12" fillId="0" borderId="12" xfId="60" applyFont="1" applyFill="1" applyBorder="1">
      <alignment/>
      <protection/>
    </xf>
    <xf numFmtId="0" fontId="11" fillId="0" borderId="12" xfId="60" applyFont="1" applyBorder="1">
      <alignment/>
      <protection/>
    </xf>
    <xf numFmtId="0" fontId="12" fillId="0" borderId="0" xfId="60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1" fillId="0" borderId="12" xfId="60" applyFont="1" applyBorder="1" applyAlignment="1">
      <alignment horizontal="center" wrapText="1"/>
      <protection/>
    </xf>
    <xf numFmtId="3" fontId="12" fillId="0" borderId="12" xfId="60" applyNumberFormat="1" applyFont="1" applyBorder="1">
      <alignment/>
      <protection/>
    </xf>
    <xf numFmtId="3" fontId="12" fillId="0" borderId="12" xfId="60" applyNumberFormat="1" applyFont="1" applyBorder="1" applyAlignment="1">
      <alignment horizontal="center"/>
      <protection/>
    </xf>
    <xf numFmtId="3" fontId="11" fillId="0" borderId="12" xfId="60" applyNumberFormat="1" applyFont="1" applyBorder="1" applyAlignment="1">
      <alignment horizontal="center"/>
      <protection/>
    </xf>
    <xf numFmtId="0" fontId="11" fillId="0" borderId="12" xfId="60" applyFont="1" applyFill="1" applyBorder="1">
      <alignment/>
      <protection/>
    </xf>
    <xf numFmtId="3" fontId="11" fillId="0" borderId="12" xfId="60" applyNumberFormat="1" applyFont="1" applyBorder="1">
      <alignment/>
      <protection/>
    </xf>
    <xf numFmtId="0" fontId="26" fillId="0" borderId="0" xfId="60" applyFont="1" applyAlignment="1">
      <alignment horizontal="center"/>
      <protection/>
    </xf>
    <xf numFmtId="0" fontId="11" fillId="0" borderId="32" xfId="60" applyFont="1" applyFill="1" applyBorder="1">
      <alignment/>
      <protection/>
    </xf>
    <xf numFmtId="0" fontId="11" fillId="0" borderId="12" xfId="60" applyFont="1" applyBorder="1" applyAlignment="1">
      <alignment horizontal="center" vertical="center" wrapText="1"/>
      <protection/>
    </xf>
    <xf numFmtId="0" fontId="11" fillId="0" borderId="12" xfId="60" applyFont="1" applyBorder="1" applyAlignment="1">
      <alignment horizontal="left"/>
      <protection/>
    </xf>
    <xf numFmtId="0" fontId="12" fillId="0" borderId="12" xfId="60" applyFont="1" applyBorder="1" applyAlignment="1">
      <alignment/>
      <protection/>
    </xf>
    <xf numFmtId="3" fontId="11" fillId="0" borderId="12" xfId="60" applyNumberFormat="1" applyFont="1" applyBorder="1" applyAlignment="1">
      <alignment horizontal="center" vertical="center" wrapText="1"/>
      <protection/>
    </xf>
    <xf numFmtId="0" fontId="11" fillId="0" borderId="12" xfId="60" applyFont="1" applyBorder="1" applyAlignment="1">
      <alignment horizontal="left" vertical="center"/>
      <protection/>
    </xf>
    <xf numFmtId="0" fontId="11" fillId="0" borderId="12" xfId="60" applyFont="1" applyBorder="1" applyAlignment="1">
      <alignment horizontal="center"/>
      <protection/>
    </xf>
    <xf numFmtId="0" fontId="12" fillId="0" borderId="12" xfId="60" applyFont="1" applyBorder="1" applyAlignment="1">
      <alignment horizontal="center"/>
      <protection/>
    </xf>
    <xf numFmtId="3" fontId="26" fillId="0" borderId="12" xfId="60" applyNumberFormat="1" applyFont="1" applyBorder="1" applyAlignment="1">
      <alignment horizontal="center"/>
      <protection/>
    </xf>
    <xf numFmtId="3" fontId="10" fillId="0" borderId="12" xfId="58" applyNumberFormat="1" applyFont="1" applyFill="1" applyBorder="1" applyAlignment="1">
      <alignment horizontal="center" vertical="center"/>
      <protection/>
    </xf>
    <xf numFmtId="0" fontId="12" fillId="0" borderId="0" xfId="61" applyFont="1">
      <alignment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51" xfId="61" applyFont="1" applyBorder="1" applyAlignment="1">
      <alignment horizontal="center" vertical="center" wrapText="1"/>
      <protection/>
    </xf>
    <xf numFmtId="0" fontId="11" fillId="0" borderId="22" xfId="61" applyFont="1" applyBorder="1" applyAlignment="1">
      <alignment horizontal="center" vertical="center" wrapText="1"/>
      <protection/>
    </xf>
    <xf numFmtId="0" fontId="12" fillId="0" borderId="12" xfId="61" applyFont="1" applyBorder="1">
      <alignment/>
      <protection/>
    </xf>
    <xf numFmtId="168" fontId="12" fillId="0" borderId="12" xfId="42" applyNumberFormat="1" applyFont="1" applyBorder="1" applyAlignment="1">
      <alignment/>
    </xf>
    <xf numFmtId="168" fontId="11" fillId="0" borderId="51" xfId="42" applyNumberFormat="1" applyFont="1" applyBorder="1" applyAlignment="1">
      <alignment/>
    </xf>
    <xf numFmtId="168" fontId="12" fillId="0" borderId="22" xfId="42" applyNumberFormat="1" applyFont="1" applyBorder="1" applyAlignment="1">
      <alignment/>
    </xf>
    <xf numFmtId="168" fontId="11" fillId="0" borderId="12" xfId="42" applyNumberFormat="1" applyFont="1" applyBorder="1" applyAlignment="1">
      <alignment/>
    </xf>
    <xf numFmtId="3" fontId="10" fillId="0" borderId="52" xfId="58" applyNumberFormat="1" applyFont="1" applyFill="1" applyBorder="1" applyAlignment="1">
      <alignment horizontal="center" vertical="center"/>
      <protection/>
    </xf>
    <xf numFmtId="3" fontId="10" fillId="0" borderId="42" xfId="58" applyNumberFormat="1" applyFont="1" applyFill="1" applyBorder="1" applyAlignment="1">
      <alignment horizontal="center" vertical="center"/>
      <protection/>
    </xf>
    <xf numFmtId="3" fontId="10" fillId="32" borderId="0" xfId="58" applyNumberFormat="1" applyFont="1" applyFill="1" applyAlignment="1">
      <alignment horizontal="center"/>
      <protection/>
    </xf>
    <xf numFmtId="0" fontId="11" fillId="0" borderId="12" xfId="61" applyFont="1" applyFill="1" applyBorder="1" applyAlignment="1">
      <alignment horizontal="center" vertical="center" wrapText="1"/>
      <protection/>
    </xf>
    <xf numFmtId="0" fontId="11" fillId="32" borderId="12" xfId="61" applyFont="1" applyFill="1" applyBorder="1" applyAlignment="1">
      <alignment horizontal="center" vertical="center" wrapText="1"/>
      <protection/>
    </xf>
    <xf numFmtId="0" fontId="11" fillId="32" borderId="51" xfId="61" applyFont="1" applyFill="1" applyBorder="1" applyAlignment="1">
      <alignment horizontal="center" vertical="center" wrapText="1"/>
      <protection/>
    </xf>
    <xf numFmtId="0" fontId="11" fillId="32" borderId="22" xfId="61" applyFont="1" applyFill="1" applyBorder="1" applyAlignment="1">
      <alignment horizontal="center" vertical="center" wrapText="1"/>
      <protection/>
    </xf>
    <xf numFmtId="0" fontId="11" fillId="0" borderId="12" xfId="61" applyFont="1" applyFill="1" applyBorder="1">
      <alignment/>
      <protection/>
    </xf>
    <xf numFmtId="168" fontId="11" fillId="0" borderId="51" xfId="42" applyNumberFormat="1" applyFont="1" applyFill="1" applyBorder="1" applyAlignment="1">
      <alignment/>
    </xf>
    <xf numFmtId="168" fontId="11" fillId="0" borderId="12" xfId="42" applyNumberFormat="1" applyFont="1" applyFill="1" applyBorder="1" applyAlignment="1">
      <alignment/>
    </xf>
    <xf numFmtId="168" fontId="12" fillId="32" borderId="12" xfId="42" applyNumberFormat="1" applyFont="1" applyFill="1" applyBorder="1" applyAlignment="1">
      <alignment/>
    </xf>
    <xf numFmtId="168" fontId="11" fillId="32" borderId="51" xfId="42" applyNumberFormat="1" applyFont="1" applyFill="1" applyBorder="1" applyAlignment="1">
      <alignment/>
    </xf>
    <xf numFmtId="168" fontId="12" fillId="32" borderId="22" xfId="42" applyNumberFormat="1" applyFont="1" applyFill="1" applyBorder="1" applyAlignment="1">
      <alignment/>
    </xf>
    <xf numFmtId="168" fontId="11" fillId="32" borderId="12" xfId="42" applyNumberFormat="1" applyFont="1" applyFill="1" applyBorder="1" applyAlignment="1">
      <alignment/>
    </xf>
    <xf numFmtId="168" fontId="11" fillId="0" borderId="22" xfId="42" applyNumberFormat="1" applyFont="1" applyFill="1" applyBorder="1" applyAlignment="1">
      <alignment/>
    </xf>
    <xf numFmtId="0" fontId="2" fillId="0" borderId="0" xfId="58" applyBorder="1">
      <alignment/>
      <protection/>
    </xf>
    <xf numFmtId="0" fontId="6" fillId="0" borderId="53" xfId="58" applyFont="1" applyBorder="1" applyAlignment="1">
      <alignment/>
      <protection/>
    </xf>
    <xf numFmtId="0" fontId="5" fillId="0" borderId="0" xfId="58" applyFont="1" applyFill="1" applyAlignment="1">
      <alignment/>
      <protection/>
    </xf>
    <xf numFmtId="3" fontId="10" fillId="32" borderId="0" xfId="58" applyNumberFormat="1" applyFont="1" applyFill="1" applyAlignment="1">
      <alignment horizontal="center" vertical="center"/>
      <protection/>
    </xf>
    <xf numFmtId="3" fontId="10" fillId="0" borderId="0" xfId="58" applyNumberFormat="1" applyFont="1" applyFill="1" applyAlignment="1">
      <alignment vertical="center"/>
      <protection/>
    </xf>
    <xf numFmtId="3" fontId="10" fillId="32" borderId="0" xfId="58" applyNumberFormat="1" applyFont="1" applyFill="1" applyAlignment="1">
      <alignment vertical="center"/>
      <protection/>
    </xf>
    <xf numFmtId="3" fontId="5" fillId="0" borderId="0" xfId="58" applyNumberFormat="1" applyFont="1" applyFill="1" applyAlignment="1">
      <alignment vertical="center"/>
      <protection/>
    </xf>
    <xf numFmtId="3" fontId="13" fillId="0" borderId="0" xfId="58" applyNumberFormat="1" applyFont="1" applyFill="1" applyBorder="1" applyAlignment="1">
      <alignment vertical="center"/>
      <protection/>
    </xf>
    <xf numFmtId="3" fontId="5" fillId="0" borderId="0" xfId="58" applyNumberFormat="1" applyFont="1" applyFill="1" applyBorder="1" applyAlignment="1">
      <alignment vertical="center"/>
      <protection/>
    </xf>
    <xf numFmtId="0" fontId="27" fillId="0" borderId="0" xfId="64" applyFont="1" applyAlignment="1">
      <alignment vertical="center"/>
      <protection/>
    </xf>
    <xf numFmtId="3" fontId="7" fillId="0" borderId="12" xfId="58" applyNumberFormat="1" applyFont="1" applyFill="1" applyBorder="1" applyAlignment="1">
      <alignment horizontal="center"/>
      <protection/>
    </xf>
    <xf numFmtId="0" fontId="10" fillId="0" borderId="42" xfId="58" applyFont="1" applyFill="1" applyBorder="1" applyAlignment="1" quotePrefix="1">
      <alignment horizontal="left" vertical="center"/>
      <protection/>
    </xf>
    <xf numFmtId="0" fontId="10" fillId="0" borderId="52" xfId="58" applyFont="1" applyFill="1" applyBorder="1" applyAlignment="1" quotePrefix="1">
      <alignment horizontal="left" vertical="center"/>
      <protection/>
    </xf>
    <xf numFmtId="0" fontId="10" fillId="0" borderId="22" xfId="58" applyFont="1" applyFill="1" applyBorder="1" applyAlignment="1" quotePrefix="1">
      <alignment horizontal="left" vertical="center"/>
      <protection/>
    </xf>
    <xf numFmtId="3" fontId="10" fillId="0" borderId="12" xfId="58" applyNumberFormat="1" applyFont="1" applyFill="1" applyBorder="1" applyAlignment="1">
      <alignment horizontal="center" vertical="center"/>
      <protection/>
    </xf>
    <xf numFmtId="3" fontId="7" fillId="0" borderId="42" xfId="58" applyNumberFormat="1" applyFont="1" applyFill="1" applyBorder="1" applyAlignment="1">
      <alignment horizontal="center"/>
      <protection/>
    </xf>
    <xf numFmtId="3" fontId="7" fillId="0" borderId="52" xfId="58" applyNumberFormat="1" applyFont="1" applyFill="1" applyBorder="1" applyAlignment="1">
      <alignment horizontal="center"/>
      <protection/>
    </xf>
    <xf numFmtId="3" fontId="7" fillId="0" borderId="22" xfId="58" applyNumberFormat="1" applyFont="1" applyFill="1" applyBorder="1" applyAlignment="1">
      <alignment horizontal="center"/>
      <protection/>
    </xf>
    <xf numFmtId="164" fontId="7" fillId="0" borderId="12" xfId="58" applyNumberFormat="1" applyFont="1" applyFill="1" applyBorder="1" applyAlignment="1">
      <alignment horizontal="left"/>
      <protection/>
    </xf>
    <xf numFmtId="164" fontId="10" fillId="0" borderId="42" xfId="58" applyNumberFormat="1" applyFont="1" applyFill="1" applyBorder="1" applyAlignment="1">
      <alignment horizontal="center"/>
      <protection/>
    </xf>
    <xf numFmtId="164" fontId="10" fillId="0" borderId="52" xfId="58" applyNumberFormat="1" applyFont="1" applyFill="1" applyBorder="1" applyAlignment="1">
      <alignment horizontal="center"/>
      <protection/>
    </xf>
    <xf numFmtId="164" fontId="10" fillId="0" borderId="22" xfId="58" applyNumberFormat="1" applyFont="1" applyFill="1" applyBorder="1" applyAlignment="1">
      <alignment horizontal="center"/>
      <protection/>
    </xf>
    <xf numFmtId="0" fontId="11" fillId="0" borderId="42" xfId="58" applyFont="1" applyBorder="1" applyAlignment="1">
      <alignment horizontal="center" vertical="center" wrapText="1"/>
      <protection/>
    </xf>
    <xf numFmtId="0" fontId="12" fillId="0" borderId="52" xfId="58" applyFont="1" applyBorder="1" applyAlignment="1">
      <alignment horizontal="center" vertical="center"/>
      <protection/>
    </xf>
    <xf numFmtId="0" fontId="12" fillId="0" borderId="22" xfId="58" applyFont="1" applyBorder="1" applyAlignment="1">
      <alignment horizontal="center" vertical="center"/>
      <protection/>
    </xf>
    <xf numFmtId="164" fontId="35" fillId="0" borderId="0" xfId="58" applyNumberFormat="1" applyFont="1" applyFill="1" applyAlignment="1">
      <alignment horizontal="center"/>
      <protection/>
    </xf>
    <xf numFmtId="0" fontId="7" fillId="0" borderId="52" xfId="58" applyFont="1" applyFill="1" applyBorder="1" applyAlignment="1">
      <alignment horizontal="right"/>
      <protection/>
    </xf>
    <xf numFmtId="0" fontId="6" fillId="0" borderId="52" xfId="58" applyFont="1" applyBorder="1" applyAlignment="1">
      <alignment/>
      <protection/>
    </xf>
    <xf numFmtId="164" fontId="10" fillId="0" borderId="12" xfId="58" applyNumberFormat="1" applyFont="1" applyFill="1" applyBorder="1" applyAlignment="1">
      <alignment horizontal="center" vertical="center" wrapText="1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164" fontId="5" fillId="0" borderId="53" xfId="58" applyNumberFormat="1" applyFont="1" applyFill="1" applyBorder="1" applyAlignment="1">
      <alignment horizontal="center"/>
      <protection/>
    </xf>
    <xf numFmtId="3" fontId="10" fillId="0" borderId="54" xfId="58" applyNumberFormat="1" applyFont="1" applyFill="1" applyBorder="1" applyAlignment="1">
      <alignment horizontal="center" vertical="center" wrapText="1"/>
      <protection/>
    </xf>
    <xf numFmtId="3" fontId="10" fillId="0" borderId="55" xfId="58" applyNumberFormat="1" applyFont="1" applyFill="1" applyBorder="1" applyAlignment="1">
      <alignment horizontal="center" vertical="center" wrapText="1"/>
      <protection/>
    </xf>
    <xf numFmtId="3" fontId="10" fillId="0" borderId="56" xfId="58" applyNumberFormat="1" applyFont="1" applyFill="1" applyBorder="1" applyAlignment="1">
      <alignment horizontal="center" vertical="center" wrapText="1"/>
      <protection/>
    </xf>
    <xf numFmtId="1" fontId="10" fillId="0" borderId="42" xfId="58" applyNumberFormat="1" applyFont="1" applyFill="1" applyBorder="1" applyAlignment="1" quotePrefix="1">
      <alignment horizontal="center" vertical="center"/>
      <protection/>
    </xf>
    <xf numFmtId="1" fontId="10" fillId="0" borderId="22" xfId="58" applyNumberFormat="1" applyFont="1" applyFill="1" applyBorder="1" applyAlignment="1" quotePrefix="1">
      <alignment horizontal="center" vertical="center"/>
      <protection/>
    </xf>
    <xf numFmtId="0" fontId="10" fillId="0" borderId="42" xfId="58" applyFont="1" applyFill="1" applyBorder="1" applyAlignment="1">
      <alignment vertical="center" wrapText="1"/>
      <protection/>
    </xf>
    <xf numFmtId="0" fontId="10" fillId="0" borderId="52" xfId="58" applyFont="1" applyFill="1" applyBorder="1" applyAlignment="1">
      <alignment vertical="center" wrapText="1"/>
      <protection/>
    </xf>
    <xf numFmtId="0" fontId="10" fillId="0" borderId="42" xfId="58" applyFont="1" applyFill="1" applyBorder="1" applyAlignment="1">
      <alignment horizontal="left" vertical="center" wrapText="1"/>
      <protection/>
    </xf>
    <xf numFmtId="0" fontId="10" fillId="0" borderId="52" xfId="58" applyFont="1" applyFill="1" applyBorder="1" applyAlignment="1">
      <alignment horizontal="left" vertical="center" wrapText="1"/>
      <protection/>
    </xf>
    <xf numFmtId="0" fontId="11" fillId="0" borderId="36" xfId="58" applyFont="1" applyBorder="1" applyAlignment="1">
      <alignment horizontal="center" vertical="center" wrapText="1"/>
      <protection/>
    </xf>
    <xf numFmtId="0" fontId="11" fillId="0" borderId="36" xfId="58" applyFont="1" applyBorder="1" applyAlignment="1">
      <alignment horizontal="center" vertical="center"/>
      <protection/>
    </xf>
    <xf numFmtId="0" fontId="11" fillId="0" borderId="42" xfId="58" applyFont="1" applyFill="1" applyBorder="1" applyAlignment="1">
      <alignment horizontal="left" vertical="center" wrapText="1"/>
      <protection/>
    </xf>
    <xf numFmtId="0" fontId="11" fillId="0" borderId="52" xfId="58" applyFont="1" applyFill="1" applyBorder="1" applyAlignment="1">
      <alignment horizontal="left" vertical="center" wrapText="1"/>
      <protection/>
    </xf>
    <xf numFmtId="0" fontId="10" fillId="0" borderId="42" xfId="58" applyFont="1" applyFill="1" applyBorder="1" applyAlignment="1">
      <alignment horizontal="left" vertical="center"/>
      <protection/>
    </xf>
    <xf numFmtId="0" fontId="10" fillId="0" borderId="52" xfId="58" applyFont="1" applyFill="1" applyBorder="1" applyAlignment="1">
      <alignment horizontal="left" vertical="center"/>
      <protection/>
    </xf>
    <xf numFmtId="0" fontId="10" fillId="0" borderId="42" xfId="58" applyFont="1" applyFill="1" applyBorder="1" applyAlignment="1" quotePrefix="1">
      <alignment horizontal="center" vertical="center"/>
      <protection/>
    </xf>
    <xf numFmtId="0" fontId="10" fillId="0" borderId="22" xfId="58" applyFont="1" applyFill="1" applyBorder="1" applyAlignment="1" quotePrefix="1">
      <alignment horizontal="center" vertical="center"/>
      <protection/>
    </xf>
    <xf numFmtId="0" fontId="11" fillId="0" borderId="42" xfId="58" applyFont="1" applyFill="1" applyBorder="1" applyAlignment="1">
      <alignment horizontal="left" vertical="center"/>
      <protection/>
    </xf>
    <xf numFmtId="0" fontId="11" fillId="0" borderId="52" xfId="58" applyFont="1" applyFill="1" applyBorder="1" applyAlignment="1">
      <alignment horizontal="left" vertical="center"/>
      <protection/>
    </xf>
    <xf numFmtId="0" fontId="11" fillId="0" borderId="22" xfId="58" applyFont="1" applyFill="1" applyBorder="1" applyAlignment="1">
      <alignment horizontal="left" vertical="center"/>
      <protection/>
    </xf>
    <xf numFmtId="3" fontId="10" fillId="0" borderId="42" xfId="58" applyNumberFormat="1" applyFont="1" applyFill="1" applyBorder="1" applyAlignment="1">
      <alignment horizontal="center" vertical="center" wrapText="1"/>
      <protection/>
    </xf>
    <xf numFmtId="3" fontId="10" fillId="0" borderId="52" xfId="58" applyNumberFormat="1" applyFont="1" applyFill="1" applyBorder="1" applyAlignment="1">
      <alignment horizontal="center" vertical="center" wrapText="1"/>
      <protection/>
    </xf>
    <xf numFmtId="0" fontId="11" fillId="0" borderId="22" xfId="58" applyFont="1" applyFill="1" applyBorder="1" applyAlignment="1">
      <alignment horizontal="left" vertical="center" wrapText="1"/>
      <protection/>
    </xf>
    <xf numFmtId="3" fontId="10" fillId="0" borderId="42" xfId="58" applyNumberFormat="1" applyFont="1" applyFill="1" applyBorder="1" applyAlignment="1">
      <alignment horizontal="center" vertical="center"/>
      <protection/>
    </xf>
    <xf numFmtId="3" fontId="10" fillId="0" borderId="52" xfId="58" applyNumberFormat="1" applyFont="1" applyFill="1" applyBorder="1" applyAlignment="1">
      <alignment horizontal="center" vertical="center"/>
      <protection/>
    </xf>
    <xf numFmtId="3" fontId="10" fillId="0" borderId="22" xfId="58" applyNumberFormat="1" applyFont="1" applyFill="1" applyBorder="1" applyAlignment="1">
      <alignment horizontal="center" vertical="center"/>
      <protection/>
    </xf>
    <xf numFmtId="0" fontId="10" fillId="0" borderId="22" xfId="58" applyFont="1" applyFill="1" applyBorder="1" applyAlignment="1">
      <alignment horizontal="left" vertical="center" wrapText="1"/>
      <protection/>
    </xf>
    <xf numFmtId="0" fontId="10" fillId="0" borderId="52" xfId="58" applyFont="1" applyFill="1" applyBorder="1" applyAlignment="1" quotePrefix="1">
      <alignment horizontal="center" vertical="center"/>
      <protection/>
    </xf>
    <xf numFmtId="0" fontId="10" fillId="0" borderId="22" xfId="58" applyFont="1" applyFill="1" applyBorder="1" applyAlignment="1">
      <alignment horizontal="center" vertical="center"/>
      <protection/>
    </xf>
    <xf numFmtId="0" fontId="5" fillId="0" borderId="0" xfId="58" applyFont="1" applyFill="1" applyAlignment="1">
      <alignment horizontal="center"/>
      <protection/>
    </xf>
    <xf numFmtId="3" fontId="5" fillId="0" borderId="0" xfId="58" applyNumberFormat="1" applyFont="1" applyFill="1" applyAlignment="1">
      <alignment horizontal="center"/>
      <protection/>
    </xf>
    <xf numFmtId="3" fontId="5" fillId="0" borderId="12" xfId="58" applyNumberFormat="1" applyFont="1" applyFill="1" applyBorder="1" applyAlignment="1">
      <alignment horizontal="center" vertical="center"/>
      <protection/>
    </xf>
    <xf numFmtId="3" fontId="7" fillId="0" borderId="12" xfId="58" applyNumberFormat="1" applyFont="1" applyFill="1" applyBorder="1" applyAlignment="1">
      <alignment horizontal="center" vertical="center"/>
      <protection/>
    </xf>
    <xf numFmtId="3" fontId="13" fillId="0" borderId="12" xfId="58" applyNumberFormat="1" applyFont="1" applyFill="1" applyBorder="1" applyAlignment="1">
      <alignment horizontal="center" vertical="center"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 wrapText="1"/>
      <protection/>
    </xf>
    <xf numFmtId="165" fontId="5" fillId="0" borderId="12" xfId="58" applyNumberFormat="1" applyFont="1" applyFill="1" applyBorder="1" applyAlignment="1">
      <alignment vertical="center"/>
      <protection/>
    </xf>
    <xf numFmtId="3" fontId="5" fillId="0" borderId="42" xfId="58" applyNumberFormat="1" applyFont="1" applyFill="1" applyBorder="1" applyAlignment="1">
      <alignment horizontal="right" vertical="center"/>
      <protection/>
    </xf>
    <xf numFmtId="3" fontId="5" fillId="0" borderId="52" xfId="58" applyNumberFormat="1" applyFont="1" applyFill="1" applyBorder="1" applyAlignment="1">
      <alignment horizontal="right" vertical="center"/>
      <protection/>
    </xf>
    <xf numFmtId="3" fontId="5" fillId="0" borderId="22" xfId="58" applyNumberFormat="1" applyFont="1" applyFill="1" applyBorder="1" applyAlignment="1">
      <alignment horizontal="right" vertical="center"/>
      <protection/>
    </xf>
    <xf numFmtId="164" fontId="3" fillId="0" borderId="0" xfId="58" applyNumberFormat="1" applyFont="1" applyFill="1" applyBorder="1" applyAlignment="1">
      <alignment horizontal="center" vertical="center"/>
      <protection/>
    </xf>
    <xf numFmtId="0" fontId="4" fillId="0" borderId="0" xfId="58" applyFont="1" applyBorder="1" applyAlignment="1">
      <alignment/>
      <protection/>
    </xf>
    <xf numFmtId="1" fontId="5" fillId="0" borderId="42" xfId="58" applyNumberFormat="1" applyFont="1" applyFill="1" applyBorder="1" applyAlignment="1">
      <alignment horizontal="center" vertical="center"/>
      <protection/>
    </xf>
    <xf numFmtId="1" fontId="5" fillId="0" borderId="22" xfId="58" applyNumberFormat="1" applyFont="1" applyFill="1" applyBorder="1" applyAlignment="1">
      <alignment horizontal="center" vertical="center"/>
      <protection/>
    </xf>
    <xf numFmtId="0" fontId="5" fillId="0" borderId="42" xfId="58" applyFont="1" applyFill="1" applyBorder="1" applyAlignment="1">
      <alignment horizontal="center" vertical="center"/>
      <protection/>
    </xf>
    <xf numFmtId="0" fontId="5" fillId="0" borderId="52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7" fillId="0" borderId="53" xfId="58" applyFont="1" applyFill="1" applyBorder="1" applyAlignment="1">
      <alignment horizontal="right"/>
      <protection/>
    </xf>
    <xf numFmtId="0" fontId="6" fillId="0" borderId="53" xfId="58" applyFont="1" applyBorder="1" applyAlignment="1">
      <alignment/>
      <protection/>
    </xf>
    <xf numFmtId="164" fontId="7" fillId="0" borderId="12" xfId="58" applyNumberFormat="1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 vertical="center"/>
      <protection/>
    </xf>
    <xf numFmtId="164" fontId="5" fillId="0" borderId="42" xfId="58" applyNumberFormat="1" applyFont="1" applyFill="1" applyBorder="1" applyAlignment="1" quotePrefix="1">
      <alignment horizontal="center" vertical="center"/>
      <protection/>
    </xf>
    <xf numFmtId="164" fontId="5" fillId="0" borderId="22" xfId="58" applyNumberFormat="1" applyFont="1" applyFill="1" applyBorder="1" applyAlignment="1" quotePrefix="1">
      <alignment horizontal="center" vertical="center"/>
      <protection/>
    </xf>
    <xf numFmtId="0" fontId="5" fillId="0" borderId="42" xfId="58" applyFont="1" applyFill="1" applyBorder="1" applyAlignment="1">
      <alignment vertical="center"/>
      <protection/>
    </xf>
    <xf numFmtId="0" fontId="5" fillId="0" borderId="52" xfId="58" applyFont="1" applyFill="1" applyBorder="1" applyAlignment="1">
      <alignment vertical="center"/>
      <protection/>
    </xf>
    <xf numFmtId="0" fontId="5" fillId="0" borderId="42" xfId="58" applyNumberFormat="1" applyFont="1" applyFill="1" applyBorder="1" applyAlignment="1">
      <alignment vertical="center"/>
      <protection/>
    </xf>
    <xf numFmtId="0" fontId="5" fillId="0" borderId="52" xfId="58" applyNumberFormat="1" applyFont="1" applyFill="1" applyBorder="1" applyAlignment="1">
      <alignment vertical="center"/>
      <protection/>
    </xf>
    <xf numFmtId="0" fontId="5" fillId="0" borderId="22" xfId="58" applyNumberFormat="1" applyFont="1" applyFill="1" applyBorder="1" applyAlignment="1">
      <alignment vertical="center"/>
      <protection/>
    </xf>
    <xf numFmtId="0" fontId="5" fillId="0" borderId="42" xfId="58" applyFont="1" applyFill="1" applyBorder="1" applyAlignment="1">
      <alignment vertical="center" wrapText="1"/>
      <protection/>
    </xf>
    <xf numFmtId="0" fontId="5" fillId="0" borderId="52" xfId="58" applyFont="1" applyFill="1" applyBorder="1" applyAlignment="1">
      <alignment vertical="center" wrapText="1"/>
      <protection/>
    </xf>
    <xf numFmtId="0" fontId="5" fillId="0" borderId="42" xfId="58" applyFont="1" applyFill="1" applyBorder="1" applyAlignment="1">
      <alignment horizontal="left" vertical="center" wrapText="1"/>
      <protection/>
    </xf>
    <xf numFmtId="0" fontId="5" fillId="0" borderId="52" xfId="58" applyFont="1" applyFill="1" applyBorder="1" applyAlignment="1">
      <alignment horizontal="left" vertical="center" wrapText="1"/>
      <protection/>
    </xf>
    <xf numFmtId="165" fontId="5" fillId="0" borderId="42" xfId="58" applyNumberFormat="1" applyFont="1" applyFill="1" applyBorder="1" applyAlignment="1">
      <alignment vertical="center"/>
      <protection/>
    </xf>
    <xf numFmtId="165" fontId="5" fillId="0" borderId="52" xfId="58" applyNumberFormat="1" applyFont="1" applyFill="1" applyBorder="1" applyAlignment="1">
      <alignment vertical="center"/>
      <protection/>
    </xf>
    <xf numFmtId="165" fontId="5" fillId="0" borderId="22" xfId="58" applyNumberFormat="1" applyFont="1" applyFill="1" applyBorder="1" applyAlignment="1">
      <alignment vertical="center"/>
      <protection/>
    </xf>
    <xf numFmtId="164" fontId="7" fillId="0" borderId="42" xfId="58" applyNumberFormat="1" applyFont="1" applyFill="1" applyBorder="1" applyAlignment="1" quotePrefix="1">
      <alignment horizontal="center" vertical="center"/>
      <protection/>
    </xf>
    <xf numFmtId="164" fontId="7" fillId="0" borderId="22" xfId="58" applyNumberFormat="1" applyFont="1" applyFill="1" applyBorder="1" applyAlignment="1" quotePrefix="1">
      <alignment horizontal="center" vertical="center"/>
      <protection/>
    </xf>
    <xf numFmtId="0" fontId="7" fillId="0" borderId="42" xfId="58" applyFont="1" applyFill="1" applyBorder="1" applyAlignment="1">
      <alignment vertical="center" wrapText="1"/>
      <protection/>
    </xf>
    <xf numFmtId="0" fontId="7" fillId="0" borderId="52" xfId="58" applyFont="1" applyFill="1" applyBorder="1" applyAlignment="1">
      <alignment vertical="center" wrapText="1"/>
      <protection/>
    </xf>
    <xf numFmtId="165" fontId="7" fillId="0" borderId="12" xfId="58" applyNumberFormat="1" applyFont="1" applyFill="1" applyBorder="1" applyAlignment="1">
      <alignment vertical="center"/>
      <protection/>
    </xf>
    <xf numFmtId="3" fontId="7" fillId="0" borderId="42" xfId="58" applyNumberFormat="1" applyFont="1" applyFill="1" applyBorder="1" applyAlignment="1">
      <alignment horizontal="right" vertical="center"/>
      <protection/>
    </xf>
    <xf numFmtId="3" fontId="7" fillId="0" borderId="52" xfId="58" applyNumberFormat="1" applyFont="1" applyFill="1" applyBorder="1" applyAlignment="1">
      <alignment horizontal="right" vertical="center"/>
      <protection/>
    </xf>
    <xf numFmtId="3" fontId="7" fillId="0" borderId="22" xfId="58" applyNumberFormat="1" applyFont="1" applyFill="1" applyBorder="1" applyAlignment="1">
      <alignment horizontal="right" vertical="center"/>
      <protection/>
    </xf>
    <xf numFmtId="0" fontId="5" fillId="0" borderId="42" xfId="58" applyFont="1" applyFill="1" applyBorder="1" applyAlignment="1">
      <alignment horizontal="left" vertical="center"/>
      <protection/>
    </xf>
    <xf numFmtId="0" fontId="5" fillId="0" borderId="52" xfId="58" applyFont="1" applyFill="1" applyBorder="1" applyAlignment="1">
      <alignment horizontal="left" vertical="center"/>
      <protection/>
    </xf>
    <xf numFmtId="0" fontId="7" fillId="0" borderId="42" xfId="58" applyFont="1" applyFill="1" applyBorder="1" applyAlignment="1">
      <alignment horizontal="left" vertical="center" wrapText="1"/>
      <protection/>
    </xf>
    <xf numFmtId="0" fontId="7" fillId="0" borderId="52" xfId="58" applyFont="1" applyFill="1" applyBorder="1" applyAlignment="1">
      <alignment horizontal="left" vertical="center" wrapText="1"/>
      <protection/>
    </xf>
    <xf numFmtId="0" fontId="5" fillId="33" borderId="42" xfId="58" applyFont="1" applyFill="1" applyBorder="1" applyAlignment="1">
      <alignment horizontal="left" vertical="center" wrapText="1"/>
      <protection/>
    </xf>
    <xf numFmtId="0" fontId="5" fillId="33" borderId="52" xfId="58" applyFont="1" applyFill="1" applyBorder="1" applyAlignment="1">
      <alignment horizontal="left" vertical="center" wrapText="1"/>
      <protection/>
    </xf>
    <xf numFmtId="0" fontId="6" fillId="0" borderId="42" xfId="58" applyFont="1" applyFill="1" applyBorder="1" applyAlignment="1">
      <alignment horizontal="left" vertical="center" wrapText="1"/>
      <protection/>
    </xf>
    <xf numFmtId="0" fontId="6" fillId="0" borderId="52" xfId="58" applyFont="1" applyFill="1" applyBorder="1" applyAlignment="1">
      <alignment horizontal="left" vertical="center" wrapText="1"/>
      <protection/>
    </xf>
    <xf numFmtId="0" fontId="6" fillId="33" borderId="42" xfId="58" applyFont="1" applyFill="1" applyBorder="1" applyAlignment="1">
      <alignment horizontal="left" vertical="center" wrapText="1"/>
      <protection/>
    </xf>
    <xf numFmtId="0" fontId="6" fillId="33" borderId="52" xfId="58" applyFont="1" applyFill="1" applyBorder="1" applyAlignment="1">
      <alignment horizontal="left" vertical="center" wrapText="1"/>
      <protection/>
    </xf>
    <xf numFmtId="0" fontId="6" fillId="0" borderId="42" xfId="58" applyFont="1" applyFill="1" applyBorder="1" applyAlignment="1">
      <alignment vertical="center" wrapText="1"/>
      <protection/>
    </xf>
    <xf numFmtId="0" fontId="6" fillId="0" borderId="52" xfId="58" applyFont="1" applyFill="1" applyBorder="1" applyAlignment="1">
      <alignment vertical="center" wrapText="1"/>
      <protection/>
    </xf>
    <xf numFmtId="0" fontId="8" fillId="0" borderId="42" xfId="58" applyFont="1" applyFill="1" applyBorder="1" applyAlignment="1">
      <alignment horizontal="left" vertical="center" wrapText="1"/>
      <protection/>
    </xf>
    <xf numFmtId="0" fontId="8" fillId="0" borderId="52" xfId="58" applyFont="1" applyFill="1" applyBorder="1" applyAlignment="1">
      <alignment horizontal="left" vertical="center" wrapText="1"/>
      <protection/>
    </xf>
    <xf numFmtId="0" fontId="6" fillId="0" borderId="42" xfId="58" applyFont="1" applyFill="1" applyBorder="1" applyAlignment="1">
      <alignment vertical="center"/>
      <protection/>
    </xf>
    <xf numFmtId="0" fontId="6" fillId="0" borderId="52" xfId="58" applyFont="1" applyFill="1" applyBorder="1" applyAlignment="1">
      <alignment vertical="center"/>
      <protection/>
    </xf>
    <xf numFmtId="166" fontId="5" fillId="0" borderId="42" xfId="58" applyNumberFormat="1" applyFont="1" applyFill="1" applyBorder="1" applyAlignment="1">
      <alignment horizontal="left" vertical="center"/>
      <protection/>
    </xf>
    <xf numFmtId="166" fontId="5" fillId="0" borderId="52" xfId="58" applyNumberFormat="1" applyFont="1" applyFill="1" applyBorder="1" applyAlignment="1">
      <alignment horizontal="left" vertical="center"/>
      <protection/>
    </xf>
    <xf numFmtId="0" fontId="7" fillId="0" borderId="42" xfId="58" applyFont="1" applyFill="1" applyBorder="1" applyAlignment="1">
      <alignment horizontal="left" vertical="center"/>
      <protection/>
    </xf>
    <xf numFmtId="0" fontId="7" fillId="0" borderId="52" xfId="58" applyFont="1" applyFill="1" applyBorder="1" applyAlignment="1">
      <alignment horizontal="left" vertical="center"/>
      <protection/>
    </xf>
    <xf numFmtId="165" fontId="7" fillId="0" borderId="42" xfId="58" applyNumberFormat="1" applyFont="1" applyFill="1" applyBorder="1" applyAlignment="1">
      <alignment vertical="center"/>
      <protection/>
    </xf>
    <xf numFmtId="165" fontId="7" fillId="0" borderId="52" xfId="58" applyNumberFormat="1" applyFont="1" applyFill="1" applyBorder="1" applyAlignment="1">
      <alignment vertical="center"/>
      <protection/>
    </xf>
    <xf numFmtId="165" fontId="7" fillId="0" borderId="22" xfId="58" applyNumberFormat="1" applyFont="1" applyFill="1" applyBorder="1" applyAlignment="1">
      <alignment vertical="center"/>
      <protection/>
    </xf>
    <xf numFmtId="164" fontId="35" fillId="0" borderId="0" xfId="58" applyNumberFormat="1" applyFont="1" applyFill="1" applyBorder="1" applyAlignment="1">
      <alignment horizontal="center"/>
      <protection/>
    </xf>
    <xf numFmtId="0" fontId="6" fillId="0" borderId="0" xfId="60" applyFont="1" applyAlignment="1">
      <alignment horizontal="right"/>
      <protection/>
    </xf>
    <xf numFmtId="0" fontId="6" fillId="0" borderId="0" xfId="60" applyAlignment="1">
      <alignment horizontal="right"/>
      <protection/>
    </xf>
    <xf numFmtId="0" fontId="26" fillId="0" borderId="0" xfId="60" applyFont="1" applyAlignment="1">
      <alignment horizontal="center"/>
      <protection/>
    </xf>
    <xf numFmtId="0" fontId="43" fillId="0" borderId="0" xfId="60" applyFont="1" applyAlignment="1">
      <alignment horizontal="right"/>
      <protection/>
    </xf>
    <xf numFmtId="0" fontId="6" fillId="0" borderId="0" xfId="60" applyAlignment="1">
      <alignment/>
      <protection/>
    </xf>
    <xf numFmtId="3" fontId="5" fillId="0" borderId="42" xfId="58" applyNumberFormat="1" applyFont="1" applyFill="1" applyBorder="1" applyAlignment="1">
      <alignment horizontal="center" vertical="center"/>
      <protection/>
    </xf>
    <xf numFmtId="3" fontId="5" fillId="0" borderId="52" xfId="58" applyNumberFormat="1" applyFont="1" applyFill="1" applyBorder="1" applyAlignment="1">
      <alignment horizontal="center" vertical="center"/>
      <protection/>
    </xf>
    <xf numFmtId="3" fontId="5" fillId="0" borderId="22" xfId="58" applyNumberFormat="1" applyFont="1" applyFill="1" applyBorder="1" applyAlignment="1">
      <alignment horizontal="center" vertical="center"/>
      <protection/>
    </xf>
    <xf numFmtId="0" fontId="6" fillId="0" borderId="0" xfId="58" applyFont="1" applyBorder="1" applyAlignment="1">
      <alignment/>
      <protection/>
    </xf>
    <xf numFmtId="0" fontId="8" fillId="0" borderId="42" xfId="58" applyFont="1" applyBorder="1" applyAlignment="1">
      <alignment horizontal="center" vertical="center" wrapText="1"/>
      <protection/>
    </xf>
    <xf numFmtId="0" fontId="6" fillId="0" borderId="52" xfId="58" applyFont="1" applyBorder="1" applyAlignment="1">
      <alignment horizontal="center" vertical="center"/>
      <protection/>
    </xf>
    <xf numFmtId="0" fontId="6" fillId="0" borderId="22" xfId="58" applyFont="1" applyBorder="1" applyAlignment="1">
      <alignment horizontal="center" vertical="center"/>
      <protection/>
    </xf>
    <xf numFmtId="0" fontId="5" fillId="0" borderId="42" xfId="58" applyFont="1" applyFill="1" applyBorder="1" applyAlignment="1" quotePrefix="1">
      <alignment horizontal="center" vertical="center"/>
      <protection/>
    </xf>
    <xf numFmtId="0" fontId="5" fillId="0" borderId="22" xfId="58" applyFont="1" applyFill="1" applyBorder="1" applyAlignment="1">
      <alignment horizontal="left" vertical="center" wrapText="1"/>
      <protection/>
    </xf>
    <xf numFmtId="0" fontId="5" fillId="0" borderId="22" xfId="58" applyFont="1" applyFill="1" applyBorder="1" applyAlignment="1">
      <alignment horizontal="left" vertical="center"/>
      <protection/>
    </xf>
    <xf numFmtId="0" fontId="5" fillId="0" borderId="22" xfId="58" applyFont="1" applyFill="1" applyBorder="1" applyAlignment="1">
      <alignment vertical="center" wrapText="1"/>
      <protection/>
    </xf>
    <xf numFmtId="0" fontId="5" fillId="0" borderId="12" xfId="58" applyFont="1" applyFill="1" applyBorder="1" applyAlignment="1" quotePrefix="1">
      <alignment horizontal="center" vertical="center"/>
      <protection/>
    </xf>
    <xf numFmtId="0" fontId="7" fillId="0" borderId="42" xfId="58" applyFont="1" applyFill="1" applyBorder="1" applyAlignment="1" quotePrefix="1">
      <alignment horizontal="center" vertical="center"/>
      <protection/>
    </xf>
    <xf numFmtId="0" fontId="7" fillId="0" borderId="22" xfId="58" applyFont="1" applyFill="1" applyBorder="1" applyAlignment="1">
      <alignment horizontal="center" vertical="center"/>
      <protection/>
    </xf>
    <xf numFmtId="0" fontId="7" fillId="0" borderId="22" xfId="58" applyFont="1" applyFill="1" applyBorder="1" applyAlignment="1">
      <alignment horizontal="left" vertical="center" wrapText="1"/>
      <protection/>
    </xf>
    <xf numFmtId="0" fontId="7" fillId="0" borderId="22" xfId="58" applyFont="1" applyFill="1" applyBorder="1" applyAlignment="1">
      <alignment horizontal="left" vertical="center"/>
      <protection/>
    </xf>
    <xf numFmtId="3" fontId="7" fillId="0" borderId="42" xfId="58" applyNumberFormat="1" applyFont="1" applyFill="1" applyBorder="1" applyAlignment="1">
      <alignment horizontal="center" vertical="center"/>
      <protection/>
    </xf>
    <xf numFmtId="3" fontId="7" fillId="0" borderId="52" xfId="58" applyNumberFormat="1" applyFont="1" applyFill="1" applyBorder="1" applyAlignment="1">
      <alignment horizontal="center" vertical="center"/>
      <protection/>
    </xf>
    <xf numFmtId="3" fontId="7" fillId="0" borderId="22" xfId="58" applyNumberFormat="1" applyFont="1" applyFill="1" applyBorder="1" applyAlignment="1">
      <alignment horizontal="center" vertical="center"/>
      <protection/>
    </xf>
    <xf numFmtId="0" fontId="6" fillId="0" borderId="22" xfId="58" applyFont="1" applyFill="1" applyBorder="1" applyAlignment="1">
      <alignment horizontal="left" vertical="center" wrapText="1"/>
      <protection/>
    </xf>
    <xf numFmtId="0" fontId="5" fillId="0" borderId="22" xfId="58" applyFont="1" applyFill="1" applyBorder="1" applyAlignment="1" quotePrefix="1">
      <alignment horizontal="center" vertical="center"/>
      <protection/>
    </xf>
    <xf numFmtId="0" fontId="8" fillId="0" borderId="22" xfId="58" applyFont="1" applyFill="1" applyBorder="1" applyAlignment="1">
      <alignment horizontal="left" vertical="center" wrapText="1"/>
      <protection/>
    </xf>
    <xf numFmtId="0" fontId="7" fillId="0" borderId="22" xfId="58" applyFont="1" applyFill="1" applyBorder="1" applyAlignment="1" quotePrefix="1">
      <alignment horizontal="center" vertical="center"/>
      <protection/>
    </xf>
    <xf numFmtId="167" fontId="17" fillId="0" borderId="57" xfId="59" applyNumberFormat="1" applyFont="1" applyFill="1" applyBorder="1" applyAlignment="1" applyProtection="1">
      <alignment horizontal="center" vertical="center" wrapText="1"/>
      <protection/>
    </xf>
    <xf numFmtId="167" fontId="17" fillId="0" borderId="58" xfId="59" applyNumberFormat="1" applyFont="1" applyFill="1" applyBorder="1" applyAlignment="1" applyProtection="1">
      <alignment horizontal="center" vertical="center" wrapText="1"/>
      <protection/>
    </xf>
    <xf numFmtId="167" fontId="23" fillId="0" borderId="0" xfId="59" applyNumberFormat="1" applyFont="1" applyFill="1" applyBorder="1" applyAlignment="1" applyProtection="1">
      <alignment horizontal="center" vertical="center" wrapText="1"/>
      <protection/>
    </xf>
    <xf numFmtId="167" fontId="17" fillId="0" borderId="59" xfId="59" applyNumberFormat="1" applyFont="1" applyFill="1" applyBorder="1" applyAlignment="1" applyProtection="1">
      <alignment horizontal="center" vertical="center" wrapText="1"/>
      <protection/>
    </xf>
    <xf numFmtId="167" fontId="17" fillId="0" borderId="6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Alignment="1">
      <alignment horizontal="center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51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center" vertical="center"/>
      <protection/>
    </xf>
    <xf numFmtId="167" fontId="48" fillId="0" borderId="0" xfId="62" applyNumberFormat="1" applyFont="1" applyFill="1" applyAlignment="1">
      <alignment horizontal="center" vertical="center" wrapText="1"/>
      <protection/>
    </xf>
    <xf numFmtId="167" fontId="16" fillId="0" borderId="0" xfId="62" applyNumberFormat="1" applyFill="1" applyAlignment="1">
      <alignment horizontal="center" vertical="center" wrapText="1"/>
      <protection/>
    </xf>
    <xf numFmtId="0" fontId="19" fillId="0" borderId="61" xfId="62" applyFont="1" applyFill="1" applyBorder="1" applyAlignment="1">
      <alignment horizontal="justify" vertical="center" wrapText="1"/>
      <protection/>
    </xf>
    <xf numFmtId="0" fontId="48" fillId="0" borderId="0" xfId="62" applyFont="1" applyFill="1" applyAlignment="1">
      <alignment horizontal="center" vertical="center" wrapText="1"/>
      <protection/>
    </xf>
    <xf numFmtId="0" fontId="11" fillId="0" borderId="53" xfId="62" applyFont="1" applyFill="1" applyBorder="1" applyAlignment="1">
      <alignment horizontal="center" vertical="center" wrapText="1"/>
      <protection/>
    </xf>
    <xf numFmtId="0" fontId="16" fillId="0" borderId="12" xfId="62" applyFill="1" applyBorder="1" applyAlignment="1">
      <alignment horizontal="center"/>
      <protection/>
    </xf>
    <xf numFmtId="0" fontId="30" fillId="0" borderId="12" xfId="62" applyFont="1" applyFill="1" applyBorder="1" applyAlignment="1">
      <alignment horizontal="center" vertical="center" wrapText="1"/>
      <protection/>
    </xf>
    <xf numFmtId="167" fontId="17" fillId="0" borderId="26" xfId="62" applyNumberFormat="1" applyFont="1" applyFill="1" applyBorder="1" applyAlignment="1">
      <alignment horizontal="left" vertical="center" wrapText="1" indent="2"/>
      <protection/>
    </xf>
    <xf numFmtId="167" fontId="17" fillId="0" borderId="43" xfId="62" applyNumberFormat="1" applyFont="1" applyFill="1" applyBorder="1" applyAlignment="1">
      <alignment horizontal="left" vertical="center" wrapText="1" indent="2"/>
      <protection/>
    </xf>
    <xf numFmtId="167" fontId="17" fillId="0" borderId="57" xfId="62" applyNumberFormat="1" applyFont="1" applyFill="1" applyBorder="1" applyAlignment="1">
      <alignment horizontal="center" vertical="center" wrapText="1"/>
      <protection/>
    </xf>
    <xf numFmtId="167" fontId="17" fillId="0" borderId="58" xfId="62" applyNumberFormat="1" applyFont="1" applyFill="1" applyBorder="1" applyAlignment="1">
      <alignment horizontal="center" vertical="center" wrapText="1"/>
      <protection/>
    </xf>
    <xf numFmtId="167" fontId="17" fillId="0" borderId="57" xfId="62" applyNumberFormat="1" applyFont="1" applyFill="1" applyBorder="1" applyAlignment="1">
      <alignment horizontal="center" vertical="center"/>
      <protection/>
    </xf>
    <xf numFmtId="167" fontId="17" fillId="0" borderId="58" xfId="62" applyNumberFormat="1" applyFont="1" applyFill="1" applyBorder="1" applyAlignment="1">
      <alignment horizontal="center" vertical="center"/>
      <protection/>
    </xf>
    <xf numFmtId="167" fontId="17" fillId="0" borderId="62" xfId="62" applyNumberFormat="1" applyFont="1" applyFill="1" applyBorder="1" applyAlignment="1">
      <alignment horizontal="center" vertical="center"/>
      <protection/>
    </xf>
    <xf numFmtId="167" fontId="17" fillId="0" borderId="63" xfId="62" applyNumberFormat="1" applyFont="1" applyFill="1" applyBorder="1" applyAlignment="1">
      <alignment horizontal="center" vertical="center"/>
      <protection/>
    </xf>
    <xf numFmtId="167" fontId="17" fillId="0" borderId="47" xfId="62" applyNumberFormat="1" applyFont="1" applyFill="1" applyBorder="1" applyAlignment="1">
      <alignment horizontal="center"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2" fillId="0" borderId="0" xfId="64" applyFont="1" applyBorder="1" applyAlignment="1">
      <alignment horizontal="right" vertical="center"/>
      <protection/>
    </xf>
    <xf numFmtId="167" fontId="32" fillId="0" borderId="0" xfId="63" applyNumberFormat="1" applyFont="1" applyFill="1" applyBorder="1" applyAlignment="1" applyProtection="1">
      <alignment horizontal="center" vertical="center" wrapText="1"/>
      <protection/>
    </xf>
    <xf numFmtId="0" fontId="17" fillId="0" borderId="10" xfId="63" applyFont="1" applyFill="1" applyBorder="1" applyAlignment="1" applyProtection="1">
      <alignment horizontal="left"/>
      <protection/>
    </xf>
    <xf numFmtId="0" fontId="17" fillId="0" borderId="11" xfId="63" applyFont="1" applyFill="1" applyBorder="1" applyAlignment="1" applyProtection="1">
      <alignment horizontal="left"/>
      <protection/>
    </xf>
    <xf numFmtId="0" fontId="19" fillId="0" borderId="61" xfId="63" applyFont="1" applyFill="1" applyBorder="1" applyAlignment="1">
      <alignment horizontal="justify" vertical="center" wrapText="1"/>
      <protection/>
    </xf>
    <xf numFmtId="3" fontId="10" fillId="32" borderId="53" xfId="58" applyNumberFormat="1" applyFont="1" applyFill="1" applyBorder="1" applyAlignment="1">
      <alignment horizontal="center" vertical="center"/>
      <protection/>
    </xf>
    <xf numFmtId="3" fontId="10" fillId="32" borderId="55" xfId="58" applyNumberFormat="1" applyFont="1" applyFill="1" applyBorder="1" applyAlignment="1">
      <alignment horizontal="center" vertical="center"/>
      <protection/>
    </xf>
    <xf numFmtId="3" fontId="10" fillId="32" borderId="0" xfId="58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 2" xfId="58"/>
    <cellStyle name="Normál 3" xfId="59"/>
    <cellStyle name="Normál 4" xfId="60"/>
    <cellStyle name="Normál_köt-önk feladatok" xfId="61"/>
    <cellStyle name="Normál_KVIREND" xfId="62"/>
    <cellStyle name="Normál_KVRENMUNKA" xfId="63"/>
    <cellStyle name="Normál_likviditási terv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4"/>
  <sheetViews>
    <sheetView zoomScaleSheetLayoutView="100" workbookViewId="0" topLeftCell="A1">
      <selection activeCell="AG26" sqref="AG26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2" width="2.7109375" style="1" customWidth="1"/>
    <col min="33" max="35" width="2.7109375" style="314" customWidth="1"/>
    <col min="36" max="36" width="4.28125" style="314" customWidth="1"/>
    <col min="37" max="37" width="4.57421875" style="1" customWidth="1"/>
    <col min="38" max="60" width="2.7109375" style="1" customWidth="1"/>
    <col min="61" max="61" width="1.57421875" style="1" customWidth="1"/>
    <col min="62" max="64" width="2.7109375" style="1" hidden="1" customWidth="1"/>
    <col min="65" max="65" width="2.7109375" style="6" customWidth="1"/>
    <col min="66" max="68" width="2.7109375" style="1" customWidth="1"/>
    <col min="69" max="71" width="2.7109375" style="316" customWidth="1"/>
    <col min="72" max="72" width="5.7109375" style="316" customWidth="1"/>
    <col min="73" max="73" width="13.140625" style="1" customWidth="1"/>
    <col min="74" max="220" width="9.140625" style="1" customWidth="1"/>
    <col min="221" max="16384" width="2.7109375" style="1" customWidth="1"/>
  </cols>
  <sheetData>
    <row r="1" spans="1:72" ht="35.25" customHeight="1">
      <c r="A1" s="335" t="s">
        <v>713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</row>
    <row r="2" spans="1:72" ht="35.25" customHeight="1">
      <c r="A2" s="335" t="s">
        <v>730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</row>
    <row r="3" spans="1:72" ht="33" customHeight="1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  <c r="BD3" s="342"/>
      <c r="BE3" s="342"/>
      <c r="BF3" s="342"/>
      <c r="BG3" s="342"/>
      <c r="BH3" s="342"/>
      <c r="BI3" s="342"/>
      <c r="BJ3" s="342"/>
      <c r="BK3" s="342"/>
      <c r="BL3" s="342"/>
      <c r="BM3" s="342"/>
      <c r="BN3" s="342"/>
      <c r="BO3" s="342"/>
      <c r="BP3" s="342"/>
      <c r="BQ3" s="342"/>
      <c r="BR3" s="342"/>
      <c r="BS3" s="342"/>
      <c r="BT3" s="342"/>
    </row>
    <row r="4" spans="1:72" ht="15.75" customHeight="1">
      <c r="A4" s="336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6" t="s">
        <v>2</v>
      </c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</row>
    <row r="5" spans="1:72" ht="49.5" customHeight="1">
      <c r="A5" s="338" t="s">
        <v>3</v>
      </c>
      <c r="B5" s="339"/>
      <c r="C5" s="340" t="s">
        <v>4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52" t="s">
        <v>705</v>
      </c>
      <c r="AD5" s="353"/>
      <c r="AE5" s="353"/>
      <c r="AF5" s="353"/>
      <c r="AG5" s="343" t="s">
        <v>722</v>
      </c>
      <c r="AH5" s="344"/>
      <c r="AI5" s="344"/>
      <c r="AJ5" s="345"/>
      <c r="AK5" s="338" t="s">
        <v>3</v>
      </c>
      <c r="AL5" s="339"/>
      <c r="AM5" s="340" t="s">
        <v>4</v>
      </c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  <c r="BM5" s="332" t="s">
        <v>705</v>
      </c>
      <c r="BN5" s="333"/>
      <c r="BO5" s="333"/>
      <c r="BP5" s="334"/>
      <c r="BQ5" s="363" t="s">
        <v>723</v>
      </c>
      <c r="BR5" s="364"/>
      <c r="BS5" s="364"/>
      <c r="BT5" s="364"/>
    </row>
    <row r="6" spans="1:72" s="2" customFormat="1" ht="19.5" customHeight="1">
      <c r="A6" s="346">
        <v>1</v>
      </c>
      <c r="B6" s="347"/>
      <c r="C6" s="348" t="s">
        <v>399</v>
      </c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24">
        <v>20180</v>
      </c>
      <c r="AD6" s="324"/>
      <c r="AE6" s="324"/>
      <c r="AF6" s="324"/>
      <c r="AG6" s="366">
        <v>13490</v>
      </c>
      <c r="AH6" s="367"/>
      <c r="AI6" s="367"/>
      <c r="AJ6" s="368"/>
      <c r="AK6" s="370">
        <v>1</v>
      </c>
      <c r="AL6" s="371"/>
      <c r="AM6" s="350" t="s">
        <v>408</v>
      </c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1"/>
      <c r="BE6" s="351"/>
      <c r="BF6" s="351"/>
      <c r="BG6" s="351"/>
      <c r="BH6" s="351"/>
      <c r="BI6" s="351"/>
      <c r="BJ6" s="351"/>
      <c r="BK6" s="351"/>
      <c r="BL6" s="369"/>
      <c r="BM6" s="366">
        <v>39172</v>
      </c>
      <c r="BN6" s="367"/>
      <c r="BO6" s="367"/>
      <c r="BP6" s="368"/>
      <c r="BQ6" s="374">
        <v>28139</v>
      </c>
      <c r="BR6" s="374"/>
      <c r="BS6" s="374"/>
      <c r="BT6" s="374"/>
    </row>
    <row r="7" spans="1:72" ht="19.5" customHeight="1">
      <c r="A7" s="346">
        <v>2</v>
      </c>
      <c r="B7" s="347"/>
      <c r="C7" s="350" t="s">
        <v>400</v>
      </c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24">
        <v>660</v>
      </c>
      <c r="AD7" s="324"/>
      <c r="AE7" s="324"/>
      <c r="AF7" s="324"/>
      <c r="AG7" s="366">
        <v>780</v>
      </c>
      <c r="AH7" s="367"/>
      <c r="AI7" s="367"/>
      <c r="AJ7" s="368"/>
      <c r="AK7" s="370">
        <v>2</v>
      </c>
      <c r="AL7" s="371"/>
      <c r="AM7" s="350" t="s">
        <v>409</v>
      </c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1"/>
      <c r="BK7" s="351"/>
      <c r="BL7" s="369"/>
      <c r="BM7" s="366">
        <v>0</v>
      </c>
      <c r="BN7" s="367"/>
      <c r="BO7" s="367"/>
      <c r="BP7" s="368"/>
      <c r="BQ7" s="374">
        <v>5269</v>
      </c>
      <c r="BR7" s="374"/>
      <c r="BS7" s="374"/>
      <c r="BT7" s="374"/>
    </row>
    <row r="8" spans="1:72" ht="19.5" customHeight="1">
      <c r="A8" s="346">
        <v>3</v>
      </c>
      <c r="B8" s="347"/>
      <c r="C8" s="348" t="s">
        <v>427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24">
        <f>SUM(AC6:AF7)</f>
        <v>20840</v>
      </c>
      <c r="AD8" s="324"/>
      <c r="AE8" s="324"/>
      <c r="AF8" s="324"/>
      <c r="AG8" s="366">
        <f>SUM(AG6:AJ7)</f>
        <v>14270</v>
      </c>
      <c r="AH8" s="367"/>
      <c r="AI8" s="367"/>
      <c r="AJ8" s="368"/>
      <c r="AK8" s="370">
        <v>3</v>
      </c>
      <c r="AL8" s="371"/>
      <c r="AM8" s="350" t="s">
        <v>410</v>
      </c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/>
      <c r="BH8" s="351"/>
      <c r="BI8" s="351"/>
      <c r="BJ8" s="351"/>
      <c r="BK8" s="351"/>
      <c r="BL8" s="369"/>
      <c r="BM8" s="366">
        <v>3590</v>
      </c>
      <c r="BN8" s="367"/>
      <c r="BO8" s="367"/>
      <c r="BP8" s="368"/>
      <c r="BQ8" s="374">
        <v>3428</v>
      </c>
      <c r="BR8" s="374"/>
      <c r="BS8" s="374"/>
      <c r="BT8" s="374"/>
    </row>
    <row r="9" spans="1:72" s="3" customFormat="1" ht="33" customHeight="1">
      <c r="A9" s="346">
        <v>4</v>
      </c>
      <c r="B9" s="347"/>
      <c r="C9" s="350" t="s">
        <v>69</v>
      </c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24">
        <v>3341</v>
      </c>
      <c r="AD9" s="324"/>
      <c r="AE9" s="324"/>
      <c r="AF9" s="324"/>
      <c r="AG9" s="366">
        <v>2626</v>
      </c>
      <c r="AH9" s="367"/>
      <c r="AI9" s="367"/>
      <c r="AJ9" s="368"/>
      <c r="AK9" s="370">
        <v>4</v>
      </c>
      <c r="AL9" s="371"/>
      <c r="AM9" s="354" t="s">
        <v>411</v>
      </c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  <c r="BL9" s="365"/>
      <c r="BM9" s="366">
        <v>1145</v>
      </c>
      <c r="BN9" s="367"/>
      <c r="BO9" s="367"/>
      <c r="BP9" s="368"/>
      <c r="BQ9" s="375">
        <v>800</v>
      </c>
      <c r="BR9" s="375"/>
      <c r="BS9" s="375"/>
      <c r="BT9" s="375"/>
    </row>
    <row r="10" spans="1:72" ht="27.75" customHeight="1">
      <c r="A10" s="346">
        <v>5</v>
      </c>
      <c r="B10" s="347"/>
      <c r="C10" s="350" t="s">
        <v>402</v>
      </c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24">
        <v>13458</v>
      </c>
      <c r="AD10" s="324"/>
      <c r="AE10" s="324"/>
      <c r="AF10" s="324"/>
      <c r="AG10" s="366">
        <v>9782</v>
      </c>
      <c r="AH10" s="367"/>
      <c r="AI10" s="367"/>
      <c r="AJ10" s="368"/>
      <c r="AK10" s="370">
        <v>5</v>
      </c>
      <c r="AL10" s="371"/>
      <c r="AM10" s="350" t="s">
        <v>412</v>
      </c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351"/>
      <c r="BK10" s="351"/>
      <c r="BL10" s="369"/>
      <c r="BM10" s="366"/>
      <c r="BN10" s="367"/>
      <c r="BO10" s="367"/>
      <c r="BP10" s="368"/>
      <c r="BQ10" s="374"/>
      <c r="BR10" s="374"/>
      <c r="BS10" s="374"/>
      <c r="BT10" s="374"/>
    </row>
    <row r="11" spans="1:73" ht="19.5" customHeight="1">
      <c r="A11" s="346">
        <v>6</v>
      </c>
      <c r="B11" s="347"/>
      <c r="C11" s="354" t="s">
        <v>403</v>
      </c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24">
        <v>4445</v>
      </c>
      <c r="AD11" s="324"/>
      <c r="AE11" s="324"/>
      <c r="AF11" s="324"/>
      <c r="AG11" s="366">
        <v>2535</v>
      </c>
      <c r="AH11" s="367"/>
      <c r="AI11" s="367"/>
      <c r="AJ11" s="368"/>
      <c r="AK11" s="370">
        <v>6</v>
      </c>
      <c r="AL11" s="371"/>
      <c r="AM11" s="350" t="s">
        <v>413</v>
      </c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  <c r="BL11" s="369"/>
      <c r="BM11" s="366">
        <v>50</v>
      </c>
      <c r="BN11" s="367"/>
      <c r="BO11" s="367"/>
      <c r="BP11" s="368"/>
      <c r="BQ11" s="374">
        <v>156</v>
      </c>
      <c r="BR11" s="374"/>
      <c r="BS11" s="374"/>
      <c r="BT11" s="374"/>
      <c r="BU11" s="312"/>
    </row>
    <row r="12" spans="1:72" ht="19.5" customHeight="1">
      <c r="A12" s="346">
        <v>7</v>
      </c>
      <c r="B12" s="347"/>
      <c r="C12" s="354" t="s">
        <v>404</v>
      </c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24">
        <v>6373</v>
      </c>
      <c r="AD12" s="324"/>
      <c r="AE12" s="324"/>
      <c r="AF12" s="324"/>
      <c r="AG12" s="366">
        <v>3790</v>
      </c>
      <c r="AH12" s="367"/>
      <c r="AI12" s="367"/>
      <c r="AJ12" s="368"/>
      <c r="AK12" s="370">
        <v>7</v>
      </c>
      <c r="AL12" s="371"/>
      <c r="AM12" s="350" t="s">
        <v>588</v>
      </c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69"/>
      <c r="BM12" s="366"/>
      <c r="BN12" s="367"/>
      <c r="BO12" s="367"/>
      <c r="BP12" s="368"/>
      <c r="BQ12" s="374">
        <v>5906</v>
      </c>
      <c r="BR12" s="374"/>
      <c r="BS12" s="374"/>
      <c r="BT12" s="374"/>
    </row>
    <row r="13" spans="1:72" s="3" customFormat="1" ht="19.5" customHeight="1">
      <c r="A13" s="346">
        <v>8</v>
      </c>
      <c r="B13" s="347"/>
      <c r="C13" s="356" t="s">
        <v>405</v>
      </c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24"/>
      <c r="AD13" s="324"/>
      <c r="AE13" s="324"/>
      <c r="AF13" s="324"/>
      <c r="AG13" s="366"/>
      <c r="AH13" s="367"/>
      <c r="AI13" s="367"/>
      <c r="AJ13" s="368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297"/>
      <c r="BN13" s="297"/>
      <c r="BO13" s="297"/>
      <c r="BP13" s="297"/>
      <c r="BQ13" s="315"/>
      <c r="BR13" s="315"/>
      <c r="BS13" s="315"/>
      <c r="BT13" s="315"/>
    </row>
    <row r="14" spans="1:72" s="3" customFormat="1" ht="19.5" customHeight="1">
      <c r="A14" s="346">
        <v>9</v>
      </c>
      <c r="B14" s="347"/>
      <c r="C14" s="354" t="s">
        <v>406</v>
      </c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24">
        <v>500</v>
      </c>
      <c r="AD14" s="324"/>
      <c r="AE14" s="324"/>
      <c r="AF14" s="324"/>
      <c r="AG14" s="366">
        <v>12145</v>
      </c>
      <c r="AH14" s="367"/>
      <c r="AI14" s="367"/>
      <c r="AJ14" s="36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143"/>
      <c r="BN14" s="143"/>
      <c r="BO14" s="143"/>
      <c r="BP14" s="143"/>
      <c r="BQ14" s="315"/>
      <c r="BR14" s="315"/>
      <c r="BS14" s="315"/>
      <c r="BT14" s="315"/>
    </row>
    <row r="15" spans="1:72" ht="19.5" customHeight="1">
      <c r="A15" s="346">
        <v>10</v>
      </c>
      <c r="B15" s="347"/>
      <c r="C15" s="354" t="s">
        <v>407</v>
      </c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24">
        <v>112</v>
      </c>
      <c r="AD15" s="324"/>
      <c r="AE15" s="324"/>
      <c r="AF15" s="324"/>
      <c r="AG15" s="366"/>
      <c r="AH15" s="367"/>
      <c r="AI15" s="367"/>
      <c r="AJ15" s="36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143"/>
      <c r="BN15" s="143"/>
      <c r="BO15" s="143"/>
      <c r="BP15" s="143"/>
      <c r="BQ15" s="315"/>
      <c r="BR15" s="315"/>
      <c r="BS15" s="315"/>
      <c r="BT15" s="315"/>
    </row>
    <row r="16" spans="1:72" s="3" customFormat="1" ht="19.5" customHeight="1">
      <c r="A16" s="346">
        <v>11</v>
      </c>
      <c r="B16" s="347"/>
      <c r="C16" s="356" t="s">
        <v>428</v>
      </c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24">
        <f>SUM(AC8:AF15)</f>
        <v>49069</v>
      </c>
      <c r="AD16" s="324"/>
      <c r="AE16" s="324"/>
      <c r="AF16" s="324"/>
      <c r="AG16" s="324">
        <f>SUM(AG8:AJ15)</f>
        <v>45148</v>
      </c>
      <c r="AH16" s="324"/>
      <c r="AI16" s="324"/>
      <c r="AJ16" s="324"/>
      <c r="AK16" s="370">
        <v>8</v>
      </c>
      <c r="AL16" s="371"/>
      <c r="AM16" s="354" t="s">
        <v>586</v>
      </c>
      <c r="AN16" s="355"/>
      <c r="AO16" s="355"/>
      <c r="AP16" s="355"/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5"/>
      <c r="BB16" s="355"/>
      <c r="BC16" s="355"/>
      <c r="BD16" s="355"/>
      <c r="BE16" s="355"/>
      <c r="BF16" s="355"/>
      <c r="BG16" s="355"/>
      <c r="BH16" s="355"/>
      <c r="BI16" s="355"/>
      <c r="BJ16" s="355"/>
      <c r="BK16" s="355"/>
      <c r="BL16" s="365"/>
      <c r="BM16" s="366">
        <f>SUM(BM6:BP12)</f>
        <v>43957</v>
      </c>
      <c r="BN16" s="367"/>
      <c r="BO16" s="367"/>
      <c r="BP16" s="368"/>
      <c r="BQ16" s="324">
        <f>SUM(BQ6:BT15)</f>
        <v>43698</v>
      </c>
      <c r="BR16" s="324"/>
      <c r="BS16" s="324"/>
      <c r="BT16" s="324"/>
    </row>
    <row r="17" spans="1:72" s="9" customFormat="1" ht="19.5" customHeight="1">
      <c r="A17" s="358">
        <v>12</v>
      </c>
      <c r="B17" s="359"/>
      <c r="C17" s="354" t="s">
        <v>416</v>
      </c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65"/>
      <c r="AC17" s="324"/>
      <c r="AD17" s="324"/>
      <c r="AE17" s="324"/>
      <c r="AF17" s="324"/>
      <c r="AG17" s="366"/>
      <c r="AH17" s="367"/>
      <c r="AI17" s="367"/>
      <c r="AJ17" s="368"/>
      <c r="AK17" s="370">
        <v>9</v>
      </c>
      <c r="AL17" s="371"/>
      <c r="AM17" s="354" t="s">
        <v>421</v>
      </c>
      <c r="AN17" s="355"/>
      <c r="AO17" s="355"/>
      <c r="AP17" s="355"/>
      <c r="AQ17" s="355"/>
      <c r="AR17" s="355"/>
      <c r="AS17" s="355"/>
      <c r="AT17" s="355"/>
      <c r="AU17" s="355"/>
      <c r="AV17" s="355"/>
      <c r="AW17" s="355"/>
      <c r="AX17" s="355"/>
      <c r="AY17" s="355"/>
      <c r="AZ17" s="355"/>
      <c r="BA17" s="355"/>
      <c r="BB17" s="355"/>
      <c r="BC17" s="355"/>
      <c r="BD17" s="355"/>
      <c r="BE17" s="355"/>
      <c r="BF17" s="355"/>
      <c r="BG17" s="355"/>
      <c r="BH17" s="355"/>
      <c r="BI17" s="355"/>
      <c r="BJ17" s="355"/>
      <c r="BK17" s="355"/>
      <c r="BL17" s="365"/>
      <c r="BM17" s="363"/>
      <c r="BN17" s="364"/>
      <c r="BO17" s="364"/>
      <c r="BP17" s="364"/>
      <c r="BQ17" s="324"/>
      <c r="BR17" s="324"/>
      <c r="BS17" s="324"/>
      <c r="BT17" s="324"/>
    </row>
    <row r="18" spans="1:72" s="9" customFormat="1" ht="19.5" customHeight="1">
      <c r="A18" s="358">
        <v>13</v>
      </c>
      <c r="B18" s="359"/>
      <c r="C18" s="360" t="s">
        <v>417</v>
      </c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2"/>
      <c r="AC18" s="324"/>
      <c r="AD18" s="324"/>
      <c r="AE18" s="324"/>
      <c r="AF18" s="324"/>
      <c r="AG18" s="366"/>
      <c r="AH18" s="367"/>
      <c r="AI18" s="367"/>
      <c r="AJ18" s="368"/>
      <c r="AK18" s="370">
        <v>10</v>
      </c>
      <c r="AL18" s="371"/>
      <c r="AM18" s="360" t="s">
        <v>422</v>
      </c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2"/>
      <c r="BM18" s="363"/>
      <c r="BN18" s="364"/>
      <c r="BO18" s="364"/>
      <c r="BP18" s="364"/>
      <c r="BQ18" s="324"/>
      <c r="BR18" s="324"/>
      <c r="BS18" s="324"/>
      <c r="BT18" s="324"/>
    </row>
    <row r="19" spans="1:72" s="9" customFormat="1" ht="19.5" customHeight="1">
      <c r="A19" s="358">
        <v>14</v>
      </c>
      <c r="B19" s="359"/>
      <c r="C19" s="360" t="s">
        <v>418</v>
      </c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2"/>
      <c r="AC19" s="324"/>
      <c r="AD19" s="324"/>
      <c r="AE19" s="324"/>
      <c r="AF19" s="324"/>
      <c r="AG19" s="366"/>
      <c r="AH19" s="367"/>
      <c r="AI19" s="367"/>
      <c r="AJ19" s="368"/>
      <c r="AK19" s="370">
        <v>11</v>
      </c>
      <c r="AL19" s="371"/>
      <c r="AM19" s="350" t="s">
        <v>423</v>
      </c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1"/>
      <c r="BH19" s="351"/>
      <c r="BI19" s="351"/>
      <c r="BJ19" s="351"/>
      <c r="BK19" s="351"/>
      <c r="BL19" s="369"/>
      <c r="BM19" s="366">
        <v>5112</v>
      </c>
      <c r="BN19" s="367"/>
      <c r="BO19" s="367"/>
      <c r="BP19" s="368"/>
      <c r="BQ19" s="376">
        <v>1450</v>
      </c>
      <c r="BR19" s="376"/>
      <c r="BS19" s="376"/>
      <c r="BT19" s="376"/>
    </row>
    <row r="20" spans="1:72" s="9" customFormat="1" ht="19.5" customHeight="1">
      <c r="A20" s="358">
        <v>15</v>
      </c>
      <c r="B20" s="359"/>
      <c r="C20" s="360" t="s">
        <v>419</v>
      </c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2"/>
      <c r="AC20" s="324"/>
      <c r="AD20" s="324"/>
      <c r="AE20" s="324"/>
      <c r="AF20" s="324"/>
      <c r="AG20" s="366"/>
      <c r="AH20" s="367"/>
      <c r="AI20" s="367"/>
      <c r="AJ20" s="368"/>
      <c r="AK20" s="370">
        <v>12</v>
      </c>
      <c r="AL20" s="371"/>
      <c r="AM20" s="354" t="s">
        <v>424</v>
      </c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5"/>
      <c r="BB20" s="355"/>
      <c r="BC20" s="355"/>
      <c r="BD20" s="355"/>
      <c r="BE20" s="355"/>
      <c r="BF20" s="355"/>
      <c r="BG20" s="355"/>
      <c r="BH20" s="355"/>
      <c r="BI20" s="355"/>
      <c r="BJ20" s="355"/>
      <c r="BK20" s="355"/>
      <c r="BL20" s="365"/>
      <c r="BM20" s="366"/>
      <c r="BN20" s="367"/>
      <c r="BO20" s="367"/>
      <c r="BP20" s="368"/>
      <c r="BQ20" s="376"/>
      <c r="BR20" s="376"/>
      <c r="BS20" s="376"/>
      <c r="BT20" s="376"/>
    </row>
    <row r="21" spans="1:72" s="9" customFormat="1" ht="19.5" customHeight="1">
      <c r="A21" s="10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43"/>
      <c r="AD21" s="143"/>
      <c r="AE21" s="143"/>
      <c r="AF21" s="143"/>
      <c r="AG21" s="313"/>
      <c r="AH21" s="313"/>
      <c r="AI21" s="313"/>
      <c r="AJ21" s="313"/>
      <c r="AK21" s="358">
        <v>13</v>
      </c>
      <c r="AL21" s="371"/>
      <c r="AM21" s="360" t="s">
        <v>425</v>
      </c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2"/>
      <c r="BM21" s="366"/>
      <c r="BN21" s="367"/>
      <c r="BO21" s="367"/>
      <c r="BP21" s="368"/>
      <c r="BQ21" s="376"/>
      <c r="BR21" s="376"/>
      <c r="BS21" s="376"/>
      <c r="BT21" s="376"/>
    </row>
    <row r="22" spans="1:72" s="9" customFormat="1" ht="19.5" customHeight="1">
      <c r="A22" s="358">
        <v>16</v>
      </c>
      <c r="B22" s="359"/>
      <c r="C22" s="360" t="s">
        <v>429</v>
      </c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2"/>
      <c r="AC22" s="363">
        <v>0</v>
      </c>
      <c r="AD22" s="364"/>
      <c r="AE22" s="364"/>
      <c r="AF22" s="364"/>
      <c r="AG22" s="324">
        <f>SUM(AC17:AF20)</f>
        <v>0</v>
      </c>
      <c r="AH22" s="324"/>
      <c r="AI22" s="324"/>
      <c r="AJ22" s="324"/>
      <c r="AK22" s="358">
        <v>14</v>
      </c>
      <c r="AL22" s="371"/>
      <c r="AM22" s="360" t="s">
        <v>587</v>
      </c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2"/>
      <c r="BM22" s="366">
        <f>SUM(BM17:BP21)</f>
        <v>5112</v>
      </c>
      <c r="BN22" s="367"/>
      <c r="BO22" s="367"/>
      <c r="BP22" s="368"/>
      <c r="BQ22" s="376">
        <f>SUM(BQ17:BT21)</f>
        <v>1450</v>
      </c>
      <c r="BR22" s="376"/>
      <c r="BS22" s="376"/>
      <c r="BT22" s="376"/>
    </row>
    <row r="23" spans="1:72" s="9" customFormat="1" ht="19.5" customHeight="1">
      <c r="A23" s="358">
        <v>17</v>
      </c>
      <c r="B23" s="359"/>
      <c r="C23" s="360" t="s">
        <v>430</v>
      </c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2"/>
      <c r="AC23" s="363">
        <v>49069</v>
      </c>
      <c r="AD23" s="364"/>
      <c r="AE23" s="364"/>
      <c r="AF23" s="364"/>
      <c r="AG23" s="324">
        <f>SUM(AG16+AG22)</f>
        <v>45148</v>
      </c>
      <c r="AH23" s="324"/>
      <c r="AI23" s="324"/>
      <c r="AJ23" s="324"/>
      <c r="AK23" s="358">
        <v>15</v>
      </c>
      <c r="AL23" s="371"/>
      <c r="AM23" s="360" t="s">
        <v>431</v>
      </c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2"/>
      <c r="BM23" s="363">
        <f>SUM(BM16+BM22)</f>
        <v>49069</v>
      </c>
      <c r="BN23" s="364"/>
      <c r="BO23" s="364"/>
      <c r="BP23" s="364"/>
      <c r="BQ23" s="363">
        <f>SUM(BQ16+BQ22)</f>
        <v>45148</v>
      </c>
      <c r="BR23" s="364"/>
      <c r="BS23" s="364"/>
      <c r="BT23" s="364"/>
    </row>
    <row r="24" spans="1:72" s="9" customFormat="1" ht="32.25" customHeight="1">
      <c r="A24" s="321" t="s">
        <v>682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3"/>
      <c r="AG24" s="324">
        <v>2</v>
      </c>
      <c r="AH24" s="324"/>
      <c r="AI24" s="324"/>
      <c r="AJ24" s="324"/>
      <c r="AK24" s="250"/>
      <c r="AL24" s="254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2"/>
      <c r="BN24" s="252"/>
      <c r="BO24" s="252"/>
      <c r="BP24" s="252"/>
      <c r="BQ24" s="253"/>
      <c r="BR24" s="253"/>
      <c r="BS24" s="253"/>
      <c r="BT24" s="253"/>
    </row>
    <row r="25" spans="1:72" s="9" customFormat="1" ht="32.25" customHeight="1">
      <c r="A25" s="321" t="s">
        <v>683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3"/>
      <c r="AG25" s="324">
        <v>15</v>
      </c>
      <c r="AH25" s="324"/>
      <c r="AI25" s="324"/>
      <c r="AJ25" s="324"/>
      <c r="AK25" s="250"/>
      <c r="AL25" s="254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2"/>
      <c r="BN25" s="252"/>
      <c r="BO25" s="252"/>
      <c r="BP25" s="252"/>
      <c r="BQ25" s="253"/>
      <c r="BR25" s="253"/>
      <c r="BS25" s="253"/>
      <c r="BT25" s="253"/>
    </row>
    <row r="26" spans="1:72" s="9" customFormat="1" ht="19.5" customHeight="1">
      <c r="A26" s="250"/>
      <c r="B26" s="250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2"/>
      <c r="AD26" s="252"/>
      <c r="AE26" s="252"/>
      <c r="AF26" s="252"/>
      <c r="AG26" s="253"/>
      <c r="AH26" s="253"/>
      <c r="AI26" s="253"/>
      <c r="AJ26" s="253"/>
      <c r="AK26" s="250"/>
      <c r="AL26" s="254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2"/>
      <c r="BN26" s="252"/>
      <c r="BO26" s="252"/>
      <c r="BP26" s="252"/>
      <c r="BQ26" s="253"/>
      <c r="BR26" s="253"/>
      <c r="BS26" s="253"/>
      <c r="BT26" s="253"/>
    </row>
    <row r="27" spans="29:32" ht="19.5" customHeight="1">
      <c r="AC27" s="5"/>
      <c r="AD27" s="5"/>
      <c r="AE27" s="5"/>
      <c r="AF27" s="5"/>
    </row>
    <row r="28" spans="1:72" ht="30.75" customHeight="1">
      <c r="A28" s="329" t="s">
        <v>680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1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317"/>
      <c r="BR28" s="317"/>
      <c r="BS28" s="317"/>
      <c r="BT28" s="317"/>
    </row>
    <row r="29" spans="1:72" ht="35.25" customHeight="1">
      <c r="A29" s="325"/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7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318"/>
      <c r="BR29" s="318"/>
      <c r="BS29" s="318"/>
      <c r="BT29" s="318"/>
    </row>
    <row r="30" spans="1:55" ht="33" customHeight="1">
      <c r="A30" s="328" t="s">
        <v>681</v>
      </c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0">
        <v>1450</v>
      </c>
      <c r="AG30" s="320"/>
      <c r="AH30" s="320"/>
      <c r="AI30" s="320"/>
      <c r="AJ30" s="320"/>
      <c r="AK30" s="320"/>
      <c r="AL30" s="320"/>
      <c r="AM30" s="320"/>
      <c r="AN30" s="320"/>
      <c r="AT30" s="372"/>
      <c r="AU30" s="372"/>
      <c r="AV30" s="372"/>
      <c r="AW30" s="372"/>
      <c r="AX30" s="372"/>
      <c r="AY30" s="372"/>
      <c r="AZ30" s="372"/>
      <c r="BA30" s="372"/>
      <c r="BB30" s="372"/>
      <c r="BC30" s="372"/>
    </row>
    <row r="31" spans="46:55" ht="15.75">
      <c r="AT31" s="372"/>
      <c r="AU31" s="372"/>
      <c r="AV31" s="372"/>
      <c r="AW31" s="372"/>
      <c r="AX31" s="372"/>
      <c r="AY31" s="372"/>
      <c r="AZ31" s="372"/>
      <c r="BA31" s="372"/>
      <c r="BB31" s="372"/>
      <c r="BC31" s="372"/>
    </row>
    <row r="32" spans="46:55" ht="15.75"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</row>
    <row r="33" spans="46:55" ht="15.75">
      <c r="AT33" s="372"/>
      <c r="AU33" s="372"/>
      <c r="AV33" s="372"/>
      <c r="AW33" s="372"/>
      <c r="AX33" s="372"/>
      <c r="AY33" s="372"/>
      <c r="AZ33" s="372"/>
      <c r="BA33" s="372"/>
      <c r="BB33" s="372"/>
      <c r="BC33" s="372"/>
    </row>
    <row r="34" spans="46:55" ht="15.75">
      <c r="AT34" s="373"/>
      <c r="AU34" s="373"/>
      <c r="AV34" s="373"/>
      <c r="AW34" s="373"/>
      <c r="AX34" s="373"/>
      <c r="AY34" s="373"/>
      <c r="AZ34" s="373"/>
      <c r="BA34" s="373"/>
      <c r="BB34" s="373"/>
      <c r="BC34" s="373"/>
    </row>
  </sheetData>
  <sheetProtection/>
  <mergeCells count="154">
    <mergeCell ref="BQ5:BT5"/>
    <mergeCell ref="BQ19:BT19"/>
    <mergeCell ref="BQ20:BT20"/>
    <mergeCell ref="BQ21:BT21"/>
    <mergeCell ref="BQ22:BT22"/>
    <mergeCell ref="AG18:AJ18"/>
    <mergeCell ref="AG19:AJ19"/>
    <mergeCell ref="AG20:AJ20"/>
    <mergeCell ref="BQ6:BT6"/>
    <mergeCell ref="BQ7:BT7"/>
    <mergeCell ref="BQ8:BT8"/>
    <mergeCell ref="BQ9:BT9"/>
    <mergeCell ref="BQ10:BT10"/>
    <mergeCell ref="BQ11:BT11"/>
    <mergeCell ref="BQ12:BT12"/>
    <mergeCell ref="AG12:AJ12"/>
    <mergeCell ref="AG11:AJ11"/>
    <mergeCell ref="AK9:AL9"/>
    <mergeCell ref="AM9:BL9"/>
    <mergeCell ref="AK10:AL10"/>
    <mergeCell ref="AG13:AJ13"/>
    <mergeCell ref="AG14:AJ14"/>
    <mergeCell ref="AG15:AJ15"/>
    <mergeCell ref="AG16:AJ16"/>
    <mergeCell ref="AG17:AJ17"/>
    <mergeCell ref="AG6:AJ6"/>
    <mergeCell ref="AG7:AJ7"/>
    <mergeCell ref="AG8:AJ8"/>
    <mergeCell ref="AG9:AJ9"/>
    <mergeCell ref="AG10:AJ10"/>
    <mergeCell ref="BM23:BP23"/>
    <mergeCell ref="BQ23:BT23"/>
    <mergeCell ref="AT32:BC32"/>
    <mergeCell ref="AT33:BC33"/>
    <mergeCell ref="AK22:AL22"/>
    <mergeCell ref="AT34:BC34"/>
    <mergeCell ref="AT30:BC30"/>
    <mergeCell ref="AT31:BC31"/>
    <mergeCell ref="AK23:AL23"/>
    <mergeCell ref="AM23:BL23"/>
    <mergeCell ref="BM11:BP11"/>
    <mergeCell ref="BQ18:BT18"/>
    <mergeCell ref="AM22:BL22"/>
    <mergeCell ref="AK16:AL16"/>
    <mergeCell ref="AM16:BL16"/>
    <mergeCell ref="BM16:BP16"/>
    <mergeCell ref="BQ16:BT16"/>
    <mergeCell ref="AM18:BL18"/>
    <mergeCell ref="BM18:BP18"/>
    <mergeCell ref="BQ17:BT17"/>
    <mergeCell ref="BM22:BP22"/>
    <mergeCell ref="AM20:BL20"/>
    <mergeCell ref="BM20:BP20"/>
    <mergeCell ref="AK21:AL21"/>
    <mergeCell ref="AM21:BL21"/>
    <mergeCell ref="BM21:BP21"/>
    <mergeCell ref="AK20:AL20"/>
    <mergeCell ref="BM6:BP6"/>
    <mergeCell ref="AK7:AL7"/>
    <mergeCell ref="AM7:BL7"/>
    <mergeCell ref="BM7:BP7"/>
    <mergeCell ref="AM6:BL6"/>
    <mergeCell ref="AK11:AL11"/>
    <mergeCell ref="AM11:BL11"/>
    <mergeCell ref="AK6:AL6"/>
    <mergeCell ref="AM10:BL10"/>
    <mergeCell ref="AK8:AL8"/>
    <mergeCell ref="AM19:BL19"/>
    <mergeCell ref="BM19:BP19"/>
    <mergeCell ref="AM12:BL12"/>
    <mergeCell ref="AK18:AL18"/>
    <mergeCell ref="AK17:AL17"/>
    <mergeCell ref="AM17:BL17"/>
    <mergeCell ref="AK12:AL12"/>
    <mergeCell ref="AK19:AL19"/>
    <mergeCell ref="C18:AB18"/>
    <mergeCell ref="AC18:AF18"/>
    <mergeCell ref="A17:B17"/>
    <mergeCell ref="C17:AB17"/>
    <mergeCell ref="BM9:BP9"/>
    <mergeCell ref="BM8:BP8"/>
    <mergeCell ref="BM12:BP12"/>
    <mergeCell ref="BM10:BP10"/>
    <mergeCell ref="BM17:BP17"/>
    <mergeCell ref="AM8:BL8"/>
    <mergeCell ref="A10:B10"/>
    <mergeCell ref="C10:AB10"/>
    <mergeCell ref="A15:B15"/>
    <mergeCell ref="C15:AB15"/>
    <mergeCell ref="A14:B14"/>
    <mergeCell ref="A11:B11"/>
    <mergeCell ref="A13:B13"/>
    <mergeCell ref="AC23:AF23"/>
    <mergeCell ref="AG23:AJ23"/>
    <mergeCell ref="A22:B22"/>
    <mergeCell ref="C22:AB22"/>
    <mergeCell ref="AC22:AF22"/>
    <mergeCell ref="AG22:AJ22"/>
    <mergeCell ref="A23:B23"/>
    <mergeCell ref="C23:AB23"/>
    <mergeCell ref="A20:B20"/>
    <mergeCell ref="C20:AB20"/>
    <mergeCell ref="C11:AB11"/>
    <mergeCell ref="A16:B16"/>
    <mergeCell ref="C16:AB16"/>
    <mergeCell ref="C14:AB14"/>
    <mergeCell ref="A12:B12"/>
    <mergeCell ref="A19:B19"/>
    <mergeCell ref="C19:AB19"/>
    <mergeCell ref="A18:B18"/>
    <mergeCell ref="AC20:AF20"/>
    <mergeCell ref="C12:AB12"/>
    <mergeCell ref="AC12:AF12"/>
    <mergeCell ref="AC16:AF16"/>
    <mergeCell ref="AC14:AF14"/>
    <mergeCell ref="AC13:AF13"/>
    <mergeCell ref="AC17:AF17"/>
    <mergeCell ref="C13:AB13"/>
    <mergeCell ref="AC19:AF19"/>
    <mergeCell ref="AC15:AF15"/>
    <mergeCell ref="A8:B8"/>
    <mergeCell ref="C8:AB8"/>
    <mergeCell ref="A9:B9"/>
    <mergeCell ref="C9:AB9"/>
    <mergeCell ref="C5:AB5"/>
    <mergeCell ref="AC5:AF5"/>
    <mergeCell ref="AC11:AF11"/>
    <mergeCell ref="AC8:AF8"/>
    <mergeCell ref="AC9:AF9"/>
    <mergeCell ref="AC10:AF10"/>
    <mergeCell ref="A6:B6"/>
    <mergeCell ref="C6:AB6"/>
    <mergeCell ref="AC6:AF6"/>
    <mergeCell ref="A7:B7"/>
    <mergeCell ref="C7:AB7"/>
    <mergeCell ref="AC7:AF7"/>
    <mergeCell ref="BM5:BP5"/>
    <mergeCell ref="A1:BT1"/>
    <mergeCell ref="A2:BT2"/>
    <mergeCell ref="AK4:BT4"/>
    <mergeCell ref="AK5:AL5"/>
    <mergeCell ref="AM5:BL5"/>
    <mergeCell ref="A3:BT3"/>
    <mergeCell ref="A4:AJ4"/>
    <mergeCell ref="A5:B5"/>
    <mergeCell ref="AG5:AJ5"/>
    <mergeCell ref="AF30:AN30"/>
    <mergeCell ref="A24:AF24"/>
    <mergeCell ref="AG24:AJ24"/>
    <mergeCell ref="A25:AF25"/>
    <mergeCell ref="AG25:AJ25"/>
    <mergeCell ref="A29:AN29"/>
    <mergeCell ref="A30:AE30"/>
    <mergeCell ref="A28:AN28"/>
  </mergeCells>
  <printOptions horizontalCentered="1"/>
  <pageMargins left="0.1968503937007874" right="0.1968503937007874" top="0.5905511811023623" bottom="0.15748031496062992" header="0.5118110236220472" footer="0.2755905511811024"/>
  <pageSetup fitToHeight="0" horizontalDpi="600" verticalDpi="600" orientation="landscape" paperSize="9" scale="64" r:id="rId1"/>
  <headerFooter alignWithMargins="0">
    <oddHeader xml:space="preserve">&amp;R1.  sz.  melléklet a 2/2015. (II.11.) önkormányzati rendelethez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2.00390625" style="19" customWidth="1"/>
    <col min="2" max="2" width="13.421875" style="20" customWidth="1"/>
    <col min="3" max="3" width="14.00390625" style="20" customWidth="1"/>
    <col min="4" max="4" width="15.421875" style="20" customWidth="1"/>
    <col min="5" max="5" width="14.28125" style="20" customWidth="1"/>
    <col min="6" max="6" width="16.140625" style="20" customWidth="1"/>
    <col min="7" max="16384" width="9.140625" style="11" customWidth="1"/>
  </cols>
  <sheetData>
    <row r="1" spans="1:6" ht="22.5" customHeight="1">
      <c r="A1" s="335" t="s">
        <v>713</v>
      </c>
      <c r="B1" s="335"/>
      <c r="C1" s="335"/>
      <c r="D1" s="335"/>
      <c r="E1" s="335"/>
      <c r="F1" s="335"/>
    </row>
    <row r="2" spans="1:6" s="310" customFormat="1" ht="21" customHeight="1">
      <c r="A2" s="440" t="s">
        <v>728</v>
      </c>
      <c r="B2" s="440"/>
      <c r="C2" s="440"/>
      <c r="D2" s="440"/>
      <c r="E2" s="440"/>
      <c r="F2" s="440"/>
    </row>
    <row r="3" spans="1:6" ht="26.25" customHeight="1">
      <c r="A3" s="479" t="s">
        <v>567</v>
      </c>
      <c r="B3" s="480"/>
      <c r="C3" s="480"/>
      <c r="D3" s="480"/>
      <c r="E3" s="480"/>
      <c r="F3" s="480"/>
    </row>
    <row r="4" ht="14.25" thickBot="1">
      <c r="F4" s="21" t="s">
        <v>577</v>
      </c>
    </row>
    <row r="5" spans="1:6" ht="36.75" thickBot="1">
      <c r="A5" s="12" t="s">
        <v>481</v>
      </c>
      <c r="B5" s="13" t="s">
        <v>482</v>
      </c>
      <c r="C5" s="13" t="s">
        <v>483</v>
      </c>
      <c r="D5" s="13" t="s">
        <v>751</v>
      </c>
      <c r="E5" s="13" t="s">
        <v>733</v>
      </c>
      <c r="F5" s="22" t="s">
        <v>734</v>
      </c>
    </row>
    <row r="6" spans="1:6" ht="13.5" thickBot="1">
      <c r="A6" s="23">
        <v>1</v>
      </c>
      <c r="B6" s="24">
        <v>2</v>
      </c>
      <c r="C6" s="24">
        <v>3</v>
      </c>
      <c r="D6" s="24">
        <v>4</v>
      </c>
      <c r="E6" s="24">
        <v>5</v>
      </c>
      <c r="F6" s="25">
        <v>6</v>
      </c>
    </row>
    <row r="7" spans="1:6" ht="20.25" customHeight="1">
      <c r="A7" s="26" t="s">
        <v>484</v>
      </c>
      <c r="B7" s="27"/>
      <c r="C7" s="28"/>
      <c r="D7" s="27"/>
      <c r="E7" s="27"/>
      <c r="F7" s="29">
        <f>B7-D7-E7</f>
        <v>0</v>
      </c>
    </row>
    <row r="8" spans="1:6" ht="44.25" customHeight="1">
      <c r="A8" s="30" t="s">
        <v>732</v>
      </c>
      <c r="B8" s="27">
        <v>5830</v>
      </c>
      <c r="C8" s="31">
        <v>2015</v>
      </c>
      <c r="D8" s="27"/>
      <c r="E8" s="27">
        <v>5830</v>
      </c>
      <c r="F8" s="29">
        <f>B8-D8-E8</f>
        <v>0</v>
      </c>
    </row>
    <row r="9" spans="1:6" ht="44.25" customHeight="1">
      <c r="A9" s="30" t="s">
        <v>735</v>
      </c>
      <c r="B9" s="27">
        <v>1046</v>
      </c>
      <c r="C9" s="31">
        <v>2015</v>
      </c>
      <c r="D9" s="27"/>
      <c r="E9" s="27">
        <v>1046</v>
      </c>
      <c r="F9" s="29"/>
    </row>
    <row r="10" spans="1:6" ht="24.75" customHeight="1">
      <c r="A10" s="30" t="s">
        <v>749</v>
      </c>
      <c r="B10" s="27">
        <v>5269</v>
      </c>
      <c r="C10" s="31" t="s">
        <v>750</v>
      </c>
      <c r="D10" s="27"/>
      <c r="E10" s="27">
        <v>5269</v>
      </c>
      <c r="F10" s="29"/>
    </row>
    <row r="11" spans="1:6" ht="20.25" customHeight="1">
      <c r="A11" s="26" t="s">
        <v>485</v>
      </c>
      <c r="B11" s="27"/>
      <c r="C11" s="31"/>
      <c r="D11" s="27"/>
      <c r="E11" s="27"/>
      <c r="F11" s="29">
        <f>B11-D11-E11</f>
        <v>0</v>
      </c>
    </row>
    <row r="12" spans="1:6" ht="20.25" customHeight="1" thickBot="1">
      <c r="A12" s="30"/>
      <c r="B12" s="27"/>
      <c r="C12" s="31"/>
      <c r="D12" s="27"/>
      <c r="E12" s="27"/>
      <c r="F12" s="29">
        <f>B12-D12-E12</f>
        <v>0</v>
      </c>
    </row>
    <row r="13" spans="1:6" ht="13.5" thickBot="1">
      <c r="A13" s="32" t="s">
        <v>486</v>
      </c>
      <c r="B13" s="33">
        <f>SUM(B8:B12)</f>
        <v>12145</v>
      </c>
      <c r="C13" s="34"/>
      <c r="D13" s="33">
        <f>SUM(D8:D12)</f>
        <v>0</v>
      </c>
      <c r="E13" s="33">
        <f>SUM(E8:E12)</f>
        <v>12145</v>
      </c>
      <c r="F13" s="35">
        <f>SUM(F7:F12)</f>
        <v>0</v>
      </c>
    </row>
  </sheetData>
  <sheetProtection/>
  <mergeCells count="3">
    <mergeCell ref="A3:F3"/>
    <mergeCell ref="A1:F1"/>
    <mergeCell ref="A2:F2"/>
  </mergeCells>
  <printOptions horizontalCentered="1"/>
  <pageMargins left="0.7874015748031497" right="0.7874015748031497" top="1.4566929133858268" bottom="0.984251968503937" header="0.5118110236220472" footer="0.5118110236220472"/>
  <pageSetup horizontalDpi="600" verticalDpi="600" orientation="landscape" paperSize="9" r:id="rId1"/>
  <headerFooter alignWithMargins="0">
    <oddHeader>&amp;R7.számú melléklet a  2/2015. (II.11.) számú önkomrányzati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G3" sqref="G3"/>
    </sheetView>
  </sheetViews>
  <sheetFormatPr defaultColWidth="8.00390625" defaultRowHeight="15"/>
  <cols>
    <col min="1" max="1" width="5.00390625" style="61" customWidth="1"/>
    <col min="2" max="2" width="47.00390625" style="50" customWidth="1"/>
    <col min="3" max="4" width="15.140625" style="50" customWidth="1"/>
    <col min="5" max="16384" width="8.00390625" style="50" customWidth="1"/>
  </cols>
  <sheetData>
    <row r="1" spans="1:4" ht="21.75" customHeight="1">
      <c r="A1" s="482" t="s">
        <v>714</v>
      </c>
      <c r="B1" s="482"/>
      <c r="C1" s="482"/>
      <c r="D1" s="482"/>
    </row>
    <row r="2" spans="1:4" ht="21.75" customHeight="1">
      <c r="A2" s="482" t="s">
        <v>736</v>
      </c>
      <c r="B2" s="482"/>
      <c r="C2" s="482"/>
      <c r="D2" s="482"/>
    </row>
    <row r="3" spans="1:4" ht="28.5" customHeight="1">
      <c r="A3" s="482" t="s">
        <v>707</v>
      </c>
      <c r="B3" s="482"/>
      <c r="C3" s="482"/>
      <c r="D3" s="482"/>
    </row>
    <row r="4" spans="1:4" s="37" customFormat="1" ht="15.75" thickBot="1">
      <c r="A4" s="36"/>
      <c r="D4" s="38" t="s">
        <v>480</v>
      </c>
    </row>
    <row r="5" spans="1:4" s="42" customFormat="1" ht="48" customHeight="1" thickBot="1">
      <c r="A5" s="39" t="s">
        <v>487</v>
      </c>
      <c r="B5" s="40" t="s">
        <v>488</v>
      </c>
      <c r="C5" s="40" t="s">
        <v>489</v>
      </c>
      <c r="D5" s="41" t="s">
        <v>490</v>
      </c>
    </row>
    <row r="6" spans="1:4" s="42" customFormat="1" ht="13.5" customHeight="1" thickBot="1">
      <c r="A6" s="43">
        <v>1</v>
      </c>
      <c r="B6" s="44">
        <v>2</v>
      </c>
      <c r="C6" s="44">
        <v>3</v>
      </c>
      <c r="D6" s="45">
        <v>4</v>
      </c>
    </row>
    <row r="7" spans="1:4" ht="18" customHeight="1">
      <c r="A7" s="46" t="s">
        <v>7</v>
      </c>
      <c r="B7" s="47" t="s">
        <v>491</v>
      </c>
      <c r="C7" s="48"/>
      <c r="D7" s="49"/>
    </row>
    <row r="8" spans="1:4" ht="18" customHeight="1">
      <c r="A8" s="51" t="s">
        <v>8</v>
      </c>
      <c r="B8" s="52" t="s">
        <v>492</v>
      </c>
      <c r="C8" s="53"/>
      <c r="D8" s="54"/>
    </row>
    <row r="9" spans="1:4" ht="18" customHeight="1">
      <c r="A9" s="51" t="s">
        <v>9</v>
      </c>
      <c r="B9" s="52" t="s">
        <v>493</v>
      </c>
      <c r="C9" s="53"/>
      <c r="D9" s="54"/>
    </row>
    <row r="10" spans="1:4" ht="18" customHeight="1">
      <c r="A10" s="51" t="s">
        <v>10</v>
      </c>
      <c r="B10" s="52" t="s">
        <v>494</v>
      </c>
      <c r="C10" s="53"/>
      <c r="D10" s="54"/>
    </row>
    <row r="11" spans="1:4" ht="18" customHeight="1">
      <c r="A11" s="51" t="s">
        <v>434</v>
      </c>
      <c r="B11" s="52" t="s">
        <v>495</v>
      </c>
      <c r="C11" s="53">
        <f>SUM(C12:C18)</f>
        <v>2286</v>
      </c>
      <c r="D11" s="54">
        <f>SUM(D12:D18)</f>
        <v>0</v>
      </c>
    </row>
    <row r="12" spans="1:4" ht="18" customHeight="1">
      <c r="A12" s="51" t="s">
        <v>435</v>
      </c>
      <c r="B12" s="52" t="s">
        <v>496</v>
      </c>
      <c r="C12" s="53"/>
      <c r="D12" s="54"/>
    </row>
    <row r="13" spans="1:4" ht="18" customHeight="1">
      <c r="A13" s="51" t="s">
        <v>436</v>
      </c>
      <c r="B13" s="55" t="s">
        <v>497</v>
      </c>
      <c r="C13" s="53"/>
      <c r="D13" s="54"/>
    </row>
    <row r="14" spans="1:4" ht="18" customHeight="1">
      <c r="A14" s="51" t="s">
        <v>437</v>
      </c>
      <c r="B14" s="55" t="s">
        <v>498</v>
      </c>
      <c r="C14" s="53"/>
      <c r="D14" s="54">
        <v>0</v>
      </c>
    </row>
    <row r="15" spans="1:4" ht="18" customHeight="1">
      <c r="A15" s="51" t="s">
        <v>438</v>
      </c>
      <c r="B15" s="55" t="s">
        <v>499</v>
      </c>
      <c r="C15" s="53">
        <v>2286</v>
      </c>
      <c r="D15" s="54"/>
    </row>
    <row r="16" spans="1:4" ht="18" customHeight="1">
      <c r="A16" s="51" t="s">
        <v>439</v>
      </c>
      <c r="B16" s="55" t="s">
        <v>500</v>
      </c>
      <c r="C16" s="53"/>
      <c r="D16" s="54"/>
    </row>
    <row r="17" spans="1:4" ht="18" customHeight="1">
      <c r="A17" s="51" t="s">
        <v>440</v>
      </c>
      <c r="B17" s="55" t="s">
        <v>501</v>
      </c>
      <c r="C17" s="53"/>
      <c r="D17" s="54"/>
    </row>
    <row r="18" spans="1:4" ht="22.5" customHeight="1">
      <c r="A18" s="51" t="s">
        <v>441</v>
      </c>
      <c r="B18" s="55" t="s">
        <v>502</v>
      </c>
      <c r="C18" s="53"/>
      <c r="D18" s="54"/>
    </row>
    <row r="19" spans="1:4" ht="18" customHeight="1">
      <c r="A19" s="51" t="s">
        <v>443</v>
      </c>
      <c r="B19" s="52" t="s">
        <v>503</v>
      </c>
      <c r="C19" s="53">
        <v>1099</v>
      </c>
      <c r="D19" s="54">
        <v>0</v>
      </c>
    </row>
    <row r="20" spans="1:4" ht="18" customHeight="1">
      <c r="A20" s="51" t="s">
        <v>444</v>
      </c>
      <c r="B20" s="52" t="s">
        <v>504</v>
      </c>
      <c r="C20" s="53"/>
      <c r="D20" s="54"/>
    </row>
    <row r="21" spans="1:4" ht="18" customHeight="1">
      <c r="A21" s="51" t="s">
        <v>445</v>
      </c>
      <c r="B21" s="52" t="s">
        <v>505</v>
      </c>
      <c r="C21" s="53"/>
      <c r="D21" s="54"/>
    </row>
    <row r="22" spans="1:4" ht="18" customHeight="1">
      <c r="A22" s="51" t="s">
        <v>446</v>
      </c>
      <c r="B22" s="52" t="s">
        <v>506</v>
      </c>
      <c r="C22" s="53">
        <v>43</v>
      </c>
      <c r="D22" s="54"/>
    </row>
    <row r="23" spans="1:4" ht="18" customHeight="1" thickBot="1">
      <c r="A23" s="51" t="s">
        <v>447</v>
      </c>
      <c r="B23" s="52" t="s">
        <v>507</v>
      </c>
      <c r="C23" s="53"/>
      <c r="D23" s="54"/>
    </row>
    <row r="24" spans="1:4" ht="18" customHeight="1" thickBot="1">
      <c r="A24" s="56" t="s">
        <v>448</v>
      </c>
      <c r="B24" s="57" t="s">
        <v>479</v>
      </c>
      <c r="C24" s="58">
        <v>3428</v>
      </c>
      <c r="D24" s="59">
        <f>SUM(D7:D23)</f>
        <v>0</v>
      </c>
    </row>
    <row r="25" spans="1:4" ht="8.25" customHeight="1">
      <c r="A25" s="60"/>
      <c r="B25" s="481"/>
      <c r="C25" s="481"/>
      <c r="D25" s="481"/>
    </row>
  </sheetData>
  <sheetProtection/>
  <mergeCells count="4">
    <mergeCell ref="B25:D25"/>
    <mergeCell ref="A1:D1"/>
    <mergeCell ref="A2:D2"/>
    <mergeCell ref="A3:D3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&amp;R&amp;"Times New Roman CE,Normál"&amp;10 8. számú melléklet a 2/2015. (II.11.) számú önkormányzati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zoomScalePageLayoutView="0" workbookViewId="0" topLeftCell="A1">
      <selection activeCell="H28" sqref="H28"/>
    </sheetView>
  </sheetViews>
  <sheetFormatPr defaultColWidth="8.00390625" defaultRowHeight="15"/>
  <cols>
    <col min="1" max="1" width="6.8515625" style="62" customWidth="1"/>
    <col min="2" max="2" width="46.8515625" style="62" customWidth="1"/>
    <col min="3" max="3" width="17.8515625" style="62" customWidth="1"/>
    <col min="4" max="16384" width="8.00390625" style="62" customWidth="1"/>
  </cols>
  <sheetData>
    <row r="1" spans="1:36" ht="24" customHeight="1">
      <c r="A1" s="335" t="s">
        <v>713</v>
      </c>
      <c r="B1" s="335"/>
      <c r="C1" s="335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</row>
    <row r="2" spans="1:36" s="212" customFormat="1" ht="39.75" customHeight="1">
      <c r="A2" s="440" t="s">
        <v>728</v>
      </c>
      <c r="B2" s="440"/>
      <c r="C2" s="44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</row>
    <row r="3" spans="1:3" ht="47.25" customHeight="1">
      <c r="A3" s="483" t="s">
        <v>737</v>
      </c>
      <c r="B3" s="483"/>
      <c r="C3" s="483"/>
    </row>
    <row r="4" spans="1:3" s="63" customFormat="1" ht="24" customHeight="1">
      <c r="A4" s="484"/>
      <c r="B4" s="485" t="s">
        <v>508</v>
      </c>
      <c r="C4" s="485" t="s">
        <v>509</v>
      </c>
    </row>
    <row r="5" spans="1:3" s="64" customFormat="1" ht="16.5" customHeight="1">
      <c r="A5" s="484"/>
      <c r="B5" s="485"/>
      <c r="C5" s="485"/>
    </row>
    <row r="6" spans="1:3" s="65" customFormat="1" ht="12.75">
      <c r="A6" s="484"/>
      <c r="B6" s="485"/>
      <c r="C6" s="485"/>
    </row>
    <row r="7" spans="1:3" s="64" customFormat="1" ht="16.5" customHeight="1">
      <c r="A7" s="484"/>
      <c r="B7" s="485"/>
      <c r="C7" s="66" t="s">
        <v>510</v>
      </c>
    </row>
    <row r="8" spans="1:3" ht="12.75">
      <c r="A8" s="67"/>
      <c r="B8" s="68"/>
      <c r="C8" s="69"/>
    </row>
    <row r="9" spans="1:3" ht="12.75" customHeight="1">
      <c r="A9" s="70" t="s">
        <v>511</v>
      </c>
      <c r="B9" s="71" t="s">
        <v>512</v>
      </c>
      <c r="C9" s="69"/>
    </row>
    <row r="10" spans="1:3" ht="12.75">
      <c r="A10" s="72" t="s">
        <v>513</v>
      </c>
      <c r="B10" s="68" t="s">
        <v>514</v>
      </c>
      <c r="C10" s="69"/>
    </row>
    <row r="11" spans="1:3" ht="12.75">
      <c r="A11" s="72" t="s">
        <v>515</v>
      </c>
      <c r="B11" s="68" t="s">
        <v>516</v>
      </c>
      <c r="C11" s="69"/>
    </row>
    <row r="12" spans="1:3" ht="22.5">
      <c r="A12" s="72" t="s">
        <v>517</v>
      </c>
      <c r="B12" s="68" t="s">
        <v>518</v>
      </c>
      <c r="C12" s="69">
        <v>1972776</v>
      </c>
    </row>
    <row r="13" spans="1:3" ht="12.75">
      <c r="A13" s="72" t="s">
        <v>519</v>
      </c>
      <c r="B13" s="68" t="s">
        <v>520</v>
      </c>
      <c r="C13" s="69">
        <v>1280000</v>
      </c>
    </row>
    <row r="14" spans="1:3" ht="12.75">
      <c r="A14" s="72" t="s">
        <v>521</v>
      </c>
      <c r="B14" s="68" t="s">
        <v>522</v>
      </c>
      <c r="C14" s="69">
        <v>791913</v>
      </c>
    </row>
    <row r="15" spans="1:3" ht="12.75">
      <c r="A15" s="72" t="s">
        <v>523</v>
      </c>
      <c r="B15" s="68" t="s">
        <v>524</v>
      </c>
      <c r="C15" s="69">
        <v>932970</v>
      </c>
    </row>
    <row r="16" spans="1:3" ht="12.75">
      <c r="A16" s="72" t="s">
        <v>525</v>
      </c>
      <c r="B16" s="68" t="s">
        <v>526</v>
      </c>
      <c r="C16" s="69">
        <v>4000000</v>
      </c>
    </row>
    <row r="17" spans="1:3" ht="12.75">
      <c r="A17" s="72"/>
      <c r="B17" s="68" t="s">
        <v>738</v>
      </c>
      <c r="C17" s="69">
        <v>-139838</v>
      </c>
    </row>
    <row r="18" spans="1:3" ht="25.5" customHeight="1">
      <c r="A18" s="70" t="s">
        <v>527</v>
      </c>
      <c r="B18" s="71" t="s">
        <v>528</v>
      </c>
      <c r="C18" s="69"/>
    </row>
    <row r="19" spans="1:3" ht="22.5">
      <c r="A19" s="72" t="s">
        <v>529</v>
      </c>
      <c r="B19" s="68" t="s">
        <v>530</v>
      </c>
      <c r="C19" s="69"/>
    </row>
    <row r="20" spans="1:3" ht="12.75">
      <c r="A20" s="72" t="s">
        <v>531</v>
      </c>
      <c r="B20" s="68" t="s">
        <v>532</v>
      </c>
      <c r="C20" s="69"/>
    </row>
    <row r="21" spans="1:3" ht="12.75">
      <c r="A21" s="72" t="s">
        <v>533</v>
      </c>
      <c r="B21" s="68" t="s">
        <v>534</v>
      </c>
      <c r="C21" s="69"/>
    </row>
    <row r="22" spans="1:3" ht="12.75">
      <c r="A22" s="72"/>
      <c r="B22" s="68"/>
      <c r="C22" s="69"/>
    </row>
    <row r="23" spans="1:3" ht="21">
      <c r="A23" s="70" t="s">
        <v>535</v>
      </c>
      <c r="B23" s="71" t="s">
        <v>536</v>
      </c>
      <c r="C23" s="69"/>
    </row>
    <row r="24" spans="1:3" ht="12.75">
      <c r="A24" s="72" t="s">
        <v>740</v>
      </c>
      <c r="B24" s="68" t="s">
        <v>741</v>
      </c>
      <c r="C24" s="69">
        <v>1173000</v>
      </c>
    </row>
    <row r="25" spans="1:3" ht="12.75">
      <c r="A25" s="72" t="s">
        <v>537</v>
      </c>
      <c r="B25" s="68" t="s">
        <v>739</v>
      </c>
      <c r="C25" s="69">
        <v>1916730</v>
      </c>
    </row>
    <row r="26" spans="1:3" ht="12.75">
      <c r="A26" s="72" t="s">
        <v>646</v>
      </c>
      <c r="B26" s="68" t="s">
        <v>647</v>
      </c>
      <c r="C26" s="69">
        <v>2500000</v>
      </c>
    </row>
    <row r="27" spans="1:3" ht="21">
      <c r="A27" s="70" t="s">
        <v>538</v>
      </c>
      <c r="B27" s="71" t="s">
        <v>539</v>
      </c>
      <c r="C27" s="69"/>
    </row>
    <row r="28" spans="1:3" ht="22.5">
      <c r="A28" s="72" t="s">
        <v>540</v>
      </c>
      <c r="B28" s="68" t="s">
        <v>541</v>
      </c>
      <c r="C28" s="69">
        <v>1200000</v>
      </c>
    </row>
    <row r="29" spans="1:3" s="76" customFormat="1" ht="19.5" customHeight="1">
      <c r="A29" s="73"/>
      <c r="B29" s="74" t="s">
        <v>479</v>
      </c>
      <c r="C29" s="75">
        <f>SUM(C8:C28)</f>
        <v>15627551</v>
      </c>
    </row>
  </sheetData>
  <sheetProtection/>
  <mergeCells count="6">
    <mergeCell ref="A1:C1"/>
    <mergeCell ref="A2:C2"/>
    <mergeCell ref="A3:C3"/>
    <mergeCell ref="A4:A7"/>
    <mergeCell ref="B4:B7"/>
    <mergeCell ref="C4:C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r:id="rId1"/>
  <headerFooter alignWithMargins="0">
    <oddHeader xml:space="preserve">&amp;R&amp;"Times New Roman CE,Félkövér dőlt" 9. számú melléklet a 2/2015.(II.11.) számú önkormányzati rendelethez&amp;"Times New Roman CE,Normál"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4" sqref="H24"/>
    </sheetView>
  </sheetViews>
  <sheetFormatPr defaultColWidth="8.00390625" defaultRowHeight="15"/>
  <cols>
    <col min="1" max="1" width="5.8515625" style="19" customWidth="1"/>
    <col min="2" max="2" width="42.57421875" style="20" customWidth="1"/>
    <col min="3" max="8" width="11.00390625" style="20" customWidth="1"/>
    <col min="9" max="9" width="11.8515625" style="20" customWidth="1"/>
    <col min="10" max="16384" width="8.00390625" style="20" customWidth="1"/>
  </cols>
  <sheetData>
    <row r="1" spans="1:9" ht="25.5" customHeight="1">
      <c r="A1" s="479" t="s">
        <v>714</v>
      </c>
      <c r="B1" s="479"/>
      <c r="C1" s="479"/>
      <c r="D1" s="479"/>
      <c r="E1" s="479"/>
      <c r="F1" s="479"/>
      <c r="G1" s="479"/>
      <c r="H1" s="479"/>
      <c r="I1" s="479"/>
    </row>
    <row r="2" spans="1:9" ht="25.5" customHeight="1">
      <c r="A2" s="479" t="s">
        <v>728</v>
      </c>
      <c r="B2" s="479"/>
      <c r="C2" s="479"/>
      <c r="D2" s="479"/>
      <c r="E2" s="479"/>
      <c r="F2" s="479"/>
      <c r="G2" s="479"/>
      <c r="H2" s="479"/>
      <c r="I2" s="479"/>
    </row>
    <row r="3" spans="1:9" ht="24.75" customHeight="1">
      <c r="A3" s="479" t="s">
        <v>708</v>
      </c>
      <c r="B3" s="479"/>
      <c r="C3" s="479"/>
      <c r="D3" s="479"/>
      <c r="E3" s="479"/>
      <c r="F3" s="479"/>
      <c r="G3" s="479"/>
      <c r="H3" s="479"/>
      <c r="I3" s="479"/>
    </row>
    <row r="4" ht="33.75" customHeight="1" thickBot="1">
      <c r="I4" s="77" t="s">
        <v>480</v>
      </c>
    </row>
    <row r="5" spans="1:9" s="78" customFormat="1" ht="26.25" customHeight="1">
      <c r="A5" s="488" t="s">
        <v>3</v>
      </c>
      <c r="B5" s="490" t="s">
        <v>542</v>
      </c>
      <c r="C5" s="488" t="s">
        <v>543</v>
      </c>
      <c r="D5" s="488" t="s">
        <v>574</v>
      </c>
      <c r="E5" s="492" t="s">
        <v>544</v>
      </c>
      <c r="F5" s="493"/>
      <c r="G5" s="493"/>
      <c r="H5" s="494"/>
      <c r="I5" s="490" t="s">
        <v>461</v>
      </c>
    </row>
    <row r="6" spans="1:9" s="82" customFormat="1" ht="32.25" customHeight="1" thickBot="1">
      <c r="A6" s="489"/>
      <c r="B6" s="491"/>
      <c r="C6" s="491"/>
      <c r="D6" s="489"/>
      <c r="E6" s="79">
        <v>2014</v>
      </c>
      <c r="F6" s="80">
        <v>2015</v>
      </c>
      <c r="G6" s="80">
        <v>2016</v>
      </c>
      <c r="H6" s="81" t="s">
        <v>575</v>
      </c>
      <c r="I6" s="491"/>
    </row>
    <row r="7" spans="1:9" s="88" customFormat="1" ht="12.75" customHeight="1" thickBot="1">
      <c r="A7" s="83">
        <v>1</v>
      </c>
      <c r="B7" s="84">
        <v>2</v>
      </c>
      <c r="C7" s="85">
        <v>3</v>
      </c>
      <c r="D7" s="84">
        <v>4</v>
      </c>
      <c r="E7" s="83">
        <v>5</v>
      </c>
      <c r="F7" s="85">
        <v>6</v>
      </c>
      <c r="G7" s="85">
        <v>7</v>
      </c>
      <c r="H7" s="86">
        <v>8</v>
      </c>
      <c r="I7" s="87" t="s">
        <v>545</v>
      </c>
    </row>
    <row r="8" spans="1:9" ht="19.5" customHeight="1" thickBot="1">
      <c r="A8" s="89" t="s">
        <v>7</v>
      </c>
      <c r="B8" s="90" t="s">
        <v>546</v>
      </c>
      <c r="C8" s="91"/>
      <c r="D8" s="92">
        <f>SUM(D9:D10)</f>
        <v>0</v>
      </c>
      <c r="E8" s="93">
        <f>SUM(E9:E10)</f>
        <v>0</v>
      </c>
      <c r="F8" s="94">
        <f>SUM(F9:F10)</f>
        <v>0</v>
      </c>
      <c r="G8" s="94">
        <f>SUM(G9:G10)</f>
        <v>0</v>
      </c>
      <c r="H8" s="16">
        <f>SUM(H9:H10)</f>
        <v>0</v>
      </c>
      <c r="I8" s="95">
        <f aca="true" t="shared" si="0" ref="I8:I23">SUM(D8:H8)</f>
        <v>0</v>
      </c>
    </row>
    <row r="9" spans="1:9" ht="19.5" customHeight="1">
      <c r="A9" s="96" t="s">
        <v>8</v>
      </c>
      <c r="B9" s="97"/>
      <c r="C9" s="98"/>
      <c r="D9" s="99"/>
      <c r="E9" s="100"/>
      <c r="F9" s="14"/>
      <c r="G9" s="14"/>
      <c r="H9" s="15"/>
      <c r="I9" s="101">
        <f t="shared" si="0"/>
        <v>0</v>
      </c>
    </row>
    <row r="10" spans="1:9" ht="19.5" customHeight="1" thickBot="1">
      <c r="A10" s="96" t="s">
        <v>9</v>
      </c>
      <c r="B10" s="97"/>
      <c r="C10" s="98"/>
      <c r="D10" s="99"/>
      <c r="E10" s="100"/>
      <c r="F10" s="14"/>
      <c r="G10" s="14"/>
      <c r="H10" s="15"/>
      <c r="I10" s="101">
        <f t="shared" si="0"/>
        <v>0</v>
      </c>
    </row>
    <row r="11" spans="1:9" ht="25.5" customHeight="1" thickBot="1">
      <c r="A11" s="89" t="s">
        <v>10</v>
      </c>
      <c r="B11" s="102" t="s">
        <v>547</v>
      </c>
      <c r="C11" s="103"/>
      <c r="D11" s="92">
        <f aca="true" t="shared" si="1" ref="D11:I11">SUM(D12:D14)</f>
        <v>0</v>
      </c>
      <c r="E11" s="92">
        <f t="shared" si="1"/>
        <v>0</v>
      </c>
      <c r="F11" s="92">
        <f t="shared" si="1"/>
        <v>0</v>
      </c>
      <c r="G11" s="92">
        <f t="shared" si="1"/>
        <v>0</v>
      </c>
      <c r="H11" s="92">
        <f t="shared" si="1"/>
        <v>0</v>
      </c>
      <c r="I11" s="92">
        <f t="shared" si="1"/>
        <v>0</v>
      </c>
    </row>
    <row r="12" spans="1:9" ht="19.5" customHeight="1">
      <c r="A12" s="96" t="s">
        <v>434</v>
      </c>
      <c r="B12" s="97"/>
      <c r="C12" s="98"/>
      <c r="D12" s="99"/>
      <c r="E12" s="100"/>
      <c r="F12" s="14"/>
      <c r="G12" s="14"/>
      <c r="H12" s="15"/>
      <c r="I12" s="101">
        <f t="shared" si="0"/>
        <v>0</v>
      </c>
    </row>
    <row r="13" spans="1:9" ht="19.5" customHeight="1">
      <c r="A13" s="96" t="s">
        <v>435</v>
      </c>
      <c r="B13" s="97"/>
      <c r="C13" s="98"/>
      <c r="D13" s="99"/>
      <c r="E13" s="100"/>
      <c r="F13" s="14"/>
      <c r="G13" s="14"/>
      <c r="H13" s="15"/>
      <c r="I13" s="101">
        <f t="shared" si="0"/>
        <v>0</v>
      </c>
    </row>
    <row r="14" spans="1:9" ht="19.5" customHeight="1" thickBot="1">
      <c r="A14" s="104">
        <v>7</v>
      </c>
      <c r="B14" s="105"/>
      <c r="C14" s="106"/>
      <c r="D14" s="107">
        <v>0</v>
      </c>
      <c r="E14" s="108"/>
      <c r="F14" s="109"/>
      <c r="G14" s="109"/>
      <c r="H14" s="110"/>
      <c r="I14" s="101">
        <f t="shared" si="0"/>
        <v>0</v>
      </c>
    </row>
    <row r="15" spans="1:9" ht="19.5" customHeight="1" thickBot="1">
      <c r="A15" s="89" t="s">
        <v>437</v>
      </c>
      <c r="B15" s="102" t="s">
        <v>548</v>
      </c>
      <c r="C15" s="103"/>
      <c r="D15" s="92">
        <f>SUM(D16:D16)</f>
        <v>0</v>
      </c>
      <c r="E15" s="93">
        <f>SUM(E16:E17)</f>
        <v>0</v>
      </c>
      <c r="F15" s="94">
        <f>SUM(F16:F16)</f>
        <v>0</v>
      </c>
      <c r="G15" s="94">
        <f>SUM(G16:G16)</f>
        <v>0</v>
      </c>
      <c r="H15" s="16">
        <f>SUM(H16:H16)</f>
        <v>0</v>
      </c>
      <c r="I15" s="95">
        <f t="shared" si="0"/>
        <v>0</v>
      </c>
    </row>
    <row r="16" spans="1:9" ht="19.5" customHeight="1">
      <c r="A16" s="96" t="s">
        <v>438</v>
      </c>
      <c r="B16" s="97"/>
      <c r="C16" s="98"/>
      <c r="D16" s="99">
        <v>0</v>
      </c>
      <c r="E16" s="100"/>
      <c r="F16" s="14"/>
      <c r="G16" s="14"/>
      <c r="H16" s="15"/>
      <c r="I16" s="101">
        <f t="shared" si="0"/>
        <v>0</v>
      </c>
    </row>
    <row r="17" spans="1:9" ht="19.5" customHeight="1" thickBot="1">
      <c r="A17" s="104" t="s">
        <v>439</v>
      </c>
      <c r="B17" s="105"/>
      <c r="C17" s="106"/>
      <c r="D17" s="107"/>
      <c r="E17" s="108"/>
      <c r="F17" s="109"/>
      <c r="G17" s="109"/>
      <c r="H17" s="110"/>
      <c r="I17" s="111">
        <f t="shared" si="0"/>
        <v>0</v>
      </c>
    </row>
    <row r="18" spans="1:10" ht="19.5" customHeight="1" thickBot="1">
      <c r="A18" s="89" t="s">
        <v>440</v>
      </c>
      <c r="B18" s="102" t="s">
        <v>549</v>
      </c>
      <c r="C18" s="103"/>
      <c r="D18" s="92">
        <f>SUM(D19:D19)</f>
        <v>0</v>
      </c>
      <c r="E18" s="93">
        <f>SUM(E19:E19)</f>
        <v>0</v>
      </c>
      <c r="F18" s="94">
        <f>SUM(F19:F20)</f>
        <v>6876</v>
      </c>
      <c r="G18" s="94">
        <f>SUM(G19:G19)</f>
        <v>0</v>
      </c>
      <c r="H18" s="16">
        <f>SUM(H19:H19)</f>
        <v>0</v>
      </c>
      <c r="I18" s="95">
        <f t="shared" si="0"/>
        <v>6876</v>
      </c>
      <c r="J18" s="112"/>
    </row>
    <row r="19" spans="1:9" ht="24" customHeight="1">
      <c r="A19" s="113" t="s">
        <v>441</v>
      </c>
      <c r="B19" s="114" t="s">
        <v>742</v>
      </c>
      <c r="C19" s="115">
        <v>2014</v>
      </c>
      <c r="D19" s="116"/>
      <c r="E19" s="117"/>
      <c r="F19" s="118">
        <v>5830</v>
      </c>
      <c r="G19" s="118"/>
      <c r="H19" s="119"/>
      <c r="I19" s="120">
        <f t="shared" si="0"/>
        <v>5830</v>
      </c>
    </row>
    <row r="20" spans="1:9" ht="19.5" customHeight="1">
      <c r="A20" s="113" t="s">
        <v>443</v>
      </c>
      <c r="B20" s="105" t="s">
        <v>743</v>
      </c>
      <c r="C20" s="106">
        <v>2015</v>
      </c>
      <c r="D20" s="107"/>
      <c r="E20" s="108"/>
      <c r="F20" s="109">
        <v>1046</v>
      </c>
      <c r="G20" s="109"/>
      <c r="H20" s="110"/>
      <c r="I20" s="111">
        <f>SUM(E20:H20)</f>
        <v>1046</v>
      </c>
    </row>
    <row r="21" spans="1:9" ht="30" customHeight="1" thickBot="1">
      <c r="A21" s="113" t="s">
        <v>444</v>
      </c>
      <c r="B21" s="105" t="s">
        <v>747</v>
      </c>
      <c r="C21" s="106">
        <v>2014</v>
      </c>
      <c r="D21" s="107"/>
      <c r="E21" s="108"/>
      <c r="F21" s="109">
        <v>5269</v>
      </c>
      <c r="G21" s="109"/>
      <c r="H21" s="110"/>
      <c r="I21" s="111"/>
    </row>
    <row r="22" spans="1:9" ht="19.5" customHeight="1" thickBot="1">
      <c r="A22" s="113" t="s">
        <v>445</v>
      </c>
      <c r="B22" s="121" t="s">
        <v>550</v>
      </c>
      <c r="C22" s="103"/>
      <c r="D22" s="122"/>
      <c r="E22" s="123"/>
      <c r="F22" s="124"/>
      <c r="G22" s="124"/>
      <c r="H22" s="125"/>
      <c r="I22" s="95"/>
    </row>
    <row r="23" spans="1:9" ht="19.5" customHeight="1" thickBot="1">
      <c r="A23" s="486" t="s">
        <v>551</v>
      </c>
      <c r="B23" s="487"/>
      <c r="C23" s="126"/>
      <c r="D23" s="92">
        <f>D8+D11+D15+D18+D22</f>
        <v>0</v>
      </c>
      <c r="E23" s="92">
        <f>E8+E11+E15+E18+E22</f>
        <v>0</v>
      </c>
      <c r="F23" s="92">
        <f>F8+F11+F15+F18+F22</f>
        <v>6876</v>
      </c>
      <c r="G23" s="92">
        <f>G8+G11+G15+G18+G22</f>
        <v>0</v>
      </c>
      <c r="H23" s="92">
        <f>H8+H11+H15+H18+H22</f>
        <v>0</v>
      </c>
      <c r="I23" s="95">
        <f t="shared" si="0"/>
        <v>6876</v>
      </c>
    </row>
  </sheetData>
  <sheetProtection/>
  <mergeCells count="10">
    <mergeCell ref="A23:B23"/>
    <mergeCell ref="A5:A6"/>
    <mergeCell ref="B5:B6"/>
    <mergeCell ref="C5:C6"/>
    <mergeCell ref="A3:I3"/>
    <mergeCell ref="A1:I1"/>
    <mergeCell ref="A2:I2"/>
    <mergeCell ref="E5:H5"/>
    <mergeCell ref="I5:I6"/>
    <mergeCell ref="D5:D6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CE,Normál" 10. számú melléklet a 2/2015. (II.11.) számú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O7" sqref="O7:O23"/>
    </sheetView>
  </sheetViews>
  <sheetFormatPr defaultColWidth="9.140625" defaultRowHeight="15"/>
  <cols>
    <col min="1" max="1" width="39.8515625" style="141" customWidth="1"/>
    <col min="2" max="13" width="8.28125" style="141" customWidth="1"/>
    <col min="14" max="14" width="9.8515625" style="141" bestFit="1" customWidth="1"/>
    <col min="15" max="16384" width="9.140625" style="127" customWidth="1"/>
  </cols>
  <sheetData>
    <row r="1" spans="1:14" ht="24" customHeight="1">
      <c r="A1" s="495" t="s">
        <v>715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</row>
    <row r="2" spans="1:14" ht="23.25" customHeight="1">
      <c r="A2" s="495" t="s">
        <v>746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</row>
    <row r="3" spans="1:14" ht="12.75" customHeight="1">
      <c r="A3" s="495"/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</row>
    <row r="4" spans="1:14" ht="11.25" customHeight="1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</row>
    <row r="5" spans="1:14" ht="11.2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496" t="s">
        <v>552</v>
      </c>
      <c r="N5" s="496"/>
    </row>
    <row r="6" spans="1:14" ht="18" customHeight="1">
      <c r="A6" s="129" t="s">
        <v>1</v>
      </c>
      <c r="B6" s="130" t="s">
        <v>553</v>
      </c>
      <c r="C6" s="130" t="s">
        <v>554</v>
      </c>
      <c r="D6" s="130" t="s">
        <v>555</v>
      </c>
      <c r="E6" s="130" t="s">
        <v>556</v>
      </c>
      <c r="F6" s="130" t="s">
        <v>557</v>
      </c>
      <c r="G6" s="130" t="s">
        <v>558</v>
      </c>
      <c r="H6" s="130" t="s">
        <v>559</v>
      </c>
      <c r="I6" s="130" t="s">
        <v>560</v>
      </c>
      <c r="J6" s="130" t="s">
        <v>561</v>
      </c>
      <c r="K6" s="130" t="s">
        <v>562</v>
      </c>
      <c r="L6" s="130" t="s">
        <v>563</v>
      </c>
      <c r="M6" s="130" t="s">
        <v>564</v>
      </c>
      <c r="N6" s="129" t="s">
        <v>565</v>
      </c>
    </row>
    <row r="7" spans="1:14" ht="18" customHeight="1">
      <c r="A7" s="131" t="s">
        <v>401</v>
      </c>
      <c r="B7" s="132">
        <v>1142</v>
      </c>
      <c r="C7" s="132">
        <v>1142</v>
      </c>
      <c r="D7" s="132">
        <v>1142</v>
      </c>
      <c r="E7" s="132">
        <v>1205</v>
      </c>
      <c r="F7" s="132">
        <v>1205</v>
      </c>
      <c r="G7" s="132">
        <v>1205</v>
      </c>
      <c r="H7" s="132">
        <v>1205</v>
      </c>
      <c r="I7" s="132">
        <v>1205</v>
      </c>
      <c r="J7" s="132">
        <v>1205</v>
      </c>
      <c r="K7" s="132">
        <v>1205</v>
      </c>
      <c r="L7" s="132">
        <v>1205</v>
      </c>
      <c r="M7" s="132">
        <v>1204</v>
      </c>
      <c r="N7" s="133">
        <f aca="true" t="shared" si="0" ref="N7:N13">SUM(B7:M7)</f>
        <v>14270</v>
      </c>
    </row>
    <row r="8" spans="1:14" ht="18" customHeight="1">
      <c r="A8" s="131" t="s">
        <v>566</v>
      </c>
      <c r="B8" s="132">
        <v>205</v>
      </c>
      <c r="C8" s="132">
        <v>205</v>
      </c>
      <c r="D8" s="132">
        <v>205</v>
      </c>
      <c r="E8" s="132">
        <v>220</v>
      </c>
      <c r="F8" s="132">
        <v>225</v>
      </c>
      <c r="G8" s="132">
        <v>220</v>
      </c>
      <c r="H8" s="132">
        <v>225</v>
      </c>
      <c r="I8" s="132">
        <v>221</v>
      </c>
      <c r="J8" s="132">
        <v>240</v>
      </c>
      <c r="K8" s="132">
        <v>220</v>
      </c>
      <c r="L8" s="132">
        <v>220</v>
      </c>
      <c r="M8" s="132">
        <v>220</v>
      </c>
      <c r="N8" s="133">
        <f t="shared" si="0"/>
        <v>2626</v>
      </c>
    </row>
    <row r="9" spans="1:14" ht="18" customHeight="1">
      <c r="A9" s="131" t="s">
        <v>579</v>
      </c>
      <c r="B9" s="132">
        <v>805</v>
      </c>
      <c r="C9" s="132">
        <v>804</v>
      </c>
      <c r="D9" s="132">
        <v>825</v>
      </c>
      <c r="E9" s="132">
        <v>850</v>
      </c>
      <c r="F9" s="132">
        <v>842</v>
      </c>
      <c r="G9" s="132">
        <v>805</v>
      </c>
      <c r="H9" s="132">
        <v>850</v>
      </c>
      <c r="I9" s="132">
        <v>845</v>
      </c>
      <c r="J9" s="132">
        <v>800</v>
      </c>
      <c r="K9" s="132">
        <v>812</v>
      </c>
      <c r="L9" s="132">
        <v>750</v>
      </c>
      <c r="M9" s="132">
        <v>794</v>
      </c>
      <c r="N9" s="133">
        <f t="shared" si="0"/>
        <v>9782</v>
      </c>
    </row>
    <row r="10" spans="1:14" ht="18" customHeight="1">
      <c r="A10" s="131" t="s">
        <v>570</v>
      </c>
      <c r="B10" s="132">
        <v>380</v>
      </c>
      <c r="C10" s="132">
        <v>360</v>
      </c>
      <c r="D10" s="132">
        <v>380</v>
      </c>
      <c r="E10" s="132">
        <v>160</v>
      </c>
      <c r="F10" s="132">
        <v>175</v>
      </c>
      <c r="G10" s="132">
        <v>160</v>
      </c>
      <c r="H10" s="132">
        <v>160</v>
      </c>
      <c r="I10" s="132">
        <v>150</v>
      </c>
      <c r="J10" s="132">
        <v>150</v>
      </c>
      <c r="K10" s="132">
        <v>147</v>
      </c>
      <c r="L10" s="132">
        <v>146</v>
      </c>
      <c r="M10" s="132">
        <v>167</v>
      </c>
      <c r="N10" s="133">
        <f t="shared" si="0"/>
        <v>2535</v>
      </c>
    </row>
    <row r="11" spans="1:14" ht="18" customHeight="1">
      <c r="A11" s="131" t="s">
        <v>404</v>
      </c>
      <c r="B11" s="132">
        <v>316</v>
      </c>
      <c r="C11" s="132">
        <v>316</v>
      </c>
      <c r="D11" s="132">
        <v>316</v>
      </c>
      <c r="E11" s="132">
        <v>316</v>
      </c>
      <c r="F11" s="132">
        <v>316</v>
      </c>
      <c r="G11" s="132">
        <v>316</v>
      </c>
      <c r="H11" s="132">
        <v>316</v>
      </c>
      <c r="I11" s="132">
        <v>316</v>
      </c>
      <c r="J11" s="132">
        <v>316</v>
      </c>
      <c r="K11" s="132">
        <v>316</v>
      </c>
      <c r="L11" s="132">
        <v>314</v>
      </c>
      <c r="M11" s="132">
        <v>316</v>
      </c>
      <c r="N11" s="133">
        <f t="shared" si="0"/>
        <v>3790</v>
      </c>
    </row>
    <row r="12" spans="1:14" ht="18" customHeight="1">
      <c r="A12" s="131" t="s">
        <v>567</v>
      </c>
      <c r="B12" s="132"/>
      <c r="C12" s="132"/>
      <c r="D12" s="132"/>
      <c r="E12" s="132"/>
      <c r="F12" s="132"/>
      <c r="G12" s="132"/>
      <c r="H12" s="132">
        <v>1046</v>
      </c>
      <c r="I12" s="132">
        <v>5830</v>
      </c>
      <c r="J12" s="132"/>
      <c r="K12" s="132"/>
      <c r="L12" s="132"/>
      <c r="M12" s="132"/>
      <c r="N12" s="133">
        <f t="shared" si="0"/>
        <v>6876</v>
      </c>
    </row>
    <row r="13" spans="1:14" ht="18" customHeight="1">
      <c r="A13" s="131" t="s">
        <v>420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3">
        <f t="shared" si="0"/>
        <v>0</v>
      </c>
    </row>
    <row r="14" spans="1:14" ht="18" customHeight="1">
      <c r="A14" s="134" t="s">
        <v>568</v>
      </c>
      <c r="B14" s="132">
        <f>SUM(B7:B13)</f>
        <v>2848</v>
      </c>
      <c r="C14" s="132">
        <f aca="true" t="shared" si="1" ref="C14:M14">SUM(C7:C13)</f>
        <v>2827</v>
      </c>
      <c r="D14" s="132">
        <f t="shared" si="1"/>
        <v>2868</v>
      </c>
      <c r="E14" s="132">
        <f t="shared" si="1"/>
        <v>2751</v>
      </c>
      <c r="F14" s="132">
        <f t="shared" si="1"/>
        <v>2763</v>
      </c>
      <c r="G14" s="132">
        <f t="shared" si="1"/>
        <v>2706</v>
      </c>
      <c r="H14" s="132">
        <f t="shared" si="1"/>
        <v>3802</v>
      </c>
      <c r="I14" s="132">
        <f t="shared" si="1"/>
        <v>8567</v>
      </c>
      <c r="J14" s="132">
        <f t="shared" si="1"/>
        <v>2711</v>
      </c>
      <c r="K14" s="132">
        <f t="shared" si="1"/>
        <v>2700</v>
      </c>
      <c r="L14" s="132">
        <f t="shared" si="1"/>
        <v>2635</v>
      </c>
      <c r="M14" s="132">
        <f t="shared" si="1"/>
        <v>2701</v>
      </c>
      <c r="N14" s="133">
        <f>SUM(N7:N13)</f>
        <v>39879</v>
      </c>
    </row>
    <row r="15" spans="1:14" ht="18" customHeight="1">
      <c r="A15" s="135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7"/>
    </row>
    <row r="16" spans="1:14" ht="18" customHeight="1">
      <c r="A16" s="131" t="s">
        <v>571</v>
      </c>
      <c r="B16" s="132">
        <v>1845</v>
      </c>
      <c r="C16" s="132">
        <v>1845</v>
      </c>
      <c r="D16" s="132">
        <v>2445</v>
      </c>
      <c r="E16" s="132">
        <v>2445</v>
      </c>
      <c r="F16" s="132">
        <v>2445</v>
      </c>
      <c r="G16" s="132">
        <v>2445</v>
      </c>
      <c r="H16" s="132">
        <v>2445</v>
      </c>
      <c r="I16" s="132">
        <v>2445</v>
      </c>
      <c r="J16" s="132">
        <v>2445</v>
      </c>
      <c r="K16" s="132">
        <v>2445</v>
      </c>
      <c r="L16" s="132">
        <v>2445</v>
      </c>
      <c r="M16" s="132">
        <v>2445</v>
      </c>
      <c r="N16" s="133">
        <f aca="true" t="shared" si="2" ref="N16:N21">SUM(B16:M16)</f>
        <v>28140</v>
      </c>
    </row>
    <row r="17" spans="1:14" ht="24" customHeight="1">
      <c r="A17" s="138" t="s">
        <v>572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3">
        <f t="shared" si="2"/>
        <v>0</v>
      </c>
    </row>
    <row r="18" spans="1:14" ht="18" customHeight="1">
      <c r="A18" s="131" t="s">
        <v>410</v>
      </c>
      <c r="B18" s="132">
        <v>52</v>
      </c>
      <c r="C18" s="132">
        <v>60</v>
      </c>
      <c r="D18" s="132">
        <v>1050</v>
      </c>
      <c r="E18" s="132">
        <v>550</v>
      </c>
      <c r="F18" s="132">
        <v>125</v>
      </c>
      <c r="G18" s="132">
        <v>110</v>
      </c>
      <c r="H18" s="132">
        <v>100</v>
      </c>
      <c r="I18" s="132">
        <v>55</v>
      </c>
      <c r="J18" s="132">
        <v>950</v>
      </c>
      <c r="K18" s="132">
        <v>126</v>
      </c>
      <c r="L18" s="132">
        <v>125</v>
      </c>
      <c r="M18" s="132">
        <v>125</v>
      </c>
      <c r="N18" s="133">
        <f t="shared" si="2"/>
        <v>3428</v>
      </c>
    </row>
    <row r="19" spans="1:14" ht="18" customHeight="1">
      <c r="A19" s="131" t="s">
        <v>648</v>
      </c>
      <c r="B19" s="132">
        <v>42</v>
      </c>
      <c r="C19" s="132">
        <v>42</v>
      </c>
      <c r="D19" s="132">
        <v>42</v>
      </c>
      <c r="E19" s="132">
        <v>41</v>
      </c>
      <c r="F19" s="132">
        <v>42</v>
      </c>
      <c r="G19" s="132">
        <v>41</v>
      </c>
      <c r="H19" s="132">
        <v>142</v>
      </c>
      <c r="I19" s="132">
        <v>141</v>
      </c>
      <c r="J19" s="132">
        <v>142</v>
      </c>
      <c r="K19" s="132">
        <v>41</v>
      </c>
      <c r="L19" s="132">
        <v>42</v>
      </c>
      <c r="M19" s="132">
        <v>42</v>
      </c>
      <c r="N19" s="133">
        <f t="shared" si="2"/>
        <v>800</v>
      </c>
    </row>
    <row r="20" spans="1:14" ht="18" customHeight="1">
      <c r="A20" s="131" t="s">
        <v>573</v>
      </c>
      <c r="B20" s="132">
        <v>13</v>
      </c>
      <c r="C20" s="132">
        <v>13</v>
      </c>
      <c r="D20" s="132">
        <v>13</v>
      </c>
      <c r="E20" s="132">
        <v>13</v>
      </c>
      <c r="F20" s="132">
        <v>13</v>
      </c>
      <c r="G20" s="132">
        <v>13</v>
      </c>
      <c r="H20" s="132">
        <v>13</v>
      </c>
      <c r="I20" s="132">
        <v>13</v>
      </c>
      <c r="J20" s="132">
        <v>13</v>
      </c>
      <c r="K20" s="132">
        <v>13</v>
      </c>
      <c r="L20" s="132">
        <v>13</v>
      </c>
      <c r="M20" s="132">
        <v>13</v>
      </c>
      <c r="N20" s="133">
        <f>SUM(B20:M20)</f>
        <v>156</v>
      </c>
    </row>
    <row r="21" spans="1:14" ht="18" customHeight="1">
      <c r="A21" s="319" t="s">
        <v>744</v>
      </c>
      <c r="B21" s="132"/>
      <c r="C21" s="132"/>
      <c r="D21" s="132">
        <v>5906</v>
      </c>
      <c r="E21" s="132"/>
      <c r="F21" s="132">
        <v>5268</v>
      </c>
      <c r="G21" s="132"/>
      <c r="H21" s="132"/>
      <c r="I21" s="132"/>
      <c r="J21" s="132"/>
      <c r="K21" s="132"/>
      <c r="L21" s="132"/>
      <c r="M21" s="132"/>
      <c r="N21" s="133">
        <f t="shared" si="2"/>
        <v>11174</v>
      </c>
    </row>
    <row r="22" spans="1:14" ht="18" customHeight="1">
      <c r="A22" s="131" t="s">
        <v>426</v>
      </c>
      <c r="B22" s="132"/>
      <c r="C22" s="132"/>
      <c r="D22" s="132"/>
      <c r="E22" s="132"/>
      <c r="F22" s="132"/>
      <c r="G22" s="132"/>
      <c r="H22" s="132">
        <v>1450</v>
      </c>
      <c r="I22" s="132"/>
      <c r="J22" s="132"/>
      <c r="K22" s="132"/>
      <c r="L22" s="132"/>
      <c r="M22" s="132"/>
      <c r="N22" s="133">
        <f>SUM(B22:M22)</f>
        <v>1450</v>
      </c>
    </row>
    <row r="23" spans="1:14" ht="18" customHeight="1">
      <c r="A23" s="140" t="s">
        <v>569</v>
      </c>
      <c r="B23" s="139">
        <f>SUM(B16:B22)</f>
        <v>1952</v>
      </c>
      <c r="C23" s="139">
        <f>SUM(C16:C22)</f>
        <v>1960</v>
      </c>
      <c r="D23" s="139">
        <f>SUM(D16:D22)</f>
        <v>9456</v>
      </c>
      <c r="E23" s="139">
        <f>SUM(E16:E21)</f>
        <v>3049</v>
      </c>
      <c r="F23" s="139">
        <f>SUM(F16:F21)</f>
        <v>7893</v>
      </c>
      <c r="G23" s="139">
        <f aca="true" t="shared" si="3" ref="G23:M23">SUM(G16:G22)</f>
        <v>2609</v>
      </c>
      <c r="H23" s="139">
        <f t="shared" si="3"/>
        <v>4150</v>
      </c>
      <c r="I23" s="139">
        <f t="shared" si="3"/>
        <v>2654</v>
      </c>
      <c r="J23" s="139">
        <f t="shared" si="3"/>
        <v>3550</v>
      </c>
      <c r="K23" s="139">
        <f t="shared" si="3"/>
        <v>2625</v>
      </c>
      <c r="L23" s="139">
        <f t="shared" si="3"/>
        <v>2625</v>
      </c>
      <c r="M23" s="139">
        <f t="shared" si="3"/>
        <v>2625</v>
      </c>
      <c r="N23" s="133">
        <f>SUM(N16:N22)</f>
        <v>45148</v>
      </c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95" r:id="rId1"/>
  <headerFooter alignWithMargins="0">
    <oddHeader>&amp;R11. számú melléklet a 2/2015. (II.11.) számú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6" sqref="C6"/>
    </sheetView>
  </sheetViews>
  <sheetFormatPr defaultColWidth="9.140625" defaultRowHeight="15"/>
  <cols>
    <col min="1" max="1" width="4.8515625" style="228" customWidth="1"/>
    <col min="2" max="2" width="58.8515625" style="228" customWidth="1"/>
    <col min="3" max="3" width="16.7109375" style="228" customWidth="1"/>
    <col min="4" max="16384" width="9.140625" style="228" customWidth="1"/>
  </cols>
  <sheetData>
    <row r="1" spans="1:3" ht="33" customHeight="1">
      <c r="A1" s="497" t="s">
        <v>716</v>
      </c>
      <c r="B1" s="497"/>
      <c r="C1" s="497"/>
    </row>
    <row r="2" spans="1:4" ht="15.75" customHeight="1" thickBot="1">
      <c r="A2" s="229"/>
      <c r="B2" s="229"/>
      <c r="C2" s="230" t="s">
        <v>668</v>
      </c>
      <c r="D2" s="231"/>
    </row>
    <row r="3" spans="1:3" ht="26.25" customHeight="1" thickBot="1">
      <c r="A3" s="232" t="s">
        <v>487</v>
      </c>
      <c r="B3" s="233" t="s">
        <v>669</v>
      </c>
      <c r="C3" s="234" t="s">
        <v>576</v>
      </c>
    </row>
    <row r="4" spans="1:3" ht="15.75" thickBot="1">
      <c r="A4" s="235">
        <v>1</v>
      </c>
      <c r="B4" s="236">
        <v>2</v>
      </c>
      <c r="C4" s="237">
        <v>3</v>
      </c>
    </row>
    <row r="5" spans="1:3" ht="15">
      <c r="A5" s="238" t="s">
        <v>7</v>
      </c>
      <c r="B5" s="239" t="s">
        <v>670</v>
      </c>
      <c r="C5" s="240">
        <v>3385</v>
      </c>
    </row>
    <row r="6" spans="1:3" ht="24.75">
      <c r="A6" s="241" t="s">
        <v>8</v>
      </c>
      <c r="B6" s="242" t="s">
        <v>671</v>
      </c>
      <c r="C6" s="243">
        <v>500</v>
      </c>
    </row>
    <row r="7" spans="1:3" ht="15">
      <c r="A7" s="241" t="s">
        <v>9</v>
      </c>
      <c r="B7" s="244" t="s">
        <v>672</v>
      </c>
      <c r="C7" s="243"/>
    </row>
    <row r="8" spans="1:3" ht="24.75">
      <c r="A8" s="241" t="s">
        <v>10</v>
      </c>
      <c r="B8" s="244" t="s">
        <v>673</v>
      </c>
      <c r="C8" s="243"/>
    </row>
    <row r="9" spans="1:3" ht="15">
      <c r="A9" s="245" t="s">
        <v>434</v>
      </c>
      <c r="B9" s="244" t="s">
        <v>674</v>
      </c>
      <c r="C9" s="246">
        <v>43</v>
      </c>
    </row>
    <row r="10" spans="1:3" ht="15.75" thickBot="1">
      <c r="A10" s="241" t="s">
        <v>435</v>
      </c>
      <c r="B10" s="247" t="s">
        <v>675</v>
      </c>
      <c r="C10" s="243"/>
    </row>
    <row r="11" spans="1:3" ht="15.75" thickBot="1">
      <c r="A11" s="498" t="s">
        <v>676</v>
      </c>
      <c r="B11" s="499"/>
      <c r="C11" s="248">
        <f>SUM(C5:C10)</f>
        <v>3928</v>
      </c>
    </row>
    <row r="12" spans="1:3" ht="23.25" customHeight="1">
      <c r="A12" s="500" t="s">
        <v>677</v>
      </c>
      <c r="B12" s="500"/>
      <c r="C12" s="500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CE,Normál"&amp;10 12. melléklet a 2/2015. (II.11.)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SheetLayoutView="100" zoomScalePageLayoutView="0" workbookViewId="0" topLeftCell="A10">
      <selection activeCell="AJ10" sqref="AJ10:BI10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29" width="2.7109375" style="1" customWidth="1"/>
    <col min="30" max="30" width="4.28125" style="1" customWidth="1"/>
    <col min="31" max="33" width="2.7109375" style="1" customWidth="1"/>
    <col min="34" max="34" width="4.28125" style="1" customWidth="1"/>
    <col min="35" max="35" width="10.42187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5.7109375" style="1" customWidth="1"/>
    <col min="66" max="67" width="10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335" t="s">
        <v>714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</row>
    <row r="2" spans="1:67" ht="35.25" customHeight="1">
      <c r="A2" s="335" t="s">
        <v>728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</row>
    <row r="3" spans="1:67" ht="33" customHeight="1">
      <c r="A3" s="335" t="s">
        <v>711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</row>
    <row r="4" spans="1:66" ht="15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11"/>
      <c r="AF4" s="311"/>
      <c r="AG4" s="391"/>
      <c r="AH4" s="392"/>
      <c r="AI4" s="392"/>
      <c r="AJ4" s="392"/>
      <c r="AK4" s="392"/>
      <c r="AL4" s="392"/>
      <c r="AM4" s="392"/>
      <c r="AN4" s="392"/>
      <c r="AO4" s="392"/>
      <c r="AP4" s="392"/>
      <c r="AQ4" s="392"/>
      <c r="AR4" s="392"/>
      <c r="AS4" s="392"/>
      <c r="AT4" s="392"/>
      <c r="AU4" s="392"/>
      <c r="AV4" s="392"/>
      <c r="AW4" s="392"/>
      <c r="AX4" s="392"/>
      <c r="AY4" s="392"/>
      <c r="AZ4" s="392"/>
      <c r="BA4" s="392"/>
      <c r="BB4" s="392"/>
      <c r="BC4" s="392"/>
      <c r="BD4" s="392"/>
      <c r="BE4" s="392"/>
      <c r="BF4" s="392"/>
      <c r="BG4" s="392"/>
      <c r="BH4" s="392"/>
      <c r="BI4" s="392"/>
      <c r="BJ4" s="392"/>
      <c r="BK4" s="392"/>
      <c r="BL4" s="392"/>
      <c r="BM4" s="392"/>
      <c r="BN4" s="1" t="s">
        <v>2</v>
      </c>
    </row>
    <row r="5" spans="1:67" ht="49.5" customHeight="1">
      <c r="A5" s="340" t="s">
        <v>4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39" t="s">
        <v>679</v>
      </c>
      <c r="AB5" s="341"/>
      <c r="AC5" s="341"/>
      <c r="AD5" s="341"/>
      <c r="AE5" s="339" t="s">
        <v>712</v>
      </c>
      <c r="AF5" s="341"/>
      <c r="AG5" s="341"/>
      <c r="AH5" s="341"/>
      <c r="AI5" s="249" t="s">
        <v>745</v>
      </c>
      <c r="AJ5" s="340" t="s">
        <v>4</v>
      </c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32" t="s">
        <v>679</v>
      </c>
      <c r="BK5" s="333"/>
      <c r="BL5" s="333"/>
      <c r="BM5" s="334"/>
      <c r="BN5" s="249" t="s">
        <v>712</v>
      </c>
      <c r="BO5" s="249" t="s">
        <v>745</v>
      </c>
    </row>
    <row r="6" spans="1:67" s="2" customFormat="1" ht="19.5" customHeight="1">
      <c r="A6" s="348" t="s">
        <v>399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66">
        <v>20180</v>
      </c>
      <c r="AB6" s="367"/>
      <c r="AC6" s="367"/>
      <c r="AD6" s="368"/>
      <c r="AE6" s="366">
        <v>19500</v>
      </c>
      <c r="AF6" s="367"/>
      <c r="AG6" s="367"/>
      <c r="AH6" s="368"/>
      <c r="AI6" s="295">
        <v>19600</v>
      </c>
      <c r="AJ6" s="350" t="s">
        <v>408</v>
      </c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1"/>
      <c r="BE6" s="351"/>
      <c r="BF6" s="351"/>
      <c r="BG6" s="351"/>
      <c r="BH6" s="351"/>
      <c r="BI6" s="369"/>
      <c r="BJ6" s="366">
        <v>39172</v>
      </c>
      <c r="BK6" s="367"/>
      <c r="BL6" s="367"/>
      <c r="BM6" s="367"/>
      <c r="BN6" s="285">
        <v>33965</v>
      </c>
      <c r="BO6" s="285">
        <v>32200</v>
      </c>
    </row>
    <row r="7" spans="1:67" ht="19.5" customHeight="1">
      <c r="A7" s="350" t="s">
        <v>400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66">
        <v>660</v>
      </c>
      <c r="AB7" s="367"/>
      <c r="AC7" s="367"/>
      <c r="AD7" s="368"/>
      <c r="AE7" s="366">
        <v>750</v>
      </c>
      <c r="AF7" s="367"/>
      <c r="AG7" s="367"/>
      <c r="AH7" s="368"/>
      <c r="AI7" s="295">
        <v>800</v>
      </c>
      <c r="AJ7" s="350" t="s">
        <v>409</v>
      </c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69"/>
      <c r="BJ7" s="366">
        <v>0</v>
      </c>
      <c r="BK7" s="367"/>
      <c r="BL7" s="367"/>
      <c r="BM7" s="367"/>
      <c r="BN7" s="285">
        <v>1500</v>
      </c>
      <c r="BO7" s="285">
        <v>2000</v>
      </c>
    </row>
    <row r="8" spans="1:67" ht="19.5" customHeight="1">
      <c r="A8" s="348" t="s">
        <v>401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66">
        <f>SUM(AA6:AD7)</f>
        <v>20840</v>
      </c>
      <c r="AB8" s="367"/>
      <c r="AC8" s="367"/>
      <c r="AD8" s="368"/>
      <c r="AE8" s="366">
        <f>SUM(AE6:AH7)</f>
        <v>20250</v>
      </c>
      <c r="AF8" s="367"/>
      <c r="AG8" s="367"/>
      <c r="AH8" s="368"/>
      <c r="AI8" s="295">
        <f>SUM(AI6:AI7)</f>
        <v>20400</v>
      </c>
      <c r="AJ8" s="350" t="s">
        <v>410</v>
      </c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/>
      <c r="BH8" s="351"/>
      <c r="BI8" s="369"/>
      <c r="BJ8" s="366">
        <v>3590</v>
      </c>
      <c r="BK8" s="367"/>
      <c r="BL8" s="367"/>
      <c r="BM8" s="367"/>
      <c r="BN8" s="285">
        <v>3700</v>
      </c>
      <c r="BO8" s="285">
        <v>3800</v>
      </c>
    </row>
    <row r="9" spans="1:67" s="3" customFormat="1" ht="33" customHeight="1">
      <c r="A9" s="350" t="s">
        <v>69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66">
        <v>3341</v>
      </c>
      <c r="AB9" s="367"/>
      <c r="AC9" s="367"/>
      <c r="AD9" s="368"/>
      <c r="AE9" s="366">
        <v>3120</v>
      </c>
      <c r="AF9" s="367"/>
      <c r="AG9" s="367"/>
      <c r="AH9" s="368"/>
      <c r="AI9" s="295">
        <v>3200</v>
      </c>
      <c r="AJ9" s="354" t="s">
        <v>411</v>
      </c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65"/>
      <c r="BJ9" s="366">
        <v>1145</v>
      </c>
      <c r="BK9" s="367"/>
      <c r="BL9" s="367"/>
      <c r="BM9" s="367"/>
      <c r="BN9" s="285">
        <v>1200</v>
      </c>
      <c r="BO9" s="285">
        <v>1250</v>
      </c>
    </row>
    <row r="10" spans="1:67" ht="27.75" customHeight="1">
      <c r="A10" s="350" t="s">
        <v>402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66">
        <v>13458</v>
      </c>
      <c r="AB10" s="367"/>
      <c r="AC10" s="367"/>
      <c r="AD10" s="368"/>
      <c r="AE10" s="366">
        <v>6100</v>
      </c>
      <c r="AF10" s="367"/>
      <c r="AG10" s="367"/>
      <c r="AH10" s="368"/>
      <c r="AI10" s="295">
        <v>6200</v>
      </c>
      <c r="AJ10" s="350" t="s">
        <v>412</v>
      </c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  <c r="BI10" s="369"/>
      <c r="BJ10" s="366"/>
      <c r="BK10" s="367"/>
      <c r="BL10" s="367"/>
      <c r="BM10" s="367"/>
      <c r="BN10" s="285"/>
      <c r="BO10" s="285"/>
    </row>
    <row r="11" spans="1:67" ht="19.5" customHeight="1">
      <c r="A11" s="354" t="s">
        <v>403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6">
        <v>4445</v>
      </c>
      <c r="AB11" s="367"/>
      <c r="AC11" s="367"/>
      <c r="AD11" s="368"/>
      <c r="AE11" s="366">
        <v>4445</v>
      </c>
      <c r="AF11" s="367"/>
      <c r="AG11" s="367"/>
      <c r="AH11" s="368"/>
      <c r="AI11" s="295">
        <v>4500</v>
      </c>
      <c r="AJ11" s="350" t="s">
        <v>413</v>
      </c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69"/>
      <c r="BJ11" s="366">
        <v>50</v>
      </c>
      <c r="BK11" s="367"/>
      <c r="BL11" s="367"/>
      <c r="BM11" s="367"/>
      <c r="BN11" s="285">
        <v>50</v>
      </c>
      <c r="BO11" s="285">
        <v>50</v>
      </c>
    </row>
    <row r="12" spans="1:67" ht="19.5" customHeight="1">
      <c r="A12" s="354" t="s">
        <v>404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66">
        <v>6373</v>
      </c>
      <c r="AB12" s="367"/>
      <c r="AC12" s="367"/>
      <c r="AD12" s="368"/>
      <c r="AE12" s="366">
        <v>6200</v>
      </c>
      <c r="AF12" s="367"/>
      <c r="AG12" s="367"/>
      <c r="AH12" s="368"/>
      <c r="AI12" s="295">
        <v>6200</v>
      </c>
      <c r="AJ12" s="350" t="s">
        <v>588</v>
      </c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69"/>
      <c r="BJ12" s="366">
        <v>0</v>
      </c>
      <c r="BK12" s="367"/>
      <c r="BL12" s="367"/>
      <c r="BM12" s="367"/>
      <c r="BN12" s="285"/>
      <c r="BO12" s="285"/>
    </row>
    <row r="13" spans="1:67" s="3" customFormat="1" ht="19.5" customHeight="1">
      <c r="A13" s="356" t="s">
        <v>405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66">
        <v>500</v>
      </c>
      <c r="AB13" s="367"/>
      <c r="AC13" s="367"/>
      <c r="AD13" s="368"/>
      <c r="AE13" s="366">
        <v>1500</v>
      </c>
      <c r="AF13" s="367"/>
      <c r="AG13" s="367"/>
      <c r="AH13" s="368"/>
      <c r="AI13" s="295">
        <v>2000</v>
      </c>
      <c r="AJ13" s="502"/>
      <c r="AK13" s="502"/>
      <c r="AL13" s="502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144"/>
      <c r="BK13" s="144"/>
      <c r="BL13" s="144"/>
      <c r="BM13" s="144"/>
      <c r="BN13" s="285"/>
      <c r="BO13" s="285"/>
    </row>
    <row r="14" spans="1:67" s="3" customFormat="1" ht="19.5" customHeight="1">
      <c r="A14" s="354" t="s">
        <v>406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66"/>
      <c r="AB14" s="367"/>
      <c r="AC14" s="367"/>
      <c r="AD14" s="368"/>
      <c r="AE14" s="366"/>
      <c r="AF14" s="367"/>
      <c r="AG14" s="367"/>
      <c r="AH14" s="368"/>
      <c r="AI14" s="295"/>
      <c r="AJ14" s="503"/>
      <c r="AK14" s="503"/>
      <c r="AL14" s="503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144"/>
      <c r="BK14" s="144"/>
      <c r="BL14" s="144"/>
      <c r="BM14" s="144"/>
      <c r="BN14" s="285"/>
      <c r="BO14" s="285"/>
    </row>
    <row r="15" spans="1:67" ht="19.5" customHeight="1">
      <c r="A15" s="354" t="s">
        <v>407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66">
        <v>112</v>
      </c>
      <c r="AB15" s="367"/>
      <c r="AC15" s="367"/>
      <c r="AD15" s="368"/>
      <c r="AE15" s="366"/>
      <c r="AF15" s="367"/>
      <c r="AG15" s="367"/>
      <c r="AH15" s="368"/>
      <c r="AI15" s="295"/>
      <c r="AJ15" s="501"/>
      <c r="AK15" s="501"/>
      <c r="AL15" s="501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144"/>
      <c r="BK15" s="144"/>
      <c r="BL15" s="144"/>
      <c r="BM15" s="144"/>
      <c r="BN15" s="285"/>
      <c r="BO15" s="285"/>
    </row>
    <row r="16" spans="1:67" s="3" customFormat="1" ht="19.5" customHeight="1">
      <c r="A16" s="356" t="s">
        <v>709</v>
      </c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66">
        <f>SUM(AA8:AD15)</f>
        <v>49069</v>
      </c>
      <c r="AB16" s="367"/>
      <c r="AC16" s="367"/>
      <c r="AD16" s="368"/>
      <c r="AE16" s="366">
        <f>AE8+AE9+AE10+AE11+AE12+AE13</f>
        <v>41615</v>
      </c>
      <c r="AF16" s="367"/>
      <c r="AG16" s="367"/>
      <c r="AH16" s="368"/>
      <c r="AI16" s="295">
        <f>AI8+AI9+AI10+AI11+AI12</f>
        <v>40500</v>
      </c>
      <c r="AJ16" s="354" t="s">
        <v>702</v>
      </c>
      <c r="AK16" s="355"/>
      <c r="AL16" s="355"/>
      <c r="AM16" s="355"/>
      <c r="AN16" s="355"/>
      <c r="AO16" s="355"/>
      <c r="AP16" s="355"/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5"/>
      <c r="BB16" s="355"/>
      <c r="BC16" s="355"/>
      <c r="BD16" s="355"/>
      <c r="BE16" s="355"/>
      <c r="BF16" s="355"/>
      <c r="BG16" s="355"/>
      <c r="BH16" s="355"/>
      <c r="BI16" s="365"/>
      <c r="BJ16" s="366">
        <f>SUM(BJ6:BM15)</f>
        <v>43957</v>
      </c>
      <c r="BK16" s="367"/>
      <c r="BL16" s="367"/>
      <c r="BM16" s="367"/>
      <c r="BN16" s="285">
        <f>SUM(BN6:BN15)</f>
        <v>40415</v>
      </c>
      <c r="BO16" s="285">
        <f>SUM(BO6:BO15)</f>
        <v>39300</v>
      </c>
    </row>
    <row r="17" spans="1:67" s="9" customFormat="1" ht="19.5" customHeight="1">
      <c r="A17" s="354" t="s">
        <v>416</v>
      </c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65"/>
      <c r="AA17" s="324"/>
      <c r="AB17" s="324"/>
      <c r="AC17" s="324"/>
      <c r="AD17" s="324"/>
      <c r="AE17" s="324"/>
      <c r="AF17" s="324"/>
      <c r="AG17" s="324"/>
      <c r="AH17" s="324"/>
      <c r="AI17" s="296"/>
      <c r="AJ17" s="354" t="s">
        <v>421</v>
      </c>
      <c r="AK17" s="355"/>
      <c r="AL17" s="355"/>
      <c r="AM17" s="355"/>
      <c r="AN17" s="355"/>
      <c r="AO17" s="355"/>
      <c r="AP17" s="355"/>
      <c r="AQ17" s="355"/>
      <c r="AR17" s="355"/>
      <c r="AS17" s="355"/>
      <c r="AT17" s="355"/>
      <c r="AU17" s="355"/>
      <c r="AV17" s="355"/>
      <c r="AW17" s="355"/>
      <c r="AX17" s="355"/>
      <c r="AY17" s="355"/>
      <c r="AZ17" s="355"/>
      <c r="BA17" s="355"/>
      <c r="BB17" s="355"/>
      <c r="BC17" s="355"/>
      <c r="BD17" s="355"/>
      <c r="BE17" s="355"/>
      <c r="BF17" s="355"/>
      <c r="BG17" s="355"/>
      <c r="BH17" s="355"/>
      <c r="BI17" s="365"/>
      <c r="BJ17" s="366"/>
      <c r="BK17" s="367"/>
      <c r="BL17" s="367"/>
      <c r="BM17" s="367"/>
      <c r="BN17" s="285"/>
      <c r="BO17" s="285"/>
    </row>
    <row r="18" spans="1:67" s="9" customFormat="1" ht="19.5" customHeight="1">
      <c r="A18" s="360" t="s">
        <v>417</v>
      </c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2"/>
      <c r="AA18" s="324"/>
      <c r="AB18" s="324"/>
      <c r="AC18" s="324"/>
      <c r="AD18" s="324"/>
      <c r="AE18" s="324"/>
      <c r="AF18" s="324"/>
      <c r="AG18" s="324"/>
      <c r="AH18" s="324"/>
      <c r="AI18" s="296"/>
      <c r="AJ18" s="360" t="s">
        <v>422</v>
      </c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2"/>
      <c r="BJ18" s="366"/>
      <c r="BK18" s="367"/>
      <c r="BL18" s="367"/>
      <c r="BM18" s="367"/>
      <c r="BN18" s="285"/>
      <c r="BO18" s="285"/>
    </row>
    <row r="19" spans="1:67" s="9" customFormat="1" ht="19.5" customHeight="1">
      <c r="A19" s="360" t="s">
        <v>418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2"/>
      <c r="AA19" s="324"/>
      <c r="AB19" s="324"/>
      <c r="AC19" s="324"/>
      <c r="AD19" s="324"/>
      <c r="AE19" s="324"/>
      <c r="AF19" s="324"/>
      <c r="AG19" s="324"/>
      <c r="AH19" s="324"/>
      <c r="AI19" s="296"/>
      <c r="AJ19" s="350" t="s">
        <v>423</v>
      </c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1"/>
      <c r="BH19" s="351"/>
      <c r="BI19" s="369"/>
      <c r="BJ19" s="366">
        <v>5112</v>
      </c>
      <c r="BK19" s="367"/>
      <c r="BL19" s="367"/>
      <c r="BM19" s="367"/>
      <c r="BN19" s="285">
        <v>1200</v>
      </c>
      <c r="BO19" s="285">
        <v>1200</v>
      </c>
    </row>
    <row r="20" spans="1:67" s="9" customFormat="1" ht="19.5" customHeight="1">
      <c r="A20" s="360" t="s">
        <v>419</v>
      </c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2"/>
      <c r="AA20" s="324"/>
      <c r="AB20" s="324"/>
      <c r="AC20" s="324"/>
      <c r="AD20" s="324"/>
      <c r="AE20" s="324"/>
      <c r="AF20" s="324"/>
      <c r="AG20" s="324"/>
      <c r="AH20" s="324"/>
      <c r="AI20" s="296"/>
      <c r="AJ20" s="354" t="s">
        <v>424</v>
      </c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5"/>
      <c r="BB20" s="355"/>
      <c r="BC20" s="355"/>
      <c r="BD20" s="355"/>
      <c r="BE20" s="355"/>
      <c r="BF20" s="355"/>
      <c r="BG20" s="355"/>
      <c r="BH20" s="355"/>
      <c r="BI20" s="365"/>
      <c r="BJ20" s="366"/>
      <c r="BK20" s="367"/>
      <c r="BL20" s="367"/>
      <c r="BM20" s="367"/>
      <c r="BN20" s="285"/>
      <c r="BO20" s="285"/>
    </row>
    <row r="21" spans="1:67" s="9" customFormat="1" ht="19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143"/>
      <c r="AB21" s="143"/>
      <c r="AC21" s="143"/>
      <c r="AD21" s="143"/>
      <c r="AE21" s="143"/>
      <c r="AF21" s="143"/>
      <c r="AG21" s="143"/>
      <c r="AH21" s="143"/>
      <c r="AI21" s="143"/>
      <c r="AJ21" s="360" t="s">
        <v>425</v>
      </c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2"/>
      <c r="BJ21" s="366"/>
      <c r="BK21" s="367"/>
      <c r="BL21" s="367"/>
      <c r="BM21" s="368"/>
      <c r="BN21" s="143"/>
      <c r="BO21" s="143"/>
    </row>
    <row r="22" spans="1:67" s="9" customFormat="1" ht="19.5" customHeight="1">
      <c r="A22" s="360" t="s">
        <v>710</v>
      </c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2"/>
      <c r="AA22" s="324">
        <f>SUM(AA17:AD20)</f>
        <v>0</v>
      </c>
      <c r="AB22" s="324"/>
      <c r="AC22" s="324"/>
      <c r="AD22" s="324"/>
      <c r="AE22" s="324">
        <f>SUM(AE17:AH20)</f>
        <v>0</v>
      </c>
      <c r="AF22" s="324"/>
      <c r="AG22" s="324"/>
      <c r="AH22" s="324"/>
      <c r="AI22" s="296">
        <v>0</v>
      </c>
      <c r="AJ22" s="360" t="s">
        <v>703</v>
      </c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2"/>
      <c r="BJ22" s="366">
        <f>SUM(BJ17:BM21)</f>
        <v>5112</v>
      </c>
      <c r="BK22" s="367"/>
      <c r="BL22" s="367"/>
      <c r="BM22" s="368"/>
      <c r="BN22" s="296">
        <f>SUM(BN17:BN20)</f>
        <v>1200</v>
      </c>
      <c r="BO22" s="285">
        <f>SUM(BO17:BO20)</f>
        <v>1200</v>
      </c>
    </row>
    <row r="23" spans="1:67" s="9" customFormat="1" ht="19.5" customHeight="1">
      <c r="A23" s="360" t="s">
        <v>568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2"/>
      <c r="AA23" s="324">
        <f>AA16+AA22</f>
        <v>49069</v>
      </c>
      <c r="AB23" s="324"/>
      <c r="AC23" s="324"/>
      <c r="AD23" s="324"/>
      <c r="AE23" s="324">
        <f>AE16+AE22</f>
        <v>41615</v>
      </c>
      <c r="AF23" s="324"/>
      <c r="AG23" s="324"/>
      <c r="AH23" s="324"/>
      <c r="AI23" s="296">
        <f>AI16+AI22</f>
        <v>40500</v>
      </c>
      <c r="AJ23" s="360" t="s">
        <v>569</v>
      </c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2"/>
      <c r="BJ23" s="366">
        <f>BJ16+BJ22</f>
        <v>49069</v>
      </c>
      <c r="BK23" s="367"/>
      <c r="BL23" s="367"/>
      <c r="BM23" s="368"/>
      <c r="BN23" s="296">
        <f>BN16+BN22</f>
        <v>41615</v>
      </c>
      <c r="BO23" s="285">
        <f>BO16+BO22</f>
        <v>40500</v>
      </c>
    </row>
    <row r="24" spans="1:67" s="9" customFormat="1" ht="19.5" customHeight="1">
      <c r="A24" s="251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3"/>
      <c r="BK24" s="253"/>
      <c r="BL24" s="253"/>
      <c r="BM24" s="253"/>
      <c r="BN24" s="253"/>
      <c r="BO24" s="253"/>
    </row>
    <row r="25" ht="19.5" customHeight="1"/>
    <row r="26" spans="43:52" ht="12.75">
      <c r="AQ26" s="372"/>
      <c r="AR26" s="372"/>
      <c r="AS26" s="372"/>
      <c r="AT26" s="372"/>
      <c r="AU26" s="372"/>
      <c r="AV26" s="372"/>
      <c r="AW26" s="372"/>
      <c r="AX26" s="372"/>
      <c r="AY26" s="372"/>
      <c r="AZ26" s="372"/>
    </row>
    <row r="27" spans="43:52" ht="12.75">
      <c r="AQ27" s="372"/>
      <c r="AR27" s="372"/>
      <c r="AS27" s="372"/>
      <c r="AT27" s="372"/>
      <c r="AU27" s="372"/>
      <c r="AV27" s="372"/>
      <c r="AW27" s="372"/>
      <c r="AX27" s="372"/>
      <c r="AY27" s="372"/>
      <c r="AZ27" s="372"/>
    </row>
    <row r="28" spans="43:52" ht="12.75">
      <c r="AQ28" s="372"/>
      <c r="AR28" s="372"/>
      <c r="AS28" s="372"/>
      <c r="AT28" s="372"/>
      <c r="AU28" s="372"/>
      <c r="AV28" s="372"/>
      <c r="AW28" s="372"/>
      <c r="AX28" s="372"/>
      <c r="AY28" s="372"/>
      <c r="AZ28" s="372"/>
    </row>
    <row r="29" spans="43:52" ht="12.75">
      <c r="AQ29" s="373"/>
      <c r="AR29" s="373"/>
      <c r="AS29" s="373"/>
      <c r="AT29" s="373"/>
      <c r="AU29" s="373"/>
      <c r="AV29" s="373"/>
      <c r="AW29" s="373"/>
      <c r="AX29" s="373"/>
      <c r="AY29" s="373"/>
      <c r="AZ29" s="373"/>
    </row>
  </sheetData>
  <sheetProtection/>
  <mergeCells count="98">
    <mergeCell ref="BJ5:BM5"/>
    <mergeCell ref="AG4:BM4"/>
    <mergeCell ref="AJ5:BI5"/>
    <mergeCell ref="A4:AD4"/>
    <mergeCell ref="A8:Z8"/>
    <mergeCell ref="A9:Z9"/>
    <mergeCell ref="A5:Z5"/>
    <mergeCell ref="AA5:AD5"/>
    <mergeCell ref="AA8:AD8"/>
    <mergeCell ref="AA9:AD9"/>
    <mergeCell ref="A6:Z6"/>
    <mergeCell ref="AA6:AD6"/>
    <mergeCell ref="A7:Z7"/>
    <mergeCell ref="AA7:AD7"/>
    <mergeCell ref="A23:Z23"/>
    <mergeCell ref="AA23:AD23"/>
    <mergeCell ref="A20:Z20"/>
    <mergeCell ref="A11:Z11"/>
    <mergeCell ref="A16:Z16"/>
    <mergeCell ref="A14:Z14"/>
    <mergeCell ref="A22:Z22"/>
    <mergeCell ref="AA22:AD22"/>
    <mergeCell ref="AA17:AD17"/>
    <mergeCell ref="AA20:AD20"/>
    <mergeCell ref="BJ19:BM19"/>
    <mergeCell ref="AJ18:BI18"/>
    <mergeCell ref="A19:Z19"/>
    <mergeCell ref="AA19:AD19"/>
    <mergeCell ref="A18:Z18"/>
    <mergeCell ref="A17:Z17"/>
    <mergeCell ref="A10:Z10"/>
    <mergeCell ref="A15:Z15"/>
    <mergeCell ref="AA11:AD11"/>
    <mergeCell ref="AA10:AD10"/>
    <mergeCell ref="AA14:AD14"/>
    <mergeCell ref="AA13:AD13"/>
    <mergeCell ref="A13:Z13"/>
    <mergeCell ref="AA15:AD15"/>
    <mergeCell ref="A12:Z12"/>
    <mergeCell ref="AA16:AD16"/>
    <mergeCell ref="BJ18:BM18"/>
    <mergeCell ref="AA12:AD12"/>
    <mergeCell ref="AA18:AD18"/>
    <mergeCell ref="AJ13:AL13"/>
    <mergeCell ref="AJ14:AL14"/>
    <mergeCell ref="AJ16:BI16"/>
    <mergeCell ref="BJ16:BM16"/>
    <mergeCell ref="AJ19:BI19"/>
    <mergeCell ref="AE12:AH12"/>
    <mergeCell ref="AE13:AH13"/>
    <mergeCell ref="AE14:AH14"/>
    <mergeCell ref="AE15:AH15"/>
    <mergeCell ref="AE20:AH20"/>
    <mergeCell ref="AJ15:AL15"/>
    <mergeCell ref="BJ7:BM7"/>
    <mergeCell ref="AJ6:BI6"/>
    <mergeCell ref="BJ12:BM12"/>
    <mergeCell ref="AJ21:BI21"/>
    <mergeCell ref="BJ21:BM21"/>
    <mergeCell ref="AJ12:BI12"/>
    <mergeCell ref="AJ17:BI17"/>
    <mergeCell ref="BJ17:BM17"/>
    <mergeCell ref="AJ20:BI20"/>
    <mergeCell ref="BJ20:BM20"/>
    <mergeCell ref="AE11:AH11"/>
    <mergeCell ref="AJ9:BI9"/>
    <mergeCell ref="BJ8:BM8"/>
    <mergeCell ref="AJ8:BI8"/>
    <mergeCell ref="BJ11:BM11"/>
    <mergeCell ref="BJ9:BM9"/>
    <mergeCell ref="AJ10:BI10"/>
    <mergeCell ref="BJ10:BM10"/>
    <mergeCell ref="AJ11:BI11"/>
    <mergeCell ref="AE8:AH8"/>
    <mergeCell ref="BJ23:BM23"/>
    <mergeCell ref="AQ27:AZ27"/>
    <mergeCell ref="AQ28:AZ28"/>
    <mergeCell ref="BJ22:BM22"/>
    <mergeCell ref="AQ29:AZ29"/>
    <mergeCell ref="AQ26:AZ26"/>
    <mergeCell ref="AJ23:BI23"/>
    <mergeCell ref="AJ22:BI22"/>
    <mergeCell ref="AE22:AH22"/>
    <mergeCell ref="AE23:AH23"/>
    <mergeCell ref="AE16:AH16"/>
    <mergeCell ref="AE17:AH17"/>
    <mergeCell ref="AE18:AH18"/>
    <mergeCell ref="AE19:AH19"/>
    <mergeCell ref="AE9:AH9"/>
    <mergeCell ref="AE10:AH10"/>
    <mergeCell ref="A1:BO1"/>
    <mergeCell ref="A2:BO2"/>
    <mergeCell ref="A3:BO3"/>
    <mergeCell ref="AE5:AH5"/>
    <mergeCell ref="AE6:AH6"/>
    <mergeCell ref="AE7:AH7"/>
    <mergeCell ref="BJ6:BM6"/>
    <mergeCell ref="AJ7:BI7"/>
  </mergeCells>
  <printOptions horizontalCentered="1"/>
  <pageMargins left="0.1968503937007874" right="0.1968503937007874" top="0.8267716535433072" bottom="0.5905511811023623" header="0.5118110236220472" footer="0.5118110236220472"/>
  <pageSetup fitToHeight="0" horizontalDpi="360" verticalDpi="360" orientation="landscape" paperSize="9" scale="70" r:id="rId1"/>
  <headerFooter alignWithMargins="0">
    <oddHeader xml:space="preserve">&amp;R13.  sz.  melléklet a 2/2015. (II.11.) önkormányzati rendelethez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4"/>
  <sheetViews>
    <sheetView view="pageBreakPreview" zoomScaleSheetLayoutView="100" zoomScalePageLayoutView="0" workbookViewId="0" topLeftCell="A82">
      <selection activeCell="AG8" sqref="AG8:AJ8"/>
    </sheetView>
  </sheetViews>
  <sheetFormatPr defaultColWidth="9.140625" defaultRowHeight="15"/>
  <cols>
    <col min="1" max="2" width="2.7109375" style="4" customWidth="1"/>
    <col min="3" max="45" width="2.7109375" style="1" customWidth="1"/>
    <col min="46" max="16384" width="9.140625" style="1" customWidth="1"/>
  </cols>
  <sheetData>
    <row r="1" spans="1:72" ht="31.5" customHeight="1">
      <c r="A1" s="335" t="s">
        <v>713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</row>
    <row r="2" spans="1:72" ht="33" customHeight="1">
      <c r="A2" s="440" t="s">
        <v>414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</row>
    <row r="3" spans="1:36" ht="25.5" customHeight="1">
      <c r="A3" s="384" t="s">
        <v>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</row>
    <row r="4" spans="1:36" ht="15.75" customHeight="1">
      <c r="A4" s="391" t="s">
        <v>2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</row>
    <row r="5" spans="1:36" ht="34.5" customHeight="1">
      <c r="A5" s="393" t="s">
        <v>3</v>
      </c>
      <c r="B5" s="379"/>
      <c r="C5" s="394" t="s">
        <v>4</v>
      </c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7" t="s">
        <v>5</v>
      </c>
      <c r="AD5" s="378"/>
      <c r="AE5" s="378"/>
      <c r="AF5" s="378"/>
      <c r="AG5" s="379" t="s">
        <v>6</v>
      </c>
      <c r="AH5" s="378"/>
      <c r="AI5" s="378"/>
      <c r="AJ5" s="378"/>
    </row>
    <row r="6" spans="1:36" ht="12.75">
      <c r="A6" s="386" t="s">
        <v>7</v>
      </c>
      <c r="B6" s="387"/>
      <c r="C6" s="388" t="s">
        <v>8</v>
      </c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8" t="s">
        <v>9</v>
      </c>
      <c r="AD6" s="389"/>
      <c r="AE6" s="389"/>
      <c r="AF6" s="390"/>
      <c r="AG6" s="388" t="s">
        <v>10</v>
      </c>
      <c r="AH6" s="389"/>
      <c r="AI6" s="389"/>
      <c r="AJ6" s="390"/>
    </row>
    <row r="7" spans="1:36" ht="19.5" customHeight="1">
      <c r="A7" s="395" t="s">
        <v>11</v>
      </c>
      <c r="B7" s="396"/>
      <c r="C7" s="397" t="s">
        <v>12</v>
      </c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9" t="s">
        <v>13</v>
      </c>
      <c r="AD7" s="400"/>
      <c r="AE7" s="400"/>
      <c r="AF7" s="401"/>
      <c r="AG7" s="381">
        <v>13175</v>
      </c>
      <c r="AH7" s="382"/>
      <c r="AI7" s="382"/>
      <c r="AJ7" s="383"/>
    </row>
    <row r="8" spans="1:36" ht="19.5" customHeight="1">
      <c r="A8" s="395" t="s">
        <v>14</v>
      </c>
      <c r="B8" s="396"/>
      <c r="C8" s="397" t="s">
        <v>15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80" t="s">
        <v>16</v>
      </c>
      <c r="AD8" s="380"/>
      <c r="AE8" s="380"/>
      <c r="AF8" s="380"/>
      <c r="AG8" s="381">
        <v>0</v>
      </c>
      <c r="AH8" s="382"/>
      <c r="AI8" s="382"/>
      <c r="AJ8" s="383"/>
    </row>
    <row r="9" spans="1:36" ht="19.5" customHeight="1">
      <c r="A9" s="395" t="s">
        <v>17</v>
      </c>
      <c r="B9" s="396"/>
      <c r="C9" s="397" t="s">
        <v>18</v>
      </c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80" t="s">
        <v>19</v>
      </c>
      <c r="AD9" s="380"/>
      <c r="AE9" s="380"/>
      <c r="AF9" s="380"/>
      <c r="AG9" s="381"/>
      <c r="AH9" s="382"/>
      <c r="AI9" s="382"/>
      <c r="AJ9" s="383"/>
    </row>
    <row r="10" spans="1:36" ht="19.5" customHeight="1">
      <c r="A10" s="395" t="s">
        <v>20</v>
      </c>
      <c r="B10" s="396"/>
      <c r="C10" s="402" t="s">
        <v>21</v>
      </c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380" t="s">
        <v>22</v>
      </c>
      <c r="AD10" s="380"/>
      <c r="AE10" s="380"/>
      <c r="AF10" s="380"/>
      <c r="AG10" s="381"/>
      <c r="AH10" s="382"/>
      <c r="AI10" s="382"/>
      <c r="AJ10" s="383"/>
    </row>
    <row r="11" spans="1:36" ht="19.5" customHeight="1">
      <c r="A11" s="395" t="s">
        <v>23</v>
      </c>
      <c r="B11" s="396"/>
      <c r="C11" s="402" t="s">
        <v>24</v>
      </c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380" t="s">
        <v>25</v>
      </c>
      <c r="AD11" s="380"/>
      <c r="AE11" s="380"/>
      <c r="AF11" s="380"/>
      <c r="AG11" s="381"/>
      <c r="AH11" s="382"/>
      <c r="AI11" s="382"/>
      <c r="AJ11" s="383"/>
    </row>
    <row r="12" spans="1:36" ht="19.5" customHeight="1">
      <c r="A12" s="395" t="s">
        <v>26</v>
      </c>
      <c r="B12" s="396"/>
      <c r="C12" s="402" t="s">
        <v>27</v>
      </c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380" t="s">
        <v>28</v>
      </c>
      <c r="AD12" s="380"/>
      <c r="AE12" s="380"/>
      <c r="AF12" s="380"/>
      <c r="AG12" s="381"/>
      <c r="AH12" s="382"/>
      <c r="AI12" s="382"/>
      <c r="AJ12" s="383"/>
    </row>
    <row r="13" spans="1:36" ht="19.5" customHeight="1">
      <c r="A13" s="395" t="s">
        <v>29</v>
      </c>
      <c r="B13" s="396"/>
      <c r="C13" s="402" t="s">
        <v>30</v>
      </c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380" t="s">
        <v>31</v>
      </c>
      <c r="AD13" s="380"/>
      <c r="AE13" s="380"/>
      <c r="AF13" s="380"/>
      <c r="AG13" s="381">
        <v>295</v>
      </c>
      <c r="AH13" s="382"/>
      <c r="AI13" s="382"/>
      <c r="AJ13" s="383"/>
    </row>
    <row r="14" spans="1:36" ht="19.5" customHeight="1">
      <c r="A14" s="395" t="s">
        <v>32</v>
      </c>
      <c r="B14" s="396"/>
      <c r="C14" s="402" t="s">
        <v>33</v>
      </c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6" t="s">
        <v>34</v>
      </c>
      <c r="AD14" s="407"/>
      <c r="AE14" s="407"/>
      <c r="AF14" s="408"/>
      <c r="AG14" s="381">
        <v>20</v>
      </c>
      <c r="AH14" s="382"/>
      <c r="AI14" s="382"/>
      <c r="AJ14" s="383"/>
    </row>
    <row r="15" spans="1:36" ht="19.5" customHeight="1">
      <c r="A15" s="395" t="s">
        <v>35</v>
      </c>
      <c r="B15" s="396"/>
      <c r="C15" s="404" t="s">
        <v>36</v>
      </c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380" t="s">
        <v>37</v>
      </c>
      <c r="AD15" s="380"/>
      <c r="AE15" s="380"/>
      <c r="AF15" s="380"/>
      <c r="AG15" s="381"/>
      <c r="AH15" s="382"/>
      <c r="AI15" s="382"/>
      <c r="AJ15" s="383"/>
    </row>
    <row r="16" spans="1:36" ht="19.5" customHeight="1">
      <c r="A16" s="395" t="s">
        <v>38</v>
      </c>
      <c r="B16" s="396"/>
      <c r="C16" s="404" t="s">
        <v>39</v>
      </c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380" t="s">
        <v>40</v>
      </c>
      <c r="AD16" s="380"/>
      <c r="AE16" s="380"/>
      <c r="AF16" s="380"/>
      <c r="AG16" s="381"/>
      <c r="AH16" s="382"/>
      <c r="AI16" s="382"/>
      <c r="AJ16" s="383"/>
    </row>
    <row r="17" spans="1:36" ht="19.5" customHeight="1">
      <c r="A17" s="395" t="s">
        <v>41</v>
      </c>
      <c r="B17" s="396"/>
      <c r="C17" s="404" t="s">
        <v>42</v>
      </c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380" t="s">
        <v>43</v>
      </c>
      <c r="AD17" s="380"/>
      <c r="AE17" s="380"/>
      <c r="AF17" s="380"/>
      <c r="AG17" s="381"/>
      <c r="AH17" s="382"/>
      <c r="AI17" s="382"/>
      <c r="AJ17" s="383"/>
    </row>
    <row r="18" spans="1:36" s="2" customFormat="1" ht="19.5" customHeight="1">
      <c r="A18" s="395" t="s">
        <v>44</v>
      </c>
      <c r="B18" s="396"/>
      <c r="C18" s="404" t="s">
        <v>45</v>
      </c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380" t="s">
        <v>46</v>
      </c>
      <c r="AD18" s="380"/>
      <c r="AE18" s="380"/>
      <c r="AF18" s="380"/>
      <c r="AG18" s="381"/>
      <c r="AH18" s="382"/>
      <c r="AI18" s="382"/>
      <c r="AJ18" s="383"/>
    </row>
    <row r="19" spans="1:36" s="2" customFormat="1" ht="19.5" customHeight="1">
      <c r="A19" s="395" t="s">
        <v>47</v>
      </c>
      <c r="B19" s="396"/>
      <c r="C19" s="404" t="s">
        <v>48</v>
      </c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380" t="s">
        <v>49</v>
      </c>
      <c r="AD19" s="380"/>
      <c r="AE19" s="380"/>
      <c r="AF19" s="380"/>
      <c r="AG19" s="381"/>
      <c r="AH19" s="382"/>
      <c r="AI19" s="382"/>
      <c r="AJ19" s="383"/>
    </row>
    <row r="20" spans="1:36" s="2" customFormat="1" ht="19.5" customHeight="1">
      <c r="A20" s="409" t="s">
        <v>50</v>
      </c>
      <c r="B20" s="410"/>
      <c r="C20" s="411" t="s">
        <v>51</v>
      </c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3" t="s">
        <v>52</v>
      </c>
      <c r="AD20" s="413"/>
      <c r="AE20" s="413"/>
      <c r="AF20" s="413"/>
      <c r="AG20" s="414">
        <f>SUM(AG7:AJ19)</f>
        <v>13490</v>
      </c>
      <c r="AH20" s="415"/>
      <c r="AI20" s="415"/>
      <c r="AJ20" s="416"/>
    </row>
    <row r="21" spans="1:36" ht="19.5" customHeight="1">
      <c r="A21" s="395" t="s">
        <v>53</v>
      </c>
      <c r="B21" s="396"/>
      <c r="C21" s="404" t="s">
        <v>54</v>
      </c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380" t="s">
        <v>55</v>
      </c>
      <c r="AD21" s="380"/>
      <c r="AE21" s="380"/>
      <c r="AF21" s="380"/>
      <c r="AG21" s="381">
        <v>0</v>
      </c>
      <c r="AH21" s="382"/>
      <c r="AI21" s="382"/>
      <c r="AJ21" s="383"/>
    </row>
    <row r="22" spans="1:36" ht="29.25" customHeight="1">
      <c r="A22" s="395" t="s">
        <v>56</v>
      </c>
      <c r="B22" s="396"/>
      <c r="C22" s="404" t="s">
        <v>57</v>
      </c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380" t="s">
        <v>58</v>
      </c>
      <c r="AD22" s="380"/>
      <c r="AE22" s="380"/>
      <c r="AF22" s="380"/>
      <c r="AG22" s="381">
        <v>0</v>
      </c>
      <c r="AH22" s="382"/>
      <c r="AI22" s="382"/>
      <c r="AJ22" s="383"/>
    </row>
    <row r="23" spans="1:36" ht="19.5" customHeight="1">
      <c r="A23" s="395" t="s">
        <v>59</v>
      </c>
      <c r="B23" s="396"/>
      <c r="C23" s="417" t="s">
        <v>60</v>
      </c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380" t="s">
        <v>61</v>
      </c>
      <c r="AD23" s="380"/>
      <c r="AE23" s="380"/>
      <c r="AF23" s="380"/>
      <c r="AG23" s="381">
        <v>780</v>
      </c>
      <c r="AH23" s="382"/>
      <c r="AI23" s="382"/>
      <c r="AJ23" s="383"/>
    </row>
    <row r="24" spans="1:36" ht="19.5" customHeight="1">
      <c r="A24" s="409" t="s">
        <v>62</v>
      </c>
      <c r="B24" s="410"/>
      <c r="C24" s="419" t="s">
        <v>63</v>
      </c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13" t="s">
        <v>64</v>
      </c>
      <c r="AD24" s="413"/>
      <c r="AE24" s="413"/>
      <c r="AF24" s="413"/>
      <c r="AG24" s="414">
        <f>SUM(AG21:AJ23)</f>
        <v>780</v>
      </c>
      <c r="AH24" s="415"/>
      <c r="AI24" s="415"/>
      <c r="AJ24" s="416"/>
    </row>
    <row r="25" spans="1:36" ht="19.5" customHeight="1">
      <c r="A25" s="409" t="s">
        <v>65</v>
      </c>
      <c r="B25" s="410"/>
      <c r="C25" s="411" t="s">
        <v>66</v>
      </c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3" t="s">
        <v>67</v>
      </c>
      <c r="AD25" s="413"/>
      <c r="AE25" s="413"/>
      <c r="AF25" s="413"/>
      <c r="AG25" s="414">
        <f>AG24+AG20</f>
        <v>14270</v>
      </c>
      <c r="AH25" s="415"/>
      <c r="AI25" s="415"/>
      <c r="AJ25" s="416"/>
    </row>
    <row r="26" spans="1:36" s="3" customFormat="1" ht="19.5" customHeight="1">
      <c r="A26" s="409" t="s">
        <v>68</v>
      </c>
      <c r="B26" s="410"/>
      <c r="C26" s="419" t="s">
        <v>69</v>
      </c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0"/>
      <c r="AA26" s="420"/>
      <c r="AB26" s="420"/>
      <c r="AC26" s="413" t="s">
        <v>70</v>
      </c>
      <c r="AD26" s="413"/>
      <c r="AE26" s="413"/>
      <c r="AF26" s="413"/>
      <c r="AG26" s="414">
        <v>2626</v>
      </c>
      <c r="AH26" s="415"/>
      <c r="AI26" s="415"/>
      <c r="AJ26" s="416"/>
    </row>
    <row r="27" spans="1:36" ht="19.5" customHeight="1">
      <c r="A27" s="395" t="s">
        <v>71</v>
      </c>
      <c r="B27" s="396"/>
      <c r="C27" s="404" t="s">
        <v>72</v>
      </c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380" t="s">
        <v>73</v>
      </c>
      <c r="AD27" s="380"/>
      <c r="AE27" s="380"/>
      <c r="AF27" s="380"/>
      <c r="AG27" s="381">
        <v>15</v>
      </c>
      <c r="AH27" s="382"/>
      <c r="AI27" s="382"/>
      <c r="AJ27" s="383"/>
    </row>
    <row r="28" spans="1:36" ht="19.5" customHeight="1">
      <c r="A28" s="395" t="s">
        <v>74</v>
      </c>
      <c r="B28" s="396"/>
      <c r="C28" s="404" t="s">
        <v>75</v>
      </c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380" t="s">
        <v>76</v>
      </c>
      <c r="AD28" s="380"/>
      <c r="AE28" s="380"/>
      <c r="AF28" s="380"/>
      <c r="AG28" s="381">
        <v>2144</v>
      </c>
      <c r="AH28" s="382"/>
      <c r="AI28" s="382"/>
      <c r="AJ28" s="383"/>
    </row>
    <row r="29" spans="1:36" ht="19.5" customHeight="1">
      <c r="A29" s="395" t="s">
        <v>77</v>
      </c>
      <c r="B29" s="396"/>
      <c r="C29" s="404" t="s">
        <v>78</v>
      </c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380" t="s">
        <v>79</v>
      </c>
      <c r="AD29" s="380"/>
      <c r="AE29" s="380"/>
      <c r="AF29" s="380"/>
      <c r="AG29" s="381">
        <v>0</v>
      </c>
      <c r="AH29" s="382"/>
      <c r="AI29" s="382"/>
      <c r="AJ29" s="383"/>
    </row>
    <row r="30" spans="1:36" ht="19.5" customHeight="1">
      <c r="A30" s="409" t="s">
        <v>80</v>
      </c>
      <c r="B30" s="410"/>
      <c r="C30" s="419" t="s">
        <v>81</v>
      </c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13" t="s">
        <v>82</v>
      </c>
      <c r="AD30" s="413"/>
      <c r="AE30" s="413"/>
      <c r="AF30" s="413"/>
      <c r="AG30" s="414">
        <f>SUM(AG27:AJ29)</f>
        <v>2159</v>
      </c>
      <c r="AH30" s="415"/>
      <c r="AI30" s="415"/>
      <c r="AJ30" s="416"/>
    </row>
    <row r="31" spans="1:36" ht="19.5" customHeight="1">
      <c r="A31" s="395" t="s">
        <v>83</v>
      </c>
      <c r="B31" s="396"/>
      <c r="C31" s="404" t="s">
        <v>84</v>
      </c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380" t="s">
        <v>85</v>
      </c>
      <c r="AD31" s="380"/>
      <c r="AE31" s="380"/>
      <c r="AF31" s="380"/>
      <c r="AG31" s="381">
        <v>179</v>
      </c>
      <c r="AH31" s="382"/>
      <c r="AI31" s="382"/>
      <c r="AJ31" s="383"/>
    </row>
    <row r="32" spans="1:36" ht="19.5" customHeight="1">
      <c r="A32" s="395" t="s">
        <v>86</v>
      </c>
      <c r="B32" s="396"/>
      <c r="C32" s="404" t="s">
        <v>87</v>
      </c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380" t="s">
        <v>88</v>
      </c>
      <c r="AD32" s="380"/>
      <c r="AE32" s="380"/>
      <c r="AF32" s="380"/>
      <c r="AG32" s="381">
        <v>267</v>
      </c>
      <c r="AH32" s="382"/>
      <c r="AI32" s="382"/>
      <c r="AJ32" s="383"/>
    </row>
    <row r="33" spans="1:36" ht="19.5" customHeight="1">
      <c r="A33" s="409" t="s">
        <v>89</v>
      </c>
      <c r="B33" s="410"/>
      <c r="C33" s="419" t="s">
        <v>90</v>
      </c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413" t="s">
        <v>91</v>
      </c>
      <c r="AD33" s="413"/>
      <c r="AE33" s="413"/>
      <c r="AF33" s="413"/>
      <c r="AG33" s="414">
        <f>SUM(AG31:AJ32)</f>
        <v>446</v>
      </c>
      <c r="AH33" s="415"/>
      <c r="AI33" s="415"/>
      <c r="AJ33" s="416"/>
    </row>
    <row r="34" spans="1:36" ht="19.5" customHeight="1">
      <c r="A34" s="395" t="s">
        <v>92</v>
      </c>
      <c r="B34" s="396"/>
      <c r="C34" s="404" t="s">
        <v>93</v>
      </c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380" t="s">
        <v>94</v>
      </c>
      <c r="AD34" s="380"/>
      <c r="AE34" s="380"/>
      <c r="AF34" s="380"/>
      <c r="AG34" s="381">
        <v>3243</v>
      </c>
      <c r="AH34" s="382"/>
      <c r="AI34" s="382"/>
      <c r="AJ34" s="383"/>
    </row>
    <row r="35" spans="1:36" ht="19.5" customHeight="1">
      <c r="A35" s="395" t="s">
        <v>95</v>
      </c>
      <c r="B35" s="396"/>
      <c r="C35" s="404" t="s">
        <v>96</v>
      </c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380" t="s">
        <v>97</v>
      </c>
      <c r="AD35" s="380"/>
      <c r="AE35" s="380"/>
      <c r="AF35" s="380"/>
      <c r="AG35" s="381">
        <v>0</v>
      </c>
      <c r="AH35" s="382"/>
      <c r="AI35" s="382"/>
      <c r="AJ35" s="383"/>
    </row>
    <row r="36" spans="1:36" ht="19.5" customHeight="1">
      <c r="A36" s="395" t="s">
        <v>98</v>
      </c>
      <c r="B36" s="396"/>
      <c r="C36" s="404" t="s">
        <v>99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380" t="s">
        <v>100</v>
      </c>
      <c r="AD36" s="380"/>
      <c r="AE36" s="380"/>
      <c r="AF36" s="380"/>
      <c r="AG36" s="381">
        <v>68</v>
      </c>
      <c r="AH36" s="382"/>
      <c r="AI36" s="382"/>
      <c r="AJ36" s="383"/>
    </row>
    <row r="37" spans="1:36" ht="19.5" customHeight="1">
      <c r="A37" s="395" t="s">
        <v>101</v>
      </c>
      <c r="B37" s="396"/>
      <c r="C37" s="404" t="s">
        <v>102</v>
      </c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5"/>
      <c r="AC37" s="380" t="s">
        <v>103</v>
      </c>
      <c r="AD37" s="380"/>
      <c r="AE37" s="380"/>
      <c r="AF37" s="380"/>
      <c r="AG37" s="381">
        <v>256</v>
      </c>
      <c r="AH37" s="382"/>
      <c r="AI37" s="382"/>
      <c r="AJ37" s="383"/>
    </row>
    <row r="38" spans="1:36" ht="19.5" customHeight="1">
      <c r="A38" s="395" t="s">
        <v>104</v>
      </c>
      <c r="B38" s="396"/>
      <c r="C38" s="421" t="s">
        <v>105</v>
      </c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380" t="s">
        <v>106</v>
      </c>
      <c r="AD38" s="380"/>
      <c r="AE38" s="380"/>
      <c r="AF38" s="380"/>
      <c r="AG38" s="381"/>
      <c r="AH38" s="382"/>
      <c r="AI38" s="382"/>
      <c r="AJ38" s="383"/>
    </row>
    <row r="39" spans="1:36" ht="19.5" customHeight="1">
      <c r="A39" s="395" t="s">
        <v>107</v>
      </c>
      <c r="B39" s="396"/>
      <c r="C39" s="417" t="s">
        <v>108</v>
      </c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380" t="s">
        <v>109</v>
      </c>
      <c r="AD39" s="380"/>
      <c r="AE39" s="380"/>
      <c r="AF39" s="380"/>
      <c r="AG39" s="381">
        <v>7</v>
      </c>
      <c r="AH39" s="382"/>
      <c r="AI39" s="382"/>
      <c r="AJ39" s="383"/>
    </row>
    <row r="40" spans="1:36" ht="19.5" customHeight="1">
      <c r="A40" s="395" t="s">
        <v>110</v>
      </c>
      <c r="B40" s="396"/>
      <c r="C40" s="404" t="s">
        <v>111</v>
      </c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405"/>
      <c r="X40" s="405"/>
      <c r="Y40" s="405"/>
      <c r="Z40" s="405"/>
      <c r="AA40" s="405"/>
      <c r="AB40" s="405"/>
      <c r="AC40" s="380" t="s">
        <v>112</v>
      </c>
      <c r="AD40" s="380"/>
      <c r="AE40" s="380"/>
      <c r="AF40" s="380"/>
      <c r="AG40" s="381">
        <v>1125</v>
      </c>
      <c r="AH40" s="382"/>
      <c r="AI40" s="382"/>
      <c r="AJ40" s="383"/>
    </row>
    <row r="41" spans="1:36" ht="19.5" customHeight="1">
      <c r="A41" s="409" t="s">
        <v>113</v>
      </c>
      <c r="B41" s="410"/>
      <c r="C41" s="419" t="s">
        <v>114</v>
      </c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0"/>
      <c r="AC41" s="413" t="s">
        <v>115</v>
      </c>
      <c r="AD41" s="413"/>
      <c r="AE41" s="413"/>
      <c r="AF41" s="413"/>
      <c r="AG41" s="414">
        <f>SUM(AG34:AJ40)</f>
        <v>4699</v>
      </c>
      <c r="AH41" s="415"/>
      <c r="AI41" s="415"/>
      <c r="AJ41" s="416"/>
    </row>
    <row r="42" spans="1:36" ht="19.5" customHeight="1">
      <c r="A42" s="395" t="s">
        <v>116</v>
      </c>
      <c r="B42" s="396"/>
      <c r="C42" s="404" t="s">
        <v>117</v>
      </c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380" t="s">
        <v>118</v>
      </c>
      <c r="AD42" s="380"/>
      <c r="AE42" s="380"/>
      <c r="AF42" s="380"/>
      <c r="AG42" s="381">
        <v>505</v>
      </c>
      <c r="AH42" s="382"/>
      <c r="AI42" s="382"/>
      <c r="AJ42" s="383"/>
    </row>
    <row r="43" spans="1:36" ht="19.5" customHeight="1">
      <c r="A43" s="395" t="s">
        <v>119</v>
      </c>
      <c r="B43" s="396"/>
      <c r="C43" s="404" t="s">
        <v>120</v>
      </c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380" t="s">
        <v>121</v>
      </c>
      <c r="AD43" s="380"/>
      <c r="AE43" s="380"/>
      <c r="AF43" s="380"/>
      <c r="AG43" s="381"/>
      <c r="AH43" s="382"/>
      <c r="AI43" s="382"/>
      <c r="AJ43" s="383"/>
    </row>
    <row r="44" spans="1:36" ht="19.5" customHeight="1">
      <c r="A44" s="409" t="s">
        <v>122</v>
      </c>
      <c r="B44" s="410"/>
      <c r="C44" s="419" t="s">
        <v>123</v>
      </c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13" t="s">
        <v>124</v>
      </c>
      <c r="AD44" s="413"/>
      <c r="AE44" s="413"/>
      <c r="AF44" s="413"/>
      <c r="AG44" s="414">
        <f>SUM(AG42:AJ43)</f>
        <v>505</v>
      </c>
      <c r="AH44" s="415"/>
      <c r="AI44" s="415"/>
      <c r="AJ44" s="416"/>
    </row>
    <row r="45" spans="1:36" ht="19.5" customHeight="1">
      <c r="A45" s="395" t="s">
        <v>125</v>
      </c>
      <c r="B45" s="396"/>
      <c r="C45" s="404" t="s">
        <v>126</v>
      </c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380" t="s">
        <v>127</v>
      </c>
      <c r="AD45" s="380"/>
      <c r="AE45" s="380"/>
      <c r="AF45" s="380"/>
      <c r="AG45" s="381">
        <v>1666</v>
      </c>
      <c r="AH45" s="382"/>
      <c r="AI45" s="382"/>
      <c r="AJ45" s="383"/>
    </row>
    <row r="46" spans="1:36" ht="19.5" customHeight="1">
      <c r="A46" s="395" t="s">
        <v>128</v>
      </c>
      <c r="B46" s="396"/>
      <c r="C46" s="404" t="s">
        <v>129</v>
      </c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380" t="s">
        <v>130</v>
      </c>
      <c r="AD46" s="380"/>
      <c r="AE46" s="380"/>
      <c r="AF46" s="380"/>
      <c r="AG46" s="381"/>
      <c r="AH46" s="382"/>
      <c r="AI46" s="382"/>
      <c r="AJ46" s="383"/>
    </row>
    <row r="47" spans="1:36" ht="19.5" customHeight="1">
      <c r="A47" s="395" t="s">
        <v>131</v>
      </c>
      <c r="B47" s="396"/>
      <c r="C47" s="404" t="s">
        <v>132</v>
      </c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380" t="s">
        <v>133</v>
      </c>
      <c r="AD47" s="380"/>
      <c r="AE47" s="380"/>
      <c r="AF47" s="380"/>
      <c r="AG47" s="381"/>
      <c r="AH47" s="382"/>
      <c r="AI47" s="382"/>
      <c r="AJ47" s="383"/>
    </row>
    <row r="48" spans="1:36" ht="19.5" customHeight="1">
      <c r="A48" s="395" t="s">
        <v>134</v>
      </c>
      <c r="B48" s="396"/>
      <c r="C48" s="404" t="s">
        <v>135</v>
      </c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380" t="s">
        <v>136</v>
      </c>
      <c r="AD48" s="380"/>
      <c r="AE48" s="380"/>
      <c r="AF48" s="380"/>
      <c r="AG48" s="381"/>
      <c r="AH48" s="382"/>
      <c r="AI48" s="382"/>
      <c r="AJ48" s="383"/>
    </row>
    <row r="49" spans="1:36" ht="19.5" customHeight="1">
      <c r="A49" s="395" t="s">
        <v>137</v>
      </c>
      <c r="B49" s="396"/>
      <c r="C49" s="404" t="s">
        <v>138</v>
      </c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380" t="s">
        <v>139</v>
      </c>
      <c r="AD49" s="380"/>
      <c r="AE49" s="380"/>
      <c r="AF49" s="380"/>
      <c r="AG49" s="381">
        <v>307</v>
      </c>
      <c r="AH49" s="382"/>
      <c r="AI49" s="382"/>
      <c r="AJ49" s="383"/>
    </row>
    <row r="50" spans="1:36" ht="19.5" customHeight="1">
      <c r="A50" s="409" t="s">
        <v>140</v>
      </c>
      <c r="B50" s="410"/>
      <c r="C50" s="419" t="s">
        <v>141</v>
      </c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13" t="s">
        <v>142</v>
      </c>
      <c r="AD50" s="413"/>
      <c r="AE50" s="413"/>
      <c r="AF50" s="413"/>
      <c r="AG50" s="414">
        <f>SUM(AG45:AJ49)</f>
        <v>1973</v>
      </c>
      <c r="AH50" s="415"/>
      <c r="AI50" s="415"/>
      <c r="AJ50" s="416"/>
    </row>
    <row r="51" spans="1:36" ht="19.5" customHeight="1">
      <c r="A51" s="409" t="s">
        <v>143</v>
      </c>
      <c r="B51" s="410"/>
      <c r="C51" s="419" t="s">
        <v>144</v>
      </c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20"/>
      <c r="AA51" s="420"/>
      <c r="AB51" s="420"/>
      <c r="AC51" s="413" t="s">
        <v>145</v>
      </c>
      <c r="AD51" s="413"/>
      <c r="AE51" s="413"/>
      <c r="AF51" s="413"/>
      <c r="AG51" s="414">
        <f>AG30+AG33+AG41+AG44+AG50</f>
        <v>9782</v>
      </c>
      <c r="AH51" s="415"/>
      <c r="AI51" s="415"/>
      <c r="AJ51" s="416"/>
    </row>
    <row r="52" spans="1:36" ht="19.5" customHeight="1">
      <c r="A52" s="395" t="s">
        <v>146</v>
      </c>
      <c r="B52" s="396"/>
      <c r="C52" s="423" t="s">
        <v>147</v>
      </c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4"/>
      <c r="AA52" s="424"/>
      <c r="AB52" s="424"/>
      <c r="AC52" s="380" t="s">
        <v>148</v>
      </c>
      <c r="AD52" s="380"/>
      <c r="AE52" s="380"/>
      <c r="AF52" s="380"/>
      <c r="AG52" s="381"/>
      <c r="AH52" s="382"/>
      <c r="AI52" s="382"/>
      <c r="AJ52" s="383"/>
    </row>
    <row r="53" spans="1:36" ht="19.5" customHeight="1">
      <c r="A53" s="395" t="s">
        <v>149</v>
      </c>
      <c r="B53" s="396"/>
      <c r="C53" s="423" t="s">
        <v>150</v>
      </c>
      <c r="D53" s="424"/>
      <c r="E53" s="424"/>
      <c r="F53" s="424"/>
      <c r="G53" s="424"/>
      <c r="H53" s="424"/>
      <c r="I53" s="424"/>
      <c r="J53" s="424"/>
      <c r="K53" s="424"/>
      <c r="L53" s="424"/>
      <c r="M53" s="424"/>
      <c r="N53" s="424"/>
      <c r="O53" s="424"/>
      <c r="P53" s="424"/>
      <c r="Q53" s="424"/>
      <c r="R53" s="424"/>
      <c r="S53" s="424"/>
      <c r="T53" s="424"/>
      <c r="U53" s="424"/>
      <c r="V53" s="424"/>
      <c r="W53" s="424"/>
      <c r="X53" s="424"/>
      <c r="Y53" s="424"/>
      <c r="Z53" s="424"/>
      <c r="AA53" s="424"/>
      <c r="AB53" s="424"/>
      <c r="AC53" s="380" t="s">
        <v>151</v>
      </c>
      <c r="AD53" s="380"/>
      <c r="AE53" s="380"/>
      <c r="AF53" s="380"/>
      <c r="AG53" s="381"/>
      <c r="AH53" s="382"/>
      <c r="AI53" s="382"/>
      <c r="AJ53" s="383"/>
    </row>
    <row r="54" spans="1:36" ht="19.5" customHeight="1">
      <c r="A54" s="395" t="s">
        <v>152</v>
      </c>
      <c r="B54" s="396"/>
      <c r="C54" s="425" t="s">
        <v>153</v>
      </c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380" t="s">
        <v>154</v>
      </c>
      <c r="AD54" s="380"/>
      <c r="AE54" s="380"/>
      <c r="AF54" s="380"/>
      <c r="AG54" s="381"/>
      <c r="AH54" s="382"/>
      <c r="AI54" s="382"/>
      <c r="AJ54" s="383"/>
    </row>
    <row r="55" spans="1:36" ht="19.5" customHeight="1">
      <c r="A55" s="395" t="s">
        <v>155</v>
      </c>
      <c r="B55" s="396"/>
      <c r="C55" s="425" t="s">
        <v>156</v>
      </c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380" t="s">
        <v>157</v>
      </c>
      <c r="AD55" s="380"/>
      <c r="AE55" s="380"/>
      <c r="AF55" s="380"/>
      <c r="AG55" s="381">
        <v>154</v>
      </c>
      <c r="AH55" s="382"/>
      <c r="AI55" s="382"/>
      <c r="AJ55" s="383"/>
    </row>
    <row r="56" spans="1:36" ht="19.5" customHeight="1">
      <c r="A56" s="395" t="s">
        <v>158</v>
      </c>
      <c r="B56" s="396"/>
      <c r="C56" s="425" t="s">
        <v>159</v>
      </c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380" t="s">
        <v>160</v>
      </c>
      <c r="AD56" s="380"/>
      <c r="AE56" s="380"/>
      <c r="AF56" s="380"/>
      <c r="AG56" s="381">
        <v>410</v>
      </c>
      <c r="AH56" s="382"/>
      <c r="AI56" s="382"/>
      <c r="AJ56" s="383"/>
    </row>
    <row r="57" spans="1:36" ht="19.5" customHeight="1">
      <c r="A57" s="395" t="s">
        <v>161</v>
      </c>
      <c r="B57" s="396"/>
      <c r="C57" s="423" t="s">
        <v>162</v>
      </c>
      <c r="D57" s="424"/>
      <c r="E57" s="424"/>
      <c r="F57" s="424"/>
      <c r="G57" s="424"/>
      <c r="H57" s="424"/>
      <c r="I57" s="424"/>
      <c r="J57" s="424"/>
      <c r="K57" s="424"/>
      <c r="L57" s="424"/>
      <c r="M57" s="424"/>
      <c r="N57" s="424"/>
      <c r="O57" s="424"/>
      <c r="P57" s="424"/>
      <c r="Q57" s="424"/>
      <c r="R57" s="424"/>
      <c r="S57" s="424"/>
      <c r="T57" s="424"/>
      <c r="U57" s="424"/>
      <c r="V57" s="424"/>
      <c r="W57" s="424"/>
      <c r="X57" s="424"/>
      <c r="Y57" s="424"/>
      <c r="Z57" s="424"/>
      <c r="AA57" s="424"/>
      <c r="AB57" s="424"/>
      <c r="AC57" s="380" t="s">
        <v>163</v>
      </c>
      <c r="AD57" s="380"/>
      <c r="AE57" s="380"/>
      <c r="AF57" s="380"/>
      <c r="AG57" s="381">
        <v>253</v>
      </c>
      <c r="AH57" s="382"/>
      <c r="AI57" s="382"/>
      <c r="AJ57" s="383"/>
    </row>
    <row r="58" spans="1:36" ht="19.5" customHeight="1">
      <c r="A58" s="395" t="s">
        <v>164</v>
      </c>
      <c r="B58" s="396"/>
      <c r="C58" s="423" t="s">
        <v>165</v>
      </c>
      <c r="D58" s="424"/>
      <c r="E58" s="424"/>
      <c r="F58" s="424"/>
      <c r="G58" s="424"/>
      <c r="H58" s="424"/>
      <c r="I58" s="424"/>
      <c r="J58" s="424"/>
      <c r="K58" s="424"/>
      <c r="L58" s="424"/>
      <c r="M58" s="424"/>
      <c r="N58" s="424"/>
      <c r="O58" s="424"/>
      <c r="P58" s="424"/>
      <c r="Q58" s="424"/>
      <c r="R58" s="424"/>
      <c r="S58" s="424"/>
      <c r="T58" s="424"/>
      <c r="U58" s="424"/>
      <c r="V58" s="424"/>
      <c r="W58" s="424"/>
      <c r="X58" s="424"/>
      <c r="Y58" s="424"/>
      <c r="Z58" s="424"/>
      <c r="AA58" s="424"/>
      <c r="AB58" s="424"/>
      <c r="AC58" s="380" t="s">
        <v>166</v>
      </c>
      <c r="AD58" s="380"/>
      <c r="AE58" s="380"/>
      <c r="AF58" s="380"/>
      <c r="AG58" s="381"/>
      <c r="AH58" s="382"/>
      <c r="AI58" s="382"/>
      <c r="AJ58" s="383"/>
    </row>
    <row r="59" spans="1:36" ht="19.5" customHeight="1">
      <c r="A59" s="395" t="s">
        <v>167</v>
      </c>
      <c r="B59" s="396"/>
      <c r="C59" s="423" t="s">
        <v>731</v>
      </c>
      <c r="D59" s="424"/>
      <c r="E59" s="424"/>
      <c r="F59" s="424"/>
      <c r="G59" s="424"/>
      <c r="H59" s="424"/>
      <c r="I59" s="424"/>
      <c r="J59" s="424"/>
      <c r="K59" s="424"/>
      <c r="L59" s="424"/>
      <c r="M59" s="424"/>
      <c r="N59" s="424"/>
      <c r="O59" s="424"/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380" t="s">
        <v>168</v>
      </c>
      <c r="AD59" s="380"/>
      <c r="AE59" s="380"/>
      <c r="AF59" s="380"/>
      <c r="AG59" s="381">
        <v>1718</v>
      </c>
      <c r="AH59" s="382"/>
      <c r="AI59" s="382"/>
      <c r="AJ59" s="383"/>
    </row>
    <row r="60" spans="1:36" ht="19.5" customHeight="1">
      <c r="A60" s="409" t="s">
        <v>169</v>
      </c>
      <c r="B60" s="410"/>
      <c r="C60" s="429" t="s">
        <v>170</v>
      </c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0"/>
      <c r="Y60" s="430"/>
      <c r="Z60" s="430"/>
      <c r="AA60" s="430"/>
      <c r="AB60" s="430"/>
      <c r="AC60" s="413" t="s">
        <v>171</v>
      </c>
      <c r="AD60" s="413"/>
      <c r="AE60" s="413"/>
      <c r="AF60" s="413"/>
      <c r="AG60" s="414">
        <f>SUM(AG52:AJ59)</f>
        <v>2535</v>
      </c>
      <c r="AH60" s="415"/>
      <c r="AI60" s="415"/>
      <c r="AJ60" s="416"/>
    </row>
    <row r="61" spans="1:36" ht="19.5" customHeight="1">
      <c r="A61" s="395" t="s">
        <v>172</v>
      </c>
      <c r="B61" s="396"/>
      <c r="C61" s="427" t="s">
        <v>173</v>
      </c>
      <c r="D61" s="428"/>
      <c r="E61" s="428"/>
      <c r="F61" s="428"/>
      <c r="G61" s="428"/>
      <c r="H61" s="428"/>
      <c r="I61" s="428"/>
      <c r="J61" s="428"/>
      <c r="K61" s="428"/>
      <c r="L61" s="428"/>
      <c r="M61" s="428"/>
      <c r="N61" s="428"/>
      <c r="O61" s="428"/>
      <c r="P61" s="428"/>
      <c r="Q61" s="428"/>
      <c r="R61" s="428"/>
      <c r="S61" s="428"/>
      <c r="T61" s="428"/>
      <c r="U61" s="428"/>
      <c r="V61" s="428"/>
      <c r="W61" s="428"/>
      <c r="X61" s="428"/>
      <c r="Y61" s="428"/>
      <c r="Z61" s="428"/>
      <c r="AA61" s="428"/>
      <c r="AB61" s="428"/>
      <c r="AC61" s="380" t="s">
        <v>174</v>
      </c>
      <c r="AD61" s="380"/>
      <c r="AE61" s="380"/>
      <c r="AF61" s="380"/>
      <c r="AG61" s="381"/>
      <c r="AH61" s="382"/>
      <c r="AI61" s="382"/>
      <c r="AJ61" s="383"/>
    </row>
    <row r="62" spans="1:36" ht="19.5" customHeight="1">
      <c r="A62" s="395" t="s">
        <v>175</v>
      </c>
      <c r="B62" s="396"/>
      <c r="C62" s="427" t="s">
        <v>176</v>
      </c>
      <c r="D62" s="428"/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  <c r="AB62" s="428"/>
      <c r="AC62" s="380" t="s">
        <v>177</v>
      </c>
      <c r="AD62" s="380"/>
      <c r="AE62" s="380"/>
      <c r="AF62" s="380"/>
      <c r="AG62" s="381"/>
      <c r="AH62" s="382"/>
      <c r="AI62" s="382"/>
      <c r="AJ62" s="383"/>
    </row>
    <row r="63" spans="1:36" ht="29.25" customHeight="1">
      <c r="A63" s="395" t="s">
        <v>178</v>
      </c>
      <c r="B63" s="396"/>
      <c r="C63" s="427" t="s">
        <v>179</v>
      </c>
      <c r="D63" s="428"/>
      <c r="E63" s="428"/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8"/>
      <c r="T63" s="428"/>
      <c r="U63" s="428"/>
      <c r="V63" s="428"/>
      <c r="W63" s="428"/>
      <c r="X63" s="428"/>
      <c r="Y63" s="428"/>
      <c r="Z63" s="428"/>
      <c r="AA63" s="428"/>
      <c r="AB63" s="428"/>
      <c r="AC63" s="380" t="s">
        <v>180</v>
      </c>
      <c r="AD63" s="380"/>
      <c r="AE63" s="380"/>
      <c r="AF63" s="380"/>
      <c r="AG63" s="381"/>
      <c r="AH63" s="382"/>
      <c r="AI63" s="382"/>
      <c r="AJ63" s="383"/>
    </row>
    <row r="64" spans="1:36" ht="29.25" customHeight="1">
      <c r="A64" s="395" t="s">
        <v>181</v>
      </c>
      <c r="B64" s="396"/>
      <c r="C64" s="427" t="s">
        <v>182</v>
      </c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380" t="s">
        <v>183</v>
      </c>
      <c r="AD64" s="380"/>
      <c r="AE64" s="380"/>
      <c r="AF64" s="380"/>
      <c r="AG64" s="381"/>
      <c r="AH64" s="382"/>
      <c r="AI64" s="382"/>
      <c r="AJ64" s="383"/>
    </row>
    <row r="65" spans="1:36" ht="29.25" customHeight="1">
      <c r="A65" s="395" t="s">
        <v>184</v>
      </c>
      <c r="B65" s="396"/>
      <c r="C65" s="427" t="s">
        <v>185</v>
      </c>
      <c r="D65" s="428"/>
      <c r="E65" s="428"/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  <c r="AB65" s="428"/>
      <c r="AC65" s="380" t="s">
        <v>186</v>
      </c>
      <c r="AD65" s="380"/>
      <c r="AE65" s="380"/>
      <c r="AF65" s="380"/>
      <c r="AG65" s="381"/>
      <c r="AH65" s="382"/>
      <c r="AI65" s="382"/>
      <c r="AJ65" s="383"/>
    </row>
    <row r="66" spans="1:36" ht="19.5" customHeight="1">
      <c r="A66" s="395" t="s">
        <v>187</v>
      </c>
      <c r="B66" s="396"/>
      <c r="C66" s="427" t="s">
        <v>188</v>
      </c>
      <c r="D66" s="428"/>
      <c r="E66" s="428"/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8"/>
      <c r="U66" s="428"/>
      <c r="V66" s="428"/>
      <c r="W66" s="428"/>
      <c r="X66" s="428"/>
      <c r="Y66" s="428"/>
      <c r="Z66" s="428"/>
      <c r="AA66" s="428"/>
      <c r="AB66" s="428"/>
      <c r="AC66" s="380" t="s">
        <v>189</v>
      </c>
      <c r="AD66" s="380"/>
      <c r="AE66" s="380"/>
      <c r="AF66" s="380"/>
      <c r="AG66" s="381">
        <v>3230</v>
      </c>
      <c r="AH66" s="382"/>
      <c r="AI66" s="382"/>
      <c r="AJ66" s="383"/>
    </row>
    <row r="67" spans="1:36" ht="29.25" customHeight="1">
      <c r="A67" s="395" t="s">
        <v>190</v>
      </c>
      <c r="B67" s="396"/>
      <c r="C67" s="427" t="s">
        <v>191</v>
      </c>
      <c r="D67" s="428"/>
      <c r="E67" s="428"/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428"/>
      <c r="W67" s="428"/>
      <c r="X67" s="428"/>
      <c r="Y67" s="428"/>
      <c r="Z67" s="428"/>
      <c r="AA67" s="428"/>
      <c r="AB67" s="428"/>
      <c r="AC67" s="380" t="s">
        <v>192</v>
      </c>
      <c r="AD67" s="380"/>
      <c r="AE67" s="380"/>
      <c r="AF67" s="380"/>
      <c r="AG67" s="381"/>
      <c r="AH67" s="382"/>
      <c r="AI67" s="382"/>
      <c r="AJ67" s="383"/>
    </row>
    <row r="68" spans="1:36" ht="29.25" customHeight="1">
      <c r="A68" s="395" t="s">
        <v>193</v>
      </c>
      <c r="B68" s="396"/>
      <c r="C68" s="427" t="s">
        <v>194</v>
      </c>
      <c r="D68" s="428"/>
      <c r="E68" s="428"/>
      <c r="F68" s="428"/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428"/>
      <c r="W68" s="428"/>
      <c r="X68" s="428"/>
      <c r="Y68" s="428"/>
      <c r="Z68" s="428"/>
      <c r="AA68" s="428"/>
      <c r="AB68" s="428"/>
      <c r="AC68" s="380" t="s">
        <v>195</v>
      </c>
      <c r="AD68" s="380"/>
      <c r="AE68" s="380"/>
      <c r="AF68" s="380"/>
      <c r="AG68" s="381"/>
      <c r="AH68" s="382"/>
      <c r="AI68" s="382"/>
      <c r="AJ68" s="383"/>
    </row>
    <row r="69" spans="1:36" ht="19.5" customHeight="1">
      <c r="A69" s="395" t="s">
        <v>196</v>
      </c>
      <c r="B69" s="396"/>
      <c r="C69" s="427" t="s">
        <v>197</v>
      </c>
      <c r="D69" s="428"/>
      <c r="E69" s="428"/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8"/>
      <c r="S69" s="428"/>
      <c r="T69" s="428"/>
      <c r="U69" s="428"/>
      <c r="V69" s="428"/>
      <c r="W69" s="428"/>
      <c r="X69" s="428"/>
      <c r="Y69" s="428"/>
      <c r="Z69" s="428"/>
      <c r="AA69" s="428"/>
      <c r="AB69" s="428"/>
      <c r="AC69" s="380" t="s">
        <v>198</v>
      </c>
      <c r="AD69" s="380"/>
      <c r="AE69" s="380"/>
      <c r="AF69" s="380"/>
      <c r="AG69" s="381"/>
      <c r="AH69" s="382"/>
      <c r="AI69" s="382"/>
      <c r="AJ69" s="383"/>
    </row>
    <row r="70" spans="1:36" ht="19.5" customHeight="1">
      <c r="A70" s="395" t="s">
        <v>199</v>
      </c>
      <c r="B70" s="396"/>
      <c r="C70" s="431" t="s">
        <v>200</v>
      </c>
      <c r="D70" s="432"/>
      <c r="E70" s="432"/>
      <c r="F70" s="432"/>
      <c r="G70" s="432"/>
      <c r="H70" s="432"/>
      <c r="I70" s="432"/>
      <c r="J70" s="432"/>
      <c r="K70" s="432"/>
      <c r="L70" s="432"/>
      <c r="M70" s="432"/>
      <c r="N70" s="432"/>
      <c r="O70" s="432"/>
      <c r="P70" s="432"/>
      <c r="Q70" s="432"/>
      <c r="R70" s="432"/>
      <c r="S70" s="432"/>
      <c r="T70" s="432"/>
      <c r="U70" s="432"/>
      <c r="V70" s="432"/>
      <c r="W70" s="432"/>
      <c r="X70" s="432"/>
      <c r="Y70" s="432"/>
      <c r="Z70" s="432"/>
      <c r="AA70" s="432"/>
      <c r="AB70" s="432"/>
      <c r="AC70" s="380" t="s">
        <v>201</v>
      </c>
      <c r="AD70" s="380"/>
      <c r="AE70" s="380"/>
      <c r="AF70" s="380"/>
      <c r="AG70" s="381"/>
      <c r="AH70" s="382"/>
      <c r="AI70" s="382"/>
      <c r="AJ70" s="383"/>
    </row>
    <row r="71" spans="1:36" ht="19.5" customHeight="1">
      <c r="A71" s="395" t="s">
        <v>202</v>
      </c>
      <c r="B71" s="396"/>
      <c r="C71" s="427" t="s">
        <v>203</v>
      </c>
      <c r="D71" s="428"/>
      <c r="E71" s="428"/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V71" s="428"/>
      <c r="W71" s="428"/>
      <c r="X71" s="428"/>
      <c r="Y71" s="428"/>
      <c r="Z71" s="428"/>
      <c r="AA71" s="428"/>
      <c r="AB71" s="428"/>
      <c r="AC71" s="380" t="s">
        <v>204</v>
      </c>
      <c r="AD71" s="380"/>
      <c r="AE71" s="380"/>
      <c r="AF71" s="380"/>
      <c r="AG71" s="381">
        <v>560</v>
      </c>
      <c r="AH71" s="382"/>
      <c r="AI71" s="382"/>
      <c r="AJ71" s="383"/>
    </row>
    <row r="72" spans="1:36" ht="19.5" customHeight="1">
      <c r="A72" s="395" t="s">
        <v>205</v>
      </c>
      <c r="B72" s="396"/>
      <c r="C72" s="431" t="s">
        <v>206</v>
      </c>
      <c r="D72" s="432"/>
      <c r="E72" s="432"/>
      <c r="F72" s="432"/>
      <c r="G72" s="432"/>
      <c r="H72" s="432"/>
      <c r="I72" s="432"/>
      <c r="J72" s="432"/>
      <c r="K72" s="432"/>
      <c r="L72" s="432"/>
      <c r="M72" s="432"/>
      <c r="N72" s="432"/>
      <c r="O72" s="432"/>
      <c r="P72" s="432"/>
      <c r="Q72" s="432"/>
      <c r="R72" s="432"/>
      <c r="S72" s="432"/>
      <c r="T72" s="432"/>
      <c r="U72" s="432"/>
      <c r="V72" s="432"/>
      <c r="W72" s="432"/>
      <c r="X72" s="432"/>
      <c r="Y72" s="432"/>
      <c r="Z72" s="432"/>
      <c r="AA72" s="432"/>
      <c r="AB72" s="432"/>
      <c r="AC72" s="380" t="s">
        <v>207</v>
      </c>
      <c r="AD72" s="380"/>
      <c r="AE72" s="380"/>
      <c r="AF72" s="380"/>
      <c r="AG72" s="381">
        <v>0</v>
      </c>
      <c r="AH72" s="382"/>
      <c r="AI72" s="382"/>
      <c r="AJ72" s="383"/>
    </row>
    <row r="73" spans="1:36" ht="19.5" customHeight="1">
      <c r="A73" s="409" t="s">
        <v>208</v>
      </c>
      <c r="B73" s="410"/>
      <c r="C73" s="429" t="s">
        <v>209</v>
      </c>
      <c r="D73" s="430"/>
      <c r="E73" s="430"/>
      <c r="F73" s="430"/>
      <c r="G73" s="430"/>
      <c r="H73" s="430"/>
      <c r="I73" s="430"/>
      <c r="J73" s="430"/>
      <c r="K73" s="430"/>
      <c r="L73" s="430"/>
      <c r="M73" s="430"/>
      <c r="N73" s="430"/>
      <c r="O73" s="430"/>
      <c r="P73" s="430"/>
      <c r="Q73" s="430"/>
      <c r="R73" s="430"/>
      <c r="S73" s="430"/>
      <c r="T73" s="430"/>
      <c r="U73" s="430"/>
      <c r="V73" s="430"/>
      <c r="W73" s="430"/>
      <c r="X73" s="430"/>
      <c r="Y73" s="430"/>
      <c r="Z73" s="430"/>
      <c r="AA73" s="430"/>
      <c r="AB73" s="430"/>
      <c r="AC73" s="413" t="s">
        <v>210</v>
      </c>
      <c r="AD73" s="413"/>
      <c r="AE73" s="413"/>
      <c r="AF73" s="413"/>
      <c r="AG73" s="414">
        <f>SUM(AG61:AJ72)</f>
        <v>3790</v>
      </c>
      <c r="AH73" s="415"/>
      <c r="AI73" s="415"/>
      <c r="AJ73" s="416"/>
    </row>
    <row r="74" spans="1:36" ht="19.5" customHeight="1">
      <c r="A74" s="395" t="s">
        <v>211</v>
      </c>
      <c r="B74" s="396"/>
      <c r="C74" s="433" t="s">
        <v>212</v>
      </c>
      <c r="D74" s="434"/>
      <c r="E74" s="434"/>
      <c r="F74" s="434"/>
      <c r="G74" s="434"/>
      <c r="H74" s="434"/>
      <c r="I74" s="434"/>
      <c r="J74" s="434"/>
      <c r="K74" s="434"/>
      <c r="L74" s="434"/>
      <c r="M74" s="434"/>
      <c r="N74" s="434"/>
      <c r="O74" s="434"/>
      <c r="P74" s="434"/>
      <c r="Q74" s="434"/>
      <c r="R74" s="434"/>
      <c r="S74" s="434"/>
      <c r="T74" s="434"/>
      <c r="U74" s="434"/>
      <c r="V74" s="434"/>
      <c r="W74" s="434"/>
      <c r="X74" s="434"/>
      <c r="Y74" s="434"/>
      <c r="Z74" s="434"/>
      <c r="AA74" s="434"/>
      <c r="AB74" s="434"/>
      <c r="AC74" s="380" t="s">
        <v>213</v>
      </c>
      <c r="AD74" s="380"/>
      <c r="AE74" s="380"/>
      <c r="AF74" s="380"/>
      <c r="AG74" s="381"/>
      <c r="AH74" s="382"/>
      <c r="AI74" s="382"/>
      <c r="AJ74" s="383"/>
    </row>
    <row r="75" spans="1:36" ht="19.5" customHeight="1">
      <c r="A75" s="395" t="s">
        <v>214</v>
      </c>
      <c r="B75" s="396"/>
      <c r="C75" s="433" t="s">
        <v>215</v>
      </c>
      <c r="D75" s="434"/>
      <c r="E75" s="434"/>
      <c r="F75" s="434"/>
      <c r="G75" s="434"/>
      <c r="H75" s="434"/>
      <c r="I75" s="434"/>
      <c r="J75" s="434"/>
      <c r="K75" s="434"/>
      <c r="L75" s="434"/>
      <c r="M75" s="434"/>
      <c r="N75" s="434"/>
      <c r="O75" s="434"/>
      <c r="P75" s="434"/>
      <c r="Q75" s="434"/>
      <c r="R75" s="434"/>
      <c r="S75" s="434"/>
      <c r="T75" s="434"/>
      <c r="U75" s="434"/>
      <c r="V75" s="434"/>
      <c r="W75" s="434"/>
      <c r="X75" s="434"/>
      <c r="Y75" s="434"/>
      <c r="Z75" s="434"/>
      <c r="AA75" s="434"/>
      <c r="AB75" s="434"/>
      <c r="AC75" s="380" t="s">
        <v>216</v>
      </c>
      <c r="AD75" s="380"/>
      <c r="AE75" s="380"/>
      <c r="AF75" s="380"/>
      <c r="AG75" s="381"/>
      <c r="AH75" s="382"/>
      <c r="AI75" s="382"/>
      <c r="AJ75" s="383"/>
    </row>
    <row r="76" spans="1:36" ht="19.5" customHeight="1">
      <c r="A76" s="395" t="s">
        <v>217</v>
      </c>
      <c r="B76" s="396"/>
      <c r="C76" s="433" t="s">
        <v>218</v>
      </c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34"/>
      <c r="P76" s="434"/>
      <c r="Q76" s="434"/>
      <c r="R76" s="434"/>
      <c r="S76" s="434"/>
      <c r="T76" s="434"/>
      <c r="U76" s="434"/>
      <c r="V76" s="434"/>
      <c r="W76" s="434"/>
      <c r="X76" s="434"/>
      <c r="Y76" s="434"/>
      <c r="Z76" s="434"/>
      <c r="AA76" s="434"/>
      <c r="AB76" s="434"/>
      <c r="AC76" s="380" t="s">
        <v>219</v>
      </c>
      <c r="AD76" s="380"/>
      <c r="AE76" s="380"/>
      <c r="AF76" s="380"/>
      <c r="AG76" s="381"/>
      <c r="AH76" s="382"/>
      <c r="AI76" s="382"/>
      <c r="AJ76" s="383"/>
    </row>
    <row r="77" spans="1:36" ht="19.5" customHeight="1">
      <c r="A77" s="395" t="s">
        <v>220</v>
      </c>
      <c r="B77" s="396"/>
      <c r="C77" s="433" t="s">
        <v>221</v>
      </c>
      <c r="D77" s="434"/>
      <c r="E77" s="434"/>
      <c r="F77" s="434"/>
      <c r="G77" s="434"/>
      <c r="H77" s="434"/>
      <c r="I77" s="434"/>
      <c r="J77" s="434"/>
      <c r="K77" s="434"/>
      <c r="L77" s="434"/>
      <c r="M77" s="434"/>
      <c r="N77" s="434"/>
      <c r="O77" s="434"/>
      <c r="P77" s="434"/>
      <c r="Q77" s="434"/>
      <c r="R77" s="434"/>
      <c r="S77" s="434"/>
      <c r="T77" s="434"/>
      <c r="U77" s="434"/>
      <c r="V77" s="434"/>
      <c r="W77" s="434"/>
      <c r="X77" s="434"/>
      <c r="Y77" s="434"/>
      <c r="Z77" s="434"/>
      <c r="AA77" s="434"/>
      <c r="AB77" s="434"/>
      <c r="AC77" s="380" t="s">
        <v>222</v>
      </c>
      <c r="AD77" s="380"/>
      <c r="AE77" s="380"/>
      <c r="AF77" s="380"/>
      <c r="AG77" s="381"/>
      <c r="AH77" s="382"/>
      <c r="AI77" s="382"/>
      <c r="AJ77" s="383"/>
    </row>
    <row r="78" spans="1:36" ht="19.5" customHeight="1">
      <c r="A78" s="395" t="s">
        <v>223</v>
      </c>
      <c r="B78" s="396"/>
      <c r="C78" s="417" t="s">
        <v>224</v>
      </c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  <c r="Z78" s="418"/>
      <c r="AA78" s="418"/>
      <c r="AB78" s="418"/>
      <c r="AC78" s="380" t="s">
        <v>225</v>
      </c>
      <c r="AD78" s="380"/>
      <c r="AE78" s="380"/>
      <c r="AF78" s="380"/>
      <c r="AG78" s="381"/>
      <c r="AH78" s="382"/>
      <c r="AI78" s="382"/>
      <c r="AJ78" s="383"/>
    </row>
    <row r="79" spans="1:36" ht="19.5" customHeight="1">
      <c r="A79" s="395" t="s">
        <v>226</v>
      </c>
      <c r="B79" s="396"/>
      <c r="C79" s="417" t="s">
        <v>227</v>
      </c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  <c r="Z79" s="418"/>
      <c r="AA79" s="418"/>
      <c r="AB79" s="418"/>
      <c r="AC79" s="380" t="s">
        <v>228</v>
      </c>
      <c r="AD79" s="380"/>
      <c r="AE79" s="380"/>
      <c r="AF79" s="380"/>
      <c r="AG79" s="381"/>
      <c r="AH79" s="382"/>
      <c r="AI79" s="382"/>
      <c r="AJ79" s="383"/>
    </row>
    <row r="80" spans="1:36" ht="19.5" customHeight="1">
      <c r="A80" s="395" t="s">
        <v>229</v>
      </c>
      <c r="B80" s="396"/>
      <c r="C80" s="417" t="s">
        <v>230</v>
      </c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  <c r="Z80" s="418"/>
      <c r="AA80" s="418"/>
      <c r="AB80" s="418"/>
      <c r="AC80" s="380" t="s">
        <v>231</v>
      </c>
      <c r="AD80" s="380"/>
      <c r="AE80" s="380"/>
      <c r="AF80" s="380"/>
      <c r="AG80" s="381"/>
      <c r="AH80" s="382"/>
      <c r="AI80" s="382"/>
      <c r="AJ80" s="383"/>
    </row>
    <row r="81" spans="1:36" s="3" customFormat="1" ht="19.5" customHeight="1">
      <c r="A81" s="409" t="s">
        <v>232</v>
      </c>
      <c r="B81" s="410"/>
      <c r="C81" s="435" t="s">
        <v>233</v>
      </c>
      <c r="D81" s="436"/>
      <c r="E81" s="436"/>
      <c r="F81" s="436"/>
      <c r="G81" s="436"/>
      <c r="H81" s="436"/>
      <c r="I81" s="436"/>
      <c r="J81" s="436"/>
      <c r="K81" s="436"/>
      <c r="L81" s="436"/>
      <c r="M81" s="436"/>
      <c r="N81" s="436"/>
      <c r="O81" s="436"/>
      <c r="P81" s="436"/>
      <c r="Q81" s="436"/>
      <c r="R81" s="436"/>
      <c r="S81" s="436"/>
      <c r="T81" s="436"/>
      <c r="U81" s="436"/>
      <c r="V81" s="436"/>
      <c r="W81" s="436"/>
      <c r="X81" s="436"/>
      <c r="Y81" s="436"/>
      <c r="Z81" s="436"/>
      <c r="AA81" s="436"/>
      <c r="AB81" s="436"/>
      <c r="AC81" s="413" t="s">
        <v>234</v>
      </c>
      <c r="AD81" s="413"/>
      <c r="AE81" s="413"/>
      <c r="AF81" s="413"/>
      <c r="AG81" s="414"/>
      <c r="AH81" s="415"/>
      <c r="AI81" s="415"/>
      <c r="AJ81" s="416"/>
    </row>
    <row r="82" spans="1:36" ht="19.5" customHeight="1">
      <c r="A82" s="395" t="s">
        <v>235</v>
      </c>
      <c r="B82" s="396"/>
      <c r="C82" s="423" t="s">
        <v>236</v>
      </c>
      <c r="D82" s="424"/>
      <c r="E82" s="424"/>
      <c r="F82" s="424"/>
      <c r="G82" s="424"/>
      <c r="H82" s="424"/>
      <c r="I82" s="424"/>
      <c r="J82" s="424"/>
      <c r="K82" s="424"/>
      <c r="L82" s="424"/>
      <c r="M82" s="424"/>
      <c r="N82" s="424"/>
      <c r="O82" s="424"/>
      <c r="P82" s="424"/>
      <c r="Q82" s="424"/>
      <c r="R82" s="424"/>
      <c r="S82" s="424"/>
      <c r="T82" s="424"/>
      <c r="U82" s="424"/>
      <c r="V82" s="424"/>
      <c r="W82" s="424"/>
      <c r="X82" s="424"/>
      <c r="Y82" s="424"/>
      <c r="Z82" s="424"/>
      <c r="AA82" s="424"/>
      <c r="AB82" s="424"/>
      <c r="AC82" s="380" t="s">
        <v>237</v>
      </c>
      <c r="AD82" s="380"/>
      <c r="AE82" s="380"/>
      <c r="AF82" s="380"/>
      <c r="AG82" s="381">
        <v>10684</v>
      </c>
      <c r="AH82" s="382"/>
      <c r="AI82" s="382"/>
      <c r="AJ82" s="383"/>
    </row>
    <row r="83" spans="1:36" ht="19.5" customHeight="1">
      <c r="A83" s="395" t="s">
        <v>238</v>
      </c>
      <c r="B83" s="396"/>
      <c r="C83" s="423" t="s">
        <v>239</v>
      </c>
      <c r="D83" s="424"/>
      <c r="E83" s="424"/>
      <c r="F83" s="424"/>
      <c r="G83" s="424"/>
      <c r="H83" s="424"/>
      <c r="I83" s="424"/>
      <c r="J83" s="424"/>
      <c r="K83" s="424"/>
      <c r="L83" s="424"/>
      <c r="M83" s="424"/>
      <c r="N83" s="424"/>
      <c r="O83" s="424"/>
      <c r="P83" s="424"/>
      <c r="Q83" s="424"/>
      <c r="R83" s="424"/>
      <c r="S83" s="424"/>
      <c r="T83" s="424"/>
      <c r="U83" s="424"/>
      <c r="V83" s="424"/>
      <c r="W83" s="424"/>
      <c r="X83" s="424"/>
      <c r="Y83" s="424"/>
      <c r="Z83" s="424"/>
      <c r="AA83" s="424"/>
      <c r="AB83" s="424"/>
      <c r="AC83" s="380" t="s">
        <v>240</v>
      </c>
      <c r="AD83" s="380"/>
      <c r="AE83" s="380"/>
      <c r="AF83" s="380"/>
      <c r="AG83" s="381"/>
      <c r="AH83" s="382"/>
      <c r="AI83" s="382"/>
      <c r="AJ83" s="383"/>
    </row>
    <row r="84" spans="1:36" ht="19.5" customHeight="1">
      <c r="A84" s="395" t="s">
        <v>241</v>
      </c>
      <c r="B84" s="396"/>
      <c r="C84" s="423" t="s">
        <v>242</v>
      </c>
      <c r="D84" s="424"/>
      <c r="E84" s="424"/>
      <c r="F84" s="424"/>
      <c r="G84" s="424"/>
      <c r="H84" s="424"/>
      <c r="I84" s="424"/>
      <c r="J84" s="424"/>
      <c r="K84" s="424"/>
      <c r="L84" s="424"/>
      <c r="M84" s="424"/>
      <c r="N84" s="424"/>
      <c r="O84" s="424"/>
      <c r="P84" s="424"/>
      <c r="Q84" s="424"/>
      <c r="R84" s="424"/>
      <c r="S84" s="424"/>
      <c r="T84" s="424"/>
      <c r="U84" s="424"/>
      <c r="V84" s="424"/>
      <c r="W84" s="424"/>
      <c r="X84" s="424"/>
      <c r="Y84" s="424"/>
      <c r="Z84" s="424"/>
      <c r="AA84" s="424"/>
      <c r="AB84" s="424"/>
      <c r="AC84" s="380" t="s">
        <v>243</v>
      </c>
      <c r="AD84" s="380"/>
      <c r="AE84" s="380"/>
      <c r="AF84" s="380"/>
      <c r="AG84" s="381"/>
      <c r="AH84" s="382"/>
      <c r="AI84" s="382"/>
      <c r="AJ84" s="383"/>
    </row>
    <row r="85" spans="1:36" ht="19.5" customHeight="1">
      <c r="A85" s="395" t="s">
        <v>244</v>
      </c>
      <c r="B85" s="396"/>
      <c r="C85" s="423" t="s">
        <v>245</v>
      </c>
      <c r="D85" s="424"/>
      <c r="E85" s="424"/>
      <c r="F85" s="424"/>
      <c r="G85" s="424"/>
      <c r="H85" s="424"/>
      <c r="I85" s="424"/>
      <c r="J85" s="424"/>
      <c r="K85" s="424"/>
      <c r="L85" s="424"/>
      <c r="M85" s="424"/>
      <c r="N85" s="424"/>
      <c r="O85" s="424"/>
      <c r="P85" s="424"/>
      <c r="Q85" s="424"/>
      <c r="R85" s="424"/>
      <c r="S85" s="424"/>
      <c r="T85" s="424"/>
      <c r="U85" s="424"/>
      <c r="V85" s="424"/>
      <c r="W85" s="424"/>
      <c r="X85" s="424"/>
      <c r="Y85" s="424"/>
      <c r="Z85" s="424"/>
      <c r="AA85" s="424"/>
      <c r="AB85" s="424"/>
      <c r="AC85" s="380" t="s">
        <v>246</v>
      </c>
      <c r="AD85" s="380"/>
      <c r="AE85" s="380"/>
      <c r="AF85" s="380"/>
      <c r="AG85" s="381">
        <v>1461</v>
      </c>
      <c r="AH85" s="382"/>
      <c r="AI85" s="382"/>
      <c r="AJ85" s="383"/>
    </row>
    <row r="86" spans="1:36" s="3" customFormat="1" ht="19.5" customHeight="1">
      <c r="A86" s="409" t="s">
        <v>247</v>
      </c>
      <c r="B86" s="410"/>
      <c r="C86" s="429" t="s">
        <v>248</v>
      </c>
      <c r="D86" s="430"/>
      <c r="E86" s="430"/>
      <c r="F86" s="430"/>
      <c r="G86" s="430"/>
      <c r="H86" s="430"/>
      <c r="I86" s="430"/>
      <c r="J86" s="430"/>
      <c r="K86" s="430"/>
      <c r="L86" s="430"/>
      <c r="M86" s="430"/>
      <c r="N86" s="430"/>
      <c r="O86" s="430"/>
      <c r="P86" s="430"/>
      <c r="Q86" s="430"/>
      <c r="R86" s="430"/>
      <c r="S86" s="430"/>
      <c r="T86" s="430"/>
      <c r="U86" s="430"/>
      <c r="V86" s="430"/>
      <c r="W86" s="430"/>
      <c r="X86" s="430"/>
      <c r="Y86" s="430"/>
      <c r="Z86" s="430"/>
      <c r="AA86" s="430"/>
      <c r="AB86" s="430"/>
      <c r="AC86" s="413" t="s">
        <v>249</v>
      </c>
      <c r="AD86" s="413"/>
      <c r="AE86" s="413"/>
      <c r="AF86" s="413"/>
      <c r="AG86" s="414">
        <f>SUM(AG82:AJ85)</f>
        <v>12145</v>
      </c>
      <c r="AH86" s="415"/>
      <c r="AI86" s="415"/>
      <c r="AJ86" s="416"/>
    </row>
    <row r="87" spans="1:36" ht="29.25" customHeight="1">
      <c r="A87" s="395" t="s">
        <v>250</v>
      </c>
      <c r="B87" s="396"/>
      <c r="C87" s="423" t="s">
        <v>251</v>
      </c>
      <c r="D87" s="424"/>
      <c r="E87" s="424"/>
      <c r="F87" s="424"/>
      <c r="G87" s="424"/>
      <c r="H87" s="424"/>
      <c r="I87" s="424"/>
      <c r="J87" s="424"/>
      <c r="K87" s="424"/>
      <c r="L87" s="424"/>
      <c r="M87" s="424"/>
      <c r="N87" s="424"/>
      <c r="O87" s="424"/>
      <c r="P87" s="424"/>
      <c r="Q87" s="424"/>
      <c r="R87" s="424"/>
      <c r="S87" s="424"/>
      <c r="T87" s="424"/>
      <c r="U87" s="424"/>
      <c r="V87" s="424"/>
      <c r="W87" s="424"/>
      <c r="X87" s="424"/>
      <c r="Y87" s="424"/>
      <c r="Z87" s="424"/>
      <c r="AA87" s="424"/>
      <c r="AB87" s="424"/>
      <c r="AC87" s="380" t="s">
        <v>252</v>
      </c>
      <c r="AD87" s="380"/>
      <c r="AE87" s="380"/>
      <c r="AF87" s="380"/>
      <c r="AG87" s="381"/>
      <c r="AH87" s="382"/>
      <c r="AI87" s="382"/>
      <c r="AJ87" s="383"/>
    </row>
    <row r="88" spans="1:36" ht="29.25" customHeight="1">
      <c r="A88" s="395" t="s">
        <v>253</v>
      </c>
      <c r="B88" s="396"/>
      <c r="C88" s="423" t="s">
        <v>254</v>
      </c>
      <c r="D88" s="424"/>
      <c r="E88" s="424"/>
      <c r="F88" s="424"/>
      <c r="G88" s="424"/>
      <c r="H88" s="424"/>
      <c r="I88" s="424"/>
      <c r="J88" s="424"/>
      <c r="K88" s="424"/>
      <c r="L88" s="424"/>
      <c r="M88" s="424"/>
      <c r="N88" s="424"/>
      <c r="O88" s="424"/>
      <c r="P88" s="424"/>
      <c r="Q88" s="424"/>
      <c r="R88" s="424"/>
      <c r="S88" s="424"/>
      <c r="T88" s="424"/>
      <c r="U88" s="424"/>
      <c r="V88" s="424"/>
      <c r="W88" s="424"/>
      <c r="X88" s="424"/>
      <c r="Y88" s="424"/>
      <c r="Z88" s="424"/>
      <c r="AA88" s="424"/>
      <c r="AB88" s="424"/>
      <c r="AC88" s="380" t="s">
        <v>255</v>
      </c>
      <c r="AD88" s="380"/>
      <c r="AE88" s="380"/>
      <c r="AF88" s="380"/>
      <c r="AG88" s="381"/>
      <c r="AH88" s="382"/>
      <c r="AI88" s="382"/>
      <c r="AJ88" s="383"/>
    </row>
    <row r="89" spans="1:36" ht="29.25" customHeight="1">
      <c r="A89" s="395" t="s">
        <v>256</v>
      </c>
      <c r="B89" s="396"/>
      <c r="C89" s="423" t="s">
        <v>257</v>
      </c>
      <c r="D89" s="424"/>
      <c r="E89" s="424"/>
      <c r="F89" s="424"/>
      <c r="G89" s="424"/>
      <c r="H89" s="424"/>
      <c r="I89" s="424"/>
      <c r="J89" s="424"/>
      <c r="K89" s="424"/>
      <c r="L89" s="424"/>
      <c r="M89" s="424"/>
      <c r="N89" s="424"/>
      <c r="O89" s="424"/>
      <c r="P89" s="424"/>
      <c r="Q89" s="424"/>
      <c r="R89" s="424"/>
      <c r="S89" s="424"/>
      <c r="T89" s="424"/>
      <c r="U89" s="424"/>
      <c r="V89" s="424"/>
      <c r="W89" s="424"/>
      <c r="X89" s="424"/>
      <c r="Y89" s="424"/>
      <c r="Z89" s="424"/>
      <c r="AA89" s="424"/>
      <c r="AB89" s="424"/>
      <c r="AC89" s="380" t="s">
        <v>258</v>
      </c>
      <c r="AD89" s="380"/>
      <c r="AE89" s="380"/>
      <c r="AF89" s="380"/>
      <c r="AG89" s="381"/>
      <c r="AH89" s="382"/>
      <c r="AI89" s="382"/>
      <c r="AJ89" s="383"/>
    </row>
    <row r="90" spans="1:36" ht="19.5" customHeight="1">
      <c r="A90" s="395" t="s">
        <v>259</v>
      </c>
      <c r="B90" s="396"/>
      <c r="C90" s="423" t="s">
        <v>260</v>
      </c>
      <c r="D90" s="424"/>
      <c r="E90" s="424"/>
      <c r="F90" s="424"/>
      <c r="G90" s="424"/>
      <c r="H90" s="424"/>
      <c r="I90" s="424"/>
      <c r="J90" s="424"/>
      <c r="K90" s="424"/>
      <c r="L90" s="424"/>
      <c r="M90" s="424"/>
      <c r="N90" s="424"/>
      <c r="O90" s="424"/>
      <c r="P90" s="424"/>
      <c r="Q90" s="424"/>
      <c r="R90" s="424"/>
      <c r="S90" s="424"/>
      <c r="T90" s="424"/>
      <c r="U90" s="424"/>
      <c r="V90" s="424"/>
      <c r="W90" s="424"/>
      <c r="X90" s="424"/>
      <c r="Y90" s="424"/>
      <c r="Z90" s="424"/>
      <c r="AA90" s="424"/>
      <c r="AB90" s="424"/>
      <c r="AC90" s="380" t="s">
        <v>261</v>
      </c>
      <c r="AD90" s="380"/>
      <c r="AE90" s="380"/>
      <c r="AF90" s="380"/>
      <c r="AG90" s="381"/>
      <c r="AH90" s="382"/>
      <c r="AI90" s="382"/>
      <c r="AJ90" s="383"/>
    </row>
    <row r="91" spans="1:36" ht="29.25" customHeight="1">
      <c r="A91" s="395" t="s">
        <v>262</v>
      </c>
      <c r="B91" s="396"/>
      <c r="C91" s="423" t="s">
        <v>263</v>
      </c>
      <c r="D91" s="424"/>
      <c r="E91" s="424"/>
      <c r="F91" s="424"/>
      <c r="G91" s="424"/>
      <c r="H91" s="424"/>
      <c r="I91" s="424"/>
      <c r="J91" s="424"/>
      <c r="K91" s="424"/>
      <c r="L91" s="424"/>
      <c r="M91" s="424"/>
      <c r="N91" s="424"/>
      <c r="O91" s="424"/>
      <c r="P91" s="424"/>
      <c r="Q91" s="424"/>
      <c r="R91" s="424"/>
      <c r="S91" s="424"/>
      <c r="T91" s="424"/>
      <c r="U91" s="424"/>
      <c r="V91" s="424"/>
      <c r="W91" s="424"/>
      <c r="X91" s="424"/>
      <c r="Y91" s="424"/>
      <c r="Z91" s="424"/>
      <c r="AA91" s="424"/>
      <c r="AB91" s="424"/>
      <c r="AC91" s="380" t="s">
        <v>264</v>
      </c>
      <c r="AD91" s="380"/>
      <c r="AE91" s="380"/>
      <c r="AF91" s="380"/>
      <c r="AG91" s="381"/>
      <c r="AH91" s="382"/>
      <c r="AI91" s="382"/>
      <c r="AJ91" s="383"/>
    </row>
    <row r="92" spans="1:36" ht="29.25" customHeight="1">
      <c r="A92" s="395" t="s">
        <v>265</v>
      </c>
      <c r="B92" s="396"/>
      <c r="C92" s="423" t="s">
        <v>266</v>
      </c>
      <c r="D92" s="424"/>
      <c r="E92" s="424"/>
      <c r="F92" s="424"/>
      <c r="G92" s="424"/>
      <c r="H92" s="424"/>
      <c r="I92" s="424"/>
      <c r="J92" s="424"/>
      <c r="K92" s="424"/>
      <c r="L92" s="424"/>
      <c r="M92" s="424"/>
      <c r="N92" s="424"/>
      <c r="O92" s="424"/>
      <c r="P92" s="424"/>
      <c r="Q92" s="424"/>
      <c r="R92" s="424"/>
      <c r="S92" s="424"/>
      <c r="T92" s="424"/>
      <c r="U92" s="424"/>
      <c r="V92" s="424"/>
      <c r="W92" s="424"/>
      <c r="X92" s="424"/>
      <c r="Y92" s="424"/>
      <c r="Z92" s="424"/>
      <c r="AA92" s="424"/>
      <c r="AB92" s="424"/>
      <c r="AC92" s="380" t="s">
        <v>267</v>
      </c>
      <c r="AD92" s="380"/>
      <c r="AE92" s="380"/>
      <c r="AF92" s="380"/>
      <c r="AG92" s="381"/>
      <c r="AH92" s="382"/>
      <c r="AI92" s="382"/>
      <c r="AJ92" s="383"/>
    </row>
    <row r="93" spans="1:36" ht="19.5" customHeight="1">
      <c r="A93" s="395" t="s">
        <v>268</v>
      </c>
      <c r="B93" s="396"/>
      <c r="C93" s="423" t="s">
        <v>269</v>
      </c>
      <c r="D93" s="424"/>
      <c r="E93" s="424"/>
      <c r="F93" s="424"/>
      <c r="G93" s="424"/>
      <c r="H93" s="424"/>
      <c r="I93" s="424"/>
      <c r="J93" s="424"/>
      <c r="K93" s="424"/>
      <c r="L93" s="424"/>
      <c r="M93" s="424"/>
      <c r="N93" s="424"/>
      <c r="O93" s="424"/>
      <c r="P93" s="424"/>
      <c r="Q93" s="424"/>
      <c r="R93" s="424"/>
      <c r="S93" s="424"/>
      <c r="T93" s="424"/>
      <c r="U93" s="424"/>
      <c r="V93" s="424"/>
      <c r="W93" s="424"/>
      <c r="X93" s="424"/>
      <c r="Y93" s="424"/>
      <c r="Z93" s="424"/>
      <c r="AA93" s="424"/>
      <c r="AB93" s="424"/>
      <c r="AC93" s="380" t="s">
        <v>270</v>
      </c>
      <c r="AD93" s="380"/>
      <c r="AE93" s="380"/>
      <c r="AF93" s="380"/>
      <c r="AG93" s="381"/>
      <c r="AH93" s="382"/>
      <c r="AI93" s="382"/>
      <c r="AJ93" s="383"/>
    </row>
    <row r="94" spans="1:36" ht="19.5" customHeight="1">
      <c r="A94" s="395" t="s">
        <v>271</v>
      </c>
      <c r="B94" s="396"/>
      <c r="C94" s="423" t="s">
        <v>272</v>
      </c>
      <c r="D94" s="424"/>
      <c r="E94" s="424"/>
      <c r="F94" s="424"/>
      <c r="G94" s="424"/>
      <c r="H94" s="424"/>
      <c r="I94" s="424"/>
      <c r="J94" s="424"/>
      <c r="K94" s="424"/>
      <c r="L94" s="424"/>
      <c r="M94" s="424"/>
      <c r="N94" s="424"/>
      <c r="O94" s="424"/>
      <c r="P94" s="424"/>
      <c r="Q94" s="424"/>
      <c r="R94" s="424"/>
      <c r="S94" s="424"/>
      <c r="T94" s="424"/>
      <c r="U94" s="424"/>
      <c r="V94" s="424"/>
      <c r="W94" s="424"/>
      <c r="X94" s="424"/>
      <c r="Y94" s="424"/>
      <c r="Z94" s="424"/>
      <c r="AA94" s="424"/>
      <c r="AB94" s="424"/>
      <c r="AC94" s="380" t="s">
        <v>273</v>
      </c>
      <c r="AD94" s="380"/>
      <c r="AE94" s="380"/>
      <c r="AF94" s="380"/>
      <c r="AG94" s="381"/>
      <c r="AH94" s="382"/>
      <c r="AI94" s="382"/>
      <c r="AJ94" s="383"/>
    </row>
    <row r="95" spans="1:36" ht="19.5" customHeight="1">
      <c r="A95" s="409" t="s">
        <v>274</v>
      </c>
      <c r="B95" s="410"/>
      <c r="C95" s="429" t="s">
        <v>275</v>
      </c>
      <c r="D95" s="430"/>
      <c r="E95" s="430"/>
      <c r="F95" s="430"/>
      <c r="G95" s="430"/>
      <c r="H95" s="430"/>
      <c r="I95" s="430"/>
      <c r="J95" s="430"/>
      <c r="K95" s="430"/>
      <c r="L95" s="430"/>
      <c r="M95" s="430"/>
      <c r="N95" s="430"/>
      <c r="O95" s="430"/>
      <c r="P95" s="430"/>
      <c r="Q95" s="430"/>
      <c r="R95" s="430"/>
      <c r="S95" s="430"/>
      <c r="T95" s="430"/>
      <c r="U95" s="430"/>
      <c r="V95" s="430"/>
      <c r="W95" s="430"/>
      <c r="X95" s="430"/>
      <c r="Y95" s="430"/>
      <c r="Z95" s="430"/>
      <c r="AA95" s="430"/>
      <c r="AB95" s="430"/>
      <c r="AC95" s="413" t="s">
        <v>276</v>
      </c>
      <c r="AD95" s="413"/>
      <c r="AE95" s="413"/>
      <c r="AF95" s="413"/>
      <c r="AG95" s="414">
        <f>SUM(AG87:AJ94)</f>
        <v>0</v>
      </c>
      <c r="AH95" s="415"/>
      <c r="AI95" s="415"/>
      <c r="AJ95" s="416"/>
    </row>
    <row r="96" spans="1:36" s="3" customFormat="1" ht="19.5" customHeight="1">
      <c r="A96" s="409" t="s">
        <v>277</v>
      </c>
      <c r="B96" s="410"/>
      <c r="C96" s="435" t="s">
        <v>278</v>
      </c>
      <c r="D96" s="436"/>
      <c r="E96" s="436"/>
      <c r="F96" s="436"/>
      <c r="G96" s="436"/>
      <c r="H96" s="436"/>
      <c r="I96" s="436"/>
      <c r="J96" s="436"/>
      <c r="K96" s="436"/>
      <c r="L96" s="436"/>
      <c r="M96" s="436"/>
      <c r="N96" s="436"/>
      <c r="O96" s="436"/>
      <c r="P96" s="436"/>
      <c r="Q96" s="436"/>
      <c r="R96" s="436"/>
      <c r="S96" s="436"/>
      <c r="T96" s="436"/>
      <c r="U96" s="436"/>
      <c r="V96" s="436"/>
      <c r="W96" s="436"/>
      <c r="X96" s="436"/>
      <c r="Y96" s="436"/>
      <c r="Z96" s="436"/>
      <c r="AA96" s="436"/>
      <c r="AB96" s="436"/>
      <c r="AC96" s="437" t="s">
        <v>279</v>
      </c>
      <c r="AD96" s="438"/>
      <c r="AE96" s="438"/>
      <c r="AF96" s="439"/>
      <c r="AG96" s="414">
        <f>AG25+AG26+AG51+AG60+AG73+AG81+AG86+AG95</f>
        <v>45148</v>
      </c>
      <c r="AH96" s="415"/>
      <c r="AI96" s="415"/>
      <c r="AJ96" s="416"/>
    </row>
    <row r="97" spans="3:32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3:32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29:32" ht="12.75">
      <c r="AC103" s="5"/>
      <c r="AD103" s="5"/>
      <c r="AE103" s="5"/>
      <c r="AF103" s="5"/>
    </row>
    <row r="104" spans="29:32" ht="12.75">
      <c r="AC104" s="5"/>
      <c r="AD104" s="5"/>
      <c r="AE104" s="5"/>
      <c r="AF104" s="5"/>
    </row>
  </sheetData>
  <sheetProtection/>
  <mergeCells count="372">
    <mergeCell ref="A93:B93"/>
    <mergeCell ref="C93:AB93"/>
    <mergeCell ref="A92:B92"/>
    <mergeCell ref="C92:AB92"/>
    <mergeCell ref="A96:B96"/>
    <mergeCell ref="C96:AB96"/>
    <mergeCell ref="A95:B95"/>
    <mergeCell ref="C95:AB95"/>
    <mergeCell ref="A1:AJ1"/>
    <mergeCell ref="A2:AJ2"/>
    <mergeCell ref="A94:B94"/>
    <mergeCell ref="C94:AB94"/>
    <mergeCell ref="AC94:AF94"/>
    <mergeCell ref="AG94:AJ94"/>
    <mergeCell ref="A91:B91"/>
    <mergeCell ref="C91:AB91"/>
    <mergeCell ref="AC91:AF91"/>
    <mergeCell ref="AG91:AJ91"/>
    <mergeCell ref="AC96:AF96"/>
    <mergeCell ref="AG96:AJ96"/>
    <mergeCell ref="AC90:AF90"/>
    <mergeCell ref="AG90:AJ90"/>
    <mergeCell ref="AC95:AF95"/>
    <mergeCell ref="AG95:AJ95"/>
    <mergeCell ref="AC92:AF92"/>
    <mergeCell ref="AG92:AJ92"/>
    <mergeCell ref="AC93:AF93"/>
    <mergeCell ref="AG93:AJ93"/>
    <mergeCell ref="AC89:AF89"/>
    <mergeCell ref="AG89:AJ89"/>
    <mergeCell ref="A90:B90"/>
    <mergeCell ref="C90:AB90"/>
    <mergeCell ref="A87:B87"/>
    <mergeCell ref="C87:AB87"/>
    <mergeCell ref="A89:B89"/>
    <mergeCell ref="C89:AB89"/>
    <mergeCell ref="AC87:AF87"/>
    <mergeCell ref="AG87:AJ87"/>
    <mergeCell ref="A88:B88"/>
    <mergeCell ref="C88:AB88"/>
    <mergeCell ref="AC88:AF88"/>
    <mergeCell ref="AG88:AJ88"/>
    <mergeCell ref="A86:B86"/>
    <mergeCell ref="C86:AB86"/>
    <mergeCell ref="AC86:AF86"/>
    <mergeCell ref="AG86:AJ86"/>
    <mergeCell ref="A85:B85"/>
    <mergeCell ref="C85:AB85"/>
    <mergeCell ref="AC85:AF85"/>
    <mergeCell ref="AG85:AJ85"/>
    <mergeCell ref="A84:B84"/>
    <mergeCell ref="C84:AB84"/>
    <mergeCell ref="AC84:AF84"/>
    <mergeCell ref="AG84:AJ84"/>
    <mergeCell ref="A83:B83"/>
    <mergeCell ref="C83:AB83"/>
    <mergeCell ref="AC83:AF83"/>
    <mergeCell ref="AG83:AJ83"/>
    <mergeCell ref="A82:B82"/>
    <mergeCell ref="C82:AB82"/>
    <mergeCell ref="AC82:AF82"/>
    <mergeCell ref="AG82:AJ82"/>
    <mergeCell ref="A81:B81"/>
    <mergeCell ref="C81:AB81"/>
    <mergeCell ref="AC81:AF81"/>
    <mergeCell ref="AG81:AJ81"/>
    <mergeCell ref="A80:B80"/>
    <mergeCell ref="C80:AB80"/>
    <mergeCell ref="AC80:AF80"/>
    <mergeCell ref="AG80:AJ80"/>
    <mergeCell ref="A79:B79"/>
    <mergeCell ref="C79:AB79"/>
    <mergeCell ref="AC79:AF79"/>
    <mergeCell ref="AG79:AJ79"/>
    <mergeCell ref="A78:B78"/>
    <mergeCell ref="C78:AB78"/>
    <mergeCell ref="AC78:AF78"/>
    <mergeCell ref="AG78:AJ78"/>
    <mergeCell ref="A77:B77"/>
    <mergeCell ref="C77:AB77"/>
    <mergeCell ref="AC77:AF77"/>
    <mergeCell ref="AG77:AJ77"/>
    <mergeCell ref="A76:B76"/>
    <mergeCell ref="C76:AB76"/>
    <mergeCell ref="AC76:AF76"/>
    <mergeCell ref="AG76:AJ76"/>
    <mergeCell ref="A75:B75"/>
    <mergeCell ref="C75:AB75"/>
    <mergeCell ref="AC75:AF75"/>
    <mergeCell ref="AG75:AJ75"/>
    <mergeCell ref="A74:B74"/>
    <mergeCell ref="C74:AB74"/>
    <mergeCell ref="AC74:AF74"/>
    <mergeCell ref="AG74:AJ74"/>
    <mergeCell ref="A73:B73"/>
    <mergeCell ref="C73:AB73"/>
    <mergeCell ref="AC73:AF73"/>
    <mergeCell ref="AG73:AJ73"/>
    <mergeCell ref="A72:B72"/>
    <mergeCell ref="C72:AB72"/>
    <mergeCell ref="AC72:AF72"/>
    <mergeCell ref="AG72:AJ72"/>
    <mergeCell ref="A71:B71"/>
    <mergeCell ref="C71:AB71"/>
    <mergeCell ref="AC71:AF71"/>
    <mergeCell ref="AG71:AJ71"/>
    <mergeCell ref="A70:B70"/>
    <mergeCell ref="C70:AB70"/>
    <mergeCell ref="AC70:AF70"/>
    <mergeCell ref="AG70:AJ70"/>
    <mergeCell ref="A69:B69"/>
    <mergeCell ref="C69:AB69"/>
    <mergeCell ref="AC69:AF69"/>
    <mergeCell ref="AG69:AJ69"/>
    <mergeCell ref="A68:B68"/>
    <mergeCell ref="C68:AB68"/>
    <mergeCell ref="AC68:AF68"/>
    <mergeCell ref="AG68:AJ68"/>
    <mergeCell ref="A67:B67"/>
    <mergeCell ref="C67:AB67"/>
    <mergeCell ref="AC67:AF67"/>
    <mergeCell ref="AG67:AJ67"/>
    <mergeCell ref="A66:B66"/>
    <mergeCell ref="C66:AB66"/>
    <mergeCell ref="AC66:AF66"/>
    <mergeCell ref="AG66:AJ66"/>
    <mergeCell ref="A65:B65"/>
    <mergeCell ref="C65:AB65"/>
    <mergeCell ref="AC65:AF65"/>
    <mergeCell ref="AG65:AJ65"/>
    <mergeCell ref="A64:B64"/>
    <mergeCell ref="C64:AB64"/>
    <mergeCell ref="AC64:AF64"/>
    <mergeCell ref="AG64:AJ64"/>
    <mergeCell ref="A63:B63"/>
    <mergeCell ref="C63:AB63"/>
    <mergeCell ref="AC63:AF63"/>
    <mergeCell ref="AG63:AJ63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8:B8"/>
    <mergeCell ref="C8:AB8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5:B5"/>
    <mergeCell ref="C5:AB5"/>
    <mergeCell ref="A9:B9"/>
    <mergeCell ref="C9:AB9"/>
    <mergeCell ref="AC9:AF9"/>
    <mergeCell ref="AG9:AJ9"/>
    <mergeCell ref="A7:B7"/>
    <mergeCell ref="C7:AB7"/>
    <mergeCell ref="AC7:AF7"/>
    <mergeCell ref="AG7:AJ7"/>
    <mergeCell ref="AC5:AF5"/>
    <mergeCell ref="AG5:AJ5"/>
    <mergeCell ref="AC8:AF8"/>
    <mergeCell ref="AG8:AJ8"/>
    <mergeCell ref="A3:AJ3"/>
    <mergeCell ref="A6:B6"/>
    <mergeCell ref="C6:AB6"/>
    <mergeCell ref="AC6:AF6"/>
    <mergeCell ref="AG6:AJ6"/>
    <mergeCell ref="A4:AJ4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  <headerFooter alignWithMargins="0">
    <oddHeader>&amp;R2. számú melléklet a 2/2015 (II.11.)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58.7109375" style="213" customWidth="1"/>
    <col min="2" max="2" width="14.140625" style="213" customWidth="1"/>
    <col min="3" max="16384" width="9.140625" style="213" customWidth="1"/>
  </cols>
  <sheetData>
    <row r="1" spans="1:2" ht="12.75">
      <c r="A1" s="441"/>
      <c r="B1" s="442"/>
    </row>
    <row r="2" spans="1:11" ht="33.75" customHeight="1">
      <c r="A2" s="335" t="s">
        <v>713</v>
      </c>
      <c r="B2" s="335"/>
      <c r="C2" s="209"/>
      <c r="D2" s="209"/>
      <c r="E2" s="209"/>
      <c r="F2" s="209"/>
      <c r="G2" s="209"/>
      <c r="H2" s="209"/>
      <c r="I2" s="209"/>
      <c r="J2" s="209"/>
      <c r="K2" s="209"/>
    </row>
    <row r="3" spans="1:11" s="220" customFormat="1" ht="22.5">
      <c r="A3" s="440" t="s">
        <v>728</v>
      </c>
      <c r="B3" s="440"/>
      <c r="C3" s="210"/>
      <c r="D3" s="210"/>
      <c r="E3" s="210"/>
      <c r="F3" s="210"/>
      <c r="G3" s="210"/>
      <c r="H3" s="210"/>
      <c r="I3" s="210"/>
      <c r="J3" s="210"/>
      <c r="K3" s="210"/>
    </row>
    <row r="4" spans="1:2" s="260" customFormat="1" ht="31.5" customHeight="1">
      <c r="A4" s="443" t="s">
        <v>684</v>
      </c>
      <c r="B4" s="443"/>
    </row>
    <row r="5" spans="1:2" s="260" customFormat="1" ht="31.5" customHeight="1">
      <c r="A5" s="275"/>
      <c r="B5" s="275"/>
    </row>
    <row r="6" spans="1:2" s="260" customFormat="1" ht="15.75">
      <c r="A6" s="261"/>
      <c r="B6" s="262" t="s">
        <v>649</v>
      </c>
    </row>
    <row r="7" spans="1:2" s="260" customFormat="1" ht="31.5">
      <c r="A7" s="263" t="s">
        <v>663</v>
      </c>
      <c r="B7" s="269" t="s">
        <v>685</v>
      </c>
    </row>
    <row r="8" spans="1:2" s="260" customFormat="1" ht="23.25" customHeight="1">
      <c r="A8" s="264" t="s">
        <v>686</v>
      </c>
      <c r="B8" s="271">
        <v>230</v>
      </c>
    </row>
    <row r="9" spans="1:2" s="260" customFormat="1" ht="23.25" customHeight="1">
      <c r="A9" s="264" t="s">
        <v>687</v>
      </c>
      <c r="B9" s="271">
        <v>355</v>
      </c>
    </row>
    <row r="10" spans="1:2" s="260" customFormat="1" ht="23.25" customHeight="1">
      <c r="A10" s="264" t="s">
        <v>704</v>
      </c>
      <c r="B10" s="271">
        <v>70</v>
      </c>
    </row>
    <row r="11" spans="1:2" s="260" customFormat="1" ht="23.25" customHeight="1">
      <c r="A11" s="264" t="s">
        <v>688</v>
      </c>
      <c r="B11" s="271">
        <v>21</v>
      </c>
    </row>
    <row r="12" spans="1:2" s="260" customFormat="1" ht="23.25" customHeight="1">
      <c r="A12" s="264" t="s">
        <v>717</v>
      </c>
      <c r="B12" s="271">
        <v>1603</v>
      </c>
    </row>
    <row r="13" spans="1:2" s="260" customFormat="1" ht="23.25" customHeight="1">
      <c r="A13" s="265" t="s">
        <v>748</v>
      </c>
      <c r="B13" s="271">
        <v>951</v>
      </c>
    </row>
    <row r="14" spans="1:2" s="260" customFormat="1" ht="23.25" customHeight="1">
      <c r="A14" s="273" t="s">
        <v>689</v>
      </c>
      <c r="B14" s="272">
        <f>SUM(B8:B13)</f>
        <v>3230</v>
      </c>
    </row>
    <row r="15" spans="1:2" s="260" customFormat="1" ht="23.25" customHeight="1">
      <c r="A15" s="264" t="s">
        <v>690</v>
      </c>
      <c r="B15" s="271">
        <v>130</v>
      </c>
    </row>
    <row r="16" spans="1:2" s="260" customFormat="1" ht="23.25" customHeight="1">
      <c r="A16" s="264" t="s">
        <v>691</v>
      </c>
      <c r="B16" s="271">
        <v>10</v>
      </c>
    </row>
    <row r="17" spans="1:2" s="260" customFormat="1" ht="23.25" customHeight="1">
      <c r="A17" s="264" t="s">
        <v>692</v>
      </c>
      <c r="B17" s="271">
        <v>20</v>
      </c>
    </row>
    <row r="18" spans="1:2" s="260" customFormat="1" ht="23.25" customHeight="1">
      <c r="A18" s="264" t="s">
        <v>718</v>
      </c>
      <c r="B18" s="271">
        <v>350</v>
      </c>
    </row>
    <row r="19" spans="1:2" s="260" customFormat="1" ht="23.25" customHeight="1">
      <c r="A19" s="264" t="s">
        <v>719</v>
      </c>
      <c r="B19" s="271">
        <v>30</v>
      </c>
    </row>
    <row r="20" spans="1:2" s="260" customFormat="1" ht="23.25" customHeight="1">
      <c r="A20" s="264" t="s">
        <v>729</v>
      </c>
      <c r="B20" s="271">
        <v>20</v>
      </c>
    </row>
    <row r="21" spans="1:2" s="260" customFormat="1" ht="23.25" customHeight="1">
      <c r="A21" s="273" t="s">
        <v>693</v>
      </c>
      <c r="B21" s="272">
        <f>SUM(B15:B20)</f>
        <v>560</v>
      </c>
    </row>
    <row r="22" spans="1:2" s="260" customFormat="1" ht="23.25" customHeight="1">
      <c r="A22" s="266" t="s">
        <v>694</v>
      </c>
      <c r="B22" s="272">
        <f>B14+B21</f>
        <v>3790</v>
      </c>
    </row>
    <row r="23" spans="1:2" s="260" customFormat="1" ht="15.75">
      <c r="A23" s="267"/>
      <c r="B23" s="268"/>
    </row>
    <row r="24" spans="1:2" s="260" customFormat="1" ht="15.75">
      <c r="A24" s="259"/>
      <c r="B24" s="259"/>
    </row>
    <row r="25" spans="1:2" s="260" customFormat="1" ht="15.75">
      <c r="A25" s="259"/>
      <c r="B25" s="259"/>
    </row>
    <row r="26" spans="1:2" s="260" customFormat="1" ht="15.75">
      <c r="A26" s="267"/>
      <c r="B26" s="268"/>
    </row>
    <row r="27" spans="1:2" s="260" customFormat="1" ht="15.75">
      <c r="A27" s="267"/>
      <c r="B27" s="268"/>
    </row>
    <row r="28" spans="1:2" s="260" customFormat="1" ht="15.75">
      <c r="A28" s="258"/>
      <c r="B28" s="258"/>
    </row>
    <row r="29" spans="1:2" s="260" customFormat="1" ht="15.75">
      <c r="A29" s="258"/>
      <c r="B29" s="258"/>
    </row>
    <row r="30" spans="1:2" ht="15.75">
      <c r="A30" s="222"/>
      <c r="B30" s="222"/>
    </row>
    <row r="31" spans="1:2" ht="15.75">
      <c r="A31" s="222"/>
      <c r="B31" s="222"/>
    </row>
    <row r="32" spans="1:2" ht="15.75">
      <c r="A32" s="222"/>
      <c r="B32" s="222"/>
    </row>
    <row r="33" spans="1:2" ht="15.75">
      <c r="A33" s="222"/>
      <c r="B33" s="222"/>
    </row>
    <row r="51" ht="18">
      <c r="B51" s="215"/>
    </row>
    <row r="54" ht="18">
      <c r="B54" s="216"/>
    </row>
    <row r="55" ht="15.75">
      <c r="B55" s="224"/>
    </row>
    <row r="56" ht="15">
      <c r="B56" s="218"/>
    </row>
    <row r="57" ht="15">
      <c r="B57" s="218"/>
    </row>
    <row r="58" ht="15">
      <c r="B58" s="218"/>
    </row>
    <row r="59" ht="15">
      <c r="B59" s="218"/>
    </row>
    <row r="60" ht="15">
      <c r="B60" s="218"/>
    </row>
    <row r="61" ht="15">
      <c r="B61" s="218"/>
    </row>
    <row r="62" ht="15">
      <c r="B62" s="218"/>
    </row>
    <row r="63" ht="15">
      <c r="B63" s="218"/>
    </row>
    <row r="64" ht="15">
      <c r="B64" s="218"/>
    </row>
    <row r="65" ht="14.25">
      <c r="B65" s="225"/>
    </row>
    <row r="66" ht="14.25">
      <c r="B66" s="225"/>
    </row>
    <row r="67" ht="14.25">
      <c r="B67" s="225"/>
    </row>
    <row r="68" ht="14.25">
      <c r="B68" s="225"/>
    </row>
    <row r="69" ht="15.75">
      <c r="B69" s="223"/>
    </row>
  </sheetData>
  <sheetProtection/>
  <mergeCells count="4">
    <mergeCell ref="A1:B1"/>
    <mergeCell ref="A2:B2"/>
    <mergeCell ref="A3:B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&amp;R2.1. számú melléklet a 2/2015. (II.11.) számú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63.140625" style="213" customWidth="1"/>
    <col min="2" max="2" width="17.421875" style="213" customWidth="1"/>
    <col min="3" max="3" width="18.00390625" style="213" customWidth="1"/>
    <col min="4" max="16384" width="9.140625" style="213" customWidth="1"/>
  </cols>
  <sheetData>
    <row r="1" spans="1:2" ht="14.25">
      <c r="A1" s="444"/>
      <c r="B1" s="445"/>
    </row>
    <row r="2" spans="1:3" ht="33" customHeight="1">
      <c r="A2" s="335" t="s">
        <v>713</v>
      </c>
      <c r="B2" s="335"/>
      <c r="C2" s="215"/>
    </row>
    <row r="3" spans="1:3" ht="22.5">
      <c r="A3" s="440" t="s">
        <v>728</v>
      </c>
      <c r="B3" s="440"/>
      <c r="C3" s="221"/>
    </row>
    <row r="4" spans="1:3" ht="30" customHeight="1">
      <c r="A4" s="443" t="s">
        <v>695</v>
      </c>
      <c r="B4" s="443"/>
      <c r="C4" s="221"/>
    </row>
    <row r="5" spans="1:3" ht="18">
      <c r="A5" s="260"/>
      <c r="B5" s="260"/>
      <c r="C5" s="221"/>
    </row>
    <row r="6" spans="1:2" ht="15.75">
      <c r="A6" s="261"/>
      <c r="B6" s="262" t="s">
        <v>649</v>
      </c>
    </row>
    <row r="7" spans="1:2" ht="45.75" customHeight="1">
      <c r="A7" s="263" t="s">
        <v>508</v>
      </c>
      <c r="B7" s="277" t="s">
        <v>685</v>
      </c>
    </row>
    <row r="8" spans="1:2" ht="15.75">
      <c r="A8" s="266"/>
      <c r="B8" s="270"/>
    </row>
    <row r="9" spans="1:2" ht="15.75">
      <c r="A9" s="266" t="s">
        <v>159</v>
      </c>
      <c r="B9" s="274">
        <f>SUM(B10)</f>
        <v>410</v>
      </c>
    </row>
    <row r="10" spans="1:2" ht="15.75">
      <c r="A10" s="264" t="s">
        <v>664</v>
      </c>
      <c r="B10" s="270">
        <v>410</v>
      </c>
    </row>
    <row r="11" spans="1:2" s="227" customFormat="1" ht="15.75">
      <c r="A11" s="266" t="s">
        <v>665</v>
      </c>
      <c r="B11" s="274">
        <f>SUM(B12:B12)</f>
        <v>154</v>
      </c>
    </row>
    <row r="12" spans="1:2" ht="15.75">
      <c r="A12" s="264" t="s">
        <v>696</v>
      </c>
      <c r="B12" s="270">
        <v>154</v>
      </c>
    </row>
    <row r="13" spans="1:2" ht="15.75">
      <c r="A13" s="266" t="s">
        <v>666</v>
      </c>
      <c r="B13" s="274">
        <f>SUM(B14)</f>
        <v>0</v>
      </c>
    </row>
    <row r="14" spans="1:2" ht="15.75">
      <c r="A14" s="264" t="s">
        <v>697</v>
      </c>
      <c r="B14" s="270">
        <v>0</v>
      </c>
    </row>
    <row r="15" spans="1:2" ht="15.75">
      <c r="A15" s="276" t="s">
        <v>162</v>
      </c>
      <c r="B15" s="274">
        <f>SUM(B16)</f>
        <v>253</v>
      </c>
    </row>
    <row r="16" spans="1:2" ht="15.75">
      <c r="A16" s="264" t="s">
        <v>667</v>
      </c>
      <c r="B16" s="270">
        <v>253</v>
      </c>
    </row>
    <row r="17" spans="1:2" ht="15.75">
      <c r="A17" s="266" t="s">
        <v>720</v>
      </c>
      <c r="B17" s="274">
        <f>SUM(B18:B20)</f>
        <v>0</v>
      </c>
    </row>
    <row r="18" spans="1:2" ht="15.75">
      <c r="A18" s="264" t="s">
        <v>724</v>
      </c>
      <c r="B18" s="270"/>
    </row>
    <row r="19" spans="1:2" ht="15.75">
      <c r="A19" s="264" t="s">
        <v>725</v>
      </c>
      <c r="B19" s="270"/>
    </row>
    <row r="20" spans="1:2" ht="15.75">
      <c r="A20" s="264" t="s">
        <v>726</v>
      </c>
      <c r="B20" s="264"/>
    </row>
    <row r="21" spans="1:2" ht="15.75">
      <c r="A21" s="266" t="s">
        <v>727</v>
      </c>
      <c r="B21" s="266">
        <v>1718</v>
      </c>
    </row>
    <row r="22" spans="1:2" ht="15.75">
      <c r="A22" s="266" t="s">
        <v>570</v>
      </c>
      <c r="B22" s="274">
        <f>SUM(B9+B11+B15+B21)</f>
        <v>2535</v>
      </c>
    </row>
    <row r="23" spans="1:2" ht="15.75">
      <c r="A23" s="260"/>
      <c r="B23" s="260"/>
    </row>
    <row r="24" spans="1:2" ht="15.75">
      <c r="A24" s="260"/>
      <c r="B24" s="260"/>
    </row>
    <row r="25" spans="1:2" ht="15.75">
      <c r="A25" s="260"/>
      <c r="B25" s="260"/>
    </row>
    <row r="26" spans="1:3" ht="15.75">
      <c r="A26" s="259"/>
      <c r="B26" s="259"/>
      <c r="C26" s="226"/>
    </row>
    <row r="27" spans="1:3" ht="15.75">
      <c r="A27" s="267"/>
      <c r="B27" s="267"/>
      <c r="C27" s="220"/>
    </row>
    <row r="28" spans="1:3" ht="15.75">
      <c r="A28" s="267"/>
      <c r="B28" s="267"/>
      <c r="C28" s="220"/>
    </row>
    <row r="29" spans="1:2" ht="15.75">
      <c r="A29" s="260"/>
      <c r="B29" s="260"/>
    </row>
  </sheetData>
  <sheetProtection/>
  <mergeCells count="4">
    <mergeCell ref="A4:B4"/>
    <mergeCell ref="A3:B3"/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&amp;R2.2. számú melléklet a  2/2015. (II.11.) számú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U66"/>
  <sheetViews>
    <sheetView zoomScaleSheetLayoutView="100" zoomScalePageLayoutView="0" workbookViewId="0" topLeftCell="A1">
      <selection activeCell="AG20" sqref="AG20:AJ20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46" width="2.7109375" style="1" customWidth="1"/>
    <col min="47" max="16384" width="9.140625" style="1" customWidth="1"/>
  </cols>
  <sheetData>
    <row r="1" spans="1:47" ht="31.5" customHeight="1">
      <c r="A1" s="335" t="s">
        <v>713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U1" s="1">
        <v>1754210</v>
      </c>
    </row>
    <row r="2" spans="1:47" ht="31.5" customHeight="1">
      <c r="A2" s="440" t="s">
        <v>728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U2" s="1">
        <v>2500000</v>
      </c>
    </row>
    <row r="3" spans="1:47" ht="25.5" customHeight="1">
      <c r="A3" s="384" t="s">
        <v>280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U3" s="1">
        <v>600000</v>
      </c>
    </row>
    <row r="4" spans="1:47" ht="19.5" customHeight="1">
      <c r="A4" s="449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U4" s="1">
        <v>3234000</v>
      </c>
    </row>
    <row r="5" spans="1:36" ht="15.75" customHeight="1">
      <c r="A5" s="391" t="s">
        <v>2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</row>
    <row r="6" spans="1:47" ht="34.5" customHeight="1">
      <c r="A6" s="393" t="s">
        <v>3</v>
      </c>
      <c r="B6" s="379"/>
      <c r="C6" s="394" t="s">
        <v>4</v>
      </c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7" t="s">
        <v>5</v>
      </c>
      <c r="AD6" s="378"/>
      <c r="AE6" s="378"/>
      <c r="AF6" s="378"/>
      <c r="AG6" s="450" t="s">
        <v>6</v>
      </c>
      <c r="AH6" s="451"/>
      <c r="AI6" s="451"/>
      <c r="AJ6" s="452"/>
      <c r="AU6" s="1">
        <f>SUM(AU1:AU5)</f>
        <v>8088210</v>
      </c>
    </row>
    <row r="7" spans="1:36" ht="12.75">
      <c r="A7" s="386" t="s">
        <v>7</v>
      </c>
      <c r="B7" s="387"/>
      <c r="C7" s="388" t="s">
        <v>8</v>
      </c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8" t="s">
        <v>9</v>
      </c>
      <c r="AD7" s="451"/>
      <c r="AE7" s="451"/>
      <c r="AF7" s="452"/>
      <c r="AG7" s="388" t="s">
        <v>10</v>
      </c>
      <c r="AH7" s="389"/>
      <c r="AI7" s="389"/>
      <c r="AJ7" s="390"/>
    </row>
    <row r="8" spans="1:37" s="3" customFormat="1" ht="19.5" customHeight="1">
      <c r="A8" s="453" t="s">
        <v>11</v>
      </c>
      <c r="B8" s="390"/>
      <c r="C8" s="402" t="s">
        <v>281</v>
      </c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56"/>
      <c r="AC8" s="417" t="s">
        <v>282</v>
      </c>
      <c r="AD8" s="418"/>
      <c r="AE8" s="418"/>
      <c r="AF8" s="455"/>
      <c r="AG8" s="446">
        <v>8838</v>
      </c>
      <c r="AH8" s="447"/>
      <c r="AI8" s="447"/>
      <c r="AJ8" s="448"/>
      <c r="AK8" s="1"/>
    </row>
    <row r="9" spans="1:37" s="3" customFormat="1" ht="19.5" customHeight="1">
      <c r="A9" s="453" t="s">
        <v>14</v>
      </c>
      <c r="B9" s="390"/>
      <c r="C9" s="404" t="s">
        <v>283</v>
      </c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54"/>
      <c r="AC9" s="417" t="s">
        <v>284</v>
      </c>
      <c r="AD9" s="418"/>
      <c r="AE9" s="418"/>
      <c r="AF9" s="455"/>
      <c r="AG9" s="446"/>
      <c r="AH9" s="447"/>
      <c r="AI9" s="447"/>
      <c r="AJ9" s="448"/>
      <c r="AK9" s="1"/>
    </row>
    <row r="10" spans="1:37" s="3" customFormat="1" ht="30.75" customHeight="1">
      <c r="A10" s="453" t="s">
        <v>17</v>
      </c>
      <c r="B10" s="390"/>
      <c r="C10" s="404" t="s">
        <v>285</v>
      </c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54"/>
      <c r="AC10" s="417" t="s">
        <v>286</v>
      </c>
      <c r="AD10" s="418"/>
      <c r="AE10" s="418"/>
      <c r="AF10" s="455"/>
      <c r="AG10" s="446">
        <v>5590</v>
      </c>
      <c r="AH10" s="447"/>
      <c r="AI10" s="447"/>
      <c r="AJ10" s="448"/>
      <c r="AK10" s="1"/>
    </row>
    <row r="11" spans="1:36" ht="19.5" customHeight="1">
      <c r="A11" s="453" t="s">
        <v>20</v>
      </c>
      <c r="B11" s="390"/>
      <c r="C11" s="404" t="s">
        <v>287</v>
      </c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54"/>
      <c r="AC11" s="417" t="s">
        <v>288</v>
      </c>
      <c r="AD11" s="418"/>
      <c r="AE11" s="418"/>
      <c r="AF11" s="455"/>
      <c r="AG11" s="446">
        <v>1200</v>
      </c>
      <c r="AH11" s="447"/>
      <c r="AI11" s="447"/>
      <c r="AJ11" s="448"/>
    </row>
    <row r="12" spans="1:37" s="2" customFormat="1" ht="19.5" customHeight="1">
      <c r="A12" s="453" t="s">
        <v>23</v>
      </c>
      <c r="B12" s="390"/>
      <c r="C12" s="404" t="s">
        <v>289</v>
      </c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54"/>
      <c r="AC12" s="417" t="s">
        <v>290</v>
      </c>
      <c r="AD12" s="418"/>
      <c r="AE12" s="418"/>
      <c r="AF12" s="455"/>
      <c r="AG12" s="457"/>
      <c r="AH12" s="457"/>
      <c r="AI12" s="457"/>
      <c r="AJ12" s="457"/>
      <c r="AK12" s="1"/>
    </row>
    <row r="13" spans="1:37" s="2" customFormat="1" ht="19.5" customHeight="1">
      <c r="A13" s="453" t="s">
        <v>26</v>
      </c>
      <c r="B13" s="390"/>
      <c r="C13" s="404" t="s">
        <v>291</v>
      </c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54"/>
      <c r="AC13" s="417" t="s">
        <v>292</v>
      </c>
      <c r="AD13" s="418"/>
      <c r="AE13" s="418"/>
      <c r="AF13" s="455"/>
      <c r="AG13" s="457"/>
      <c r="AH13" s="457"/>
      <c r="AI13" s="457"/>
      <c r="AJ13" s="457"/>
      <c r="AK13" s="1"/>
    </row>
    <row r="14" spans="1:36" ht="19.5" customHeight="1">
      <c r="A14" s="458" t="s">
        <v>29</v>
      </c>
      <c r="B14" s="459"/>
      <c r="C14" s="419" t="s">
        <v>293</v>
      </c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60"/>
      <c r="AC14" s="435" t="s">
        <v>294</v>
      </c>
      <c r="AD14" s="436"/>
      <c r="AE14" s="436"/>
      <c r="AF14" s="461"/>
      <c r="AG14" s="462">
        <f>SUM(AG8:AJ13)</f>
        <v>15628</v>
      </c>
      <c r="AH14" s="463"/>
      <c r="AI14" s="463"/>
      <c r="AJ14" s="464"/>
    </row>
    <row r="15" spans="1:36" ht="19.5" customHeight="1">
      <c r="A15" s="453" t="s">
        <v>32</v>
      </c>
      <c r="B15" s="390"/>
      <c r="C15" s="404" t="s">
        <v>295</v>
      </c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54"/>
      <c r="AC15" s="417" t="s">
        <v>296</v>
      </c>
      <c r="AD15" s="418"/>
      <c r="AE15" s="418"/>
      <c r="AF15" s="455"/>
      <c r="AG15" s="446"/>
      <c r="AH15" s="447"/>
      <c r="AI15" s="447"/>
      <c r="AJ15" s="448"/>
    </row>
    <row r="16" spans="1:36" ht="29.25" customHeight="1">
      <c r="A16" s="453" t="s">
        <v>35</v>
      </c>
      <c r="B16" s="390"/>
      <c r="C16" s="404" t="s">
        <v>297</v>
      </c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54"/>
      <c r="AC16" s="417" t="s">
        <v>298</v>
      </c>
      <c r="AD16" s="418"/>
      <c r="AE16" s="418"/>
      <c r="AF16" s="455"/>
      <c r="AG16" s="446"/>
      <c r="AH16" s="447"/>
      <c r="AI16" s="447"/>
      <c r="AJ16" s="448"/>
    </row>
    <row r="17" spans="1:36" ht="29.25" customHeight="1">
      <c r="A17" s="453" t="s">
        <v>38</v>
      </c>
      <c r="B17" s="390"/>
      <c r="C17" s="404" t="s">
        <v>299</v>
      </c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54"/>
      <c r="AC17" s="417" t="s">
        <v>300</v>
      </c>
      <c r="AD17" s="418"/>
      <c r="AE17" s="418"/>
      <c r="AF17" s="455"/>
      <c r="AG17" s="446"/>
      <c r="AH17" s="447"/>
      <c r="AI17" s="447"/>
      <c r="AJ17" s="448"/>
    </row>
    <row r="18" spans="1:36" ht="29.25" customHeight="1">
      <c r="A18" s="453" t="s">
        <v>41</v>
      </c>
      <c r="B18" s="390"/>
      <c r="C18" s="404" t="s">
        <v>301</v>
      </c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54"/>
      <c r="AC18" s="417" t="s">
        <v>302</v>
      </c>
      <c r="AD18" s="418"/>
      <c r="AE18" s="418"/>
      <c r="AF18" s="455"/>
      <c r="AG18" s="446"/>
      <c r="AH18" s="447"/>
      <c r="AI18" s="447"/>
      <c r="AJ18" s="448"/>
    </row>
    <row r="19" spans="1:36" ht="19.5" customHeight="1">
      <c r="A19" s="453" t="s">
        <v>44</v>
      </c>
      <c r="B19" s="390"/>
      <c r="C19" s="404" t="s">
        <v>303</v>
      </c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54"/>
      <c r="AC19" s="417" t="s">
        <v>304</v>
      </c>
      <c r="AD19" s="418"/>
      <c r="AE19" s="418"/>
      <c r="AF19" s="455"/>
      <c r="AG19" s="446">
        <v>12511</v>
      </c>
      <c r="AH19" s="447"/>
      <c r="AI19" s="447"/>
      <c r="AJ19" s="448"/>
    </row>
    <row r="20" spans="1:36" ht="19.5" customHeight="1">
      <c r="A20" s="458" t="s">
        <v>47</v>
      </c>
      <c r="B20" s="459"/>
      <c r="C20" s="419" t="s">
        <v>305</v>
      </c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60"/>
      <c r="AC20" s="435" t="s">
        <v>306</v>
      </c>
      <c r="AD20" s="436"/>
      <c r="AE20" s="436"/>
      <c r="AF20" s="461"/>
      <c r="AG20" s="462">
        <f>SUM(AG14:AJ19)</f>
        <v>28139</v>
      </c>
      <c r="AH20" s="463"/>
      <c r="AI20" s="463"/>
      <c r="AJ20" s="464"/>
    </row>
    <row r="21" spans="1:37" ht="19.5" customHeight="1">
      <c r="A21" s="453" t="s">
        <v>50</v>
      </c>
      <c r="B21" s="390"/>
      <c r="C21" s="404" t="s">
        <v>307</v>
      </c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54"/>
      <c r="AC21" s="417" t="s">
        <v>308</v>
      </c>
      <c r="AD21" s="418"/>
      <c r="AE21" s="418"/>
      <c r="AF21" s="455"/>
      <c r="AG21" s="446"/>
      <c r="AH21" s="447"/>
      <c r="AI21" s="447"/>
      <c r="AJ21" s="448"/>
      <c r="AK21" s="2"/>
    </row>
    <row r="22" spans="1:37" ht="29.25" customHeight="1">
      <c r="A22" s="453" t="s">
        <v>53</v>
      </c>
      <c r="B22" s="390"/>
      <c r="C22" s="404" t="s">
        <v>309</v>
      </c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54"/>
      <c r="AC22" s="417" t="s">
        <v>310</v>
      </c>
      <c r="AD22" s="418"/>
      <c r="AE22" s="418"/>
      <c r="AF22" s="455"/>
      <c r="AG22" s="446"/>
      <c r="AH22" s="447"/>
      <c r="AI22" s="447"/>
      <c r="AJ22" s="448"/>
      <c r="AK22" s="2"/>
    </row>
    <row r="23" spans="1:36" ht="29.25" customHeight="1">
      <c r="A23" s="453" t="s">
        <v>56</v>
      </c>
      <c r="B23" s="390"/>
      <c r="C23" s="404" t="s">
        <v>311</v>
      </c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54"/>
      <c r="AC23" s="417" t="s">
        <v>312</v>
      </c>
      <c r="AD23" s="418"/>
      <c r="AE23" s="418"/>
      <c r="AF23" s="455"/>
      <c r="AG23" s="446"/>
      <c r="AH23" s="447"/>
      <c r="AI23" s="447"/>
      <c r="AJ23" s="448"/>
    </row>
    <row r="24" spans="1:36" ht="29.25" customHeight="1">
      <c r="A24" s="453" t="s">
        <v>59</v>
      </c>
      <c r="B24" s="390"/>
      <c r="C24" s="404" t="s">
        <v>313</v>
      </c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54"/>
      <c r="AC24" s="417" t="s">
        <v>314</v>
      </c>
      <c r="AD24" s="418"/>
      <c r="AE24" s="418"/>
      <c r="AF24" s="455"/>
      <c r="AG24" s="446"/>
      <c r="AH24" s="447"/>
      <c r="AI24" s="447"/>
      <c r="AJ24" s="448"/>
    </row>
    <row r="25" spans="1:36" ht="19.5" customHeight="1">
      <c r="A25" s="453" t="s">
        <v>62</v>
      </c>
      <c r="B25" s="390"/>
      <c r="C25" s="404" t="s">
        <v>315</v>
      </c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54"/>
      <c r="AC25" s="417" t="s">
        <v>316</v>
      </c>
      <c r="AD25" s="418"/>
      <c r="AE25" s="418"/>
      <c r="AF25" s="455"/>
      <c r="AG25" s="446">
        <v>5269</v>
      </c>
      <c r="AH25" s="447"/>
      <c r="AI25" s="447"/>
      <c r="AJ25" s="448"/>
    </row>
    <row r="26" spans="1:36" ht="19.5" customHeight="1">
      <c r="A26" s="458" t="s">
        <v>65</v>
      </c>
      <c r="B26" s="459"/>
      <c r="C26" s="419" t="s">
        <v>317</v>
      </c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0"/>
      <c r="AA26" s="420"/>
      <c r="AB26" s="460"/>
      <c r="AC26" s="435" t="s">
        <v>318</v>
      </c>
      <c r="AD26" s="436"/>
      <c r="AE26" s="436"/>
      <c r="AF26" s="461"/>
      <c r="AG26" s="462">
        <f>SUM(AG21:AJ25)</f>
        <v>5269</v>
      </c>
      <c r="AH26" s="463"/>
      <c r="AI26" s="463"/>
      <c r="AJ26" s="464"/>
    </row>
    <row r="27" spans="1:37" ht="19.5" customHeight="1">
      <c r="A27" s="453" t="s">
        <v>68</v>
      </c>
      <c r="B27" s="390"/>
      <c r="C27" s="404" t="s">
        <v>319</v>
      </c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54"/>
      <c r="AC27" s="417" t="s">
        <v>320</v>
      </c>
      <c r="AD27" s="418"/>
      <c r="AE27" s="418"/>
      <c r="AF27" s="455"/>
      <c r="AG27" s="446"/>
      <c r="AH27" s="447"/>
      <c r="AI27" s="447"/>
      <c r="AJ27" s="448"/>
      <c r="AK27" s="3"/>
    </row>
    <row r="28" spans="1:36" ht="19.5" customHeight="1">
      <c r="A28" s="453" t="s">
        <v>71</v>
      </c>
      <c r="B28" s="390"/>
      <c r="C28" s="404" t="s">
        <v>321</v>
      </c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54"/>
      <c r="AC28" s="417" t="s">
        <v>322</v>
      </c>
      <c r="AD28" s="418"/>
      <c r="AE28" s="418"/>
      <c r="AF28" s="455"/>
      <c r="AG28" s="446"/>
      <c r="AH28" s="447"/>
      <c r="AI28" s="447"/>
      <c r="AJ28" s="448"/>
    </row>
    <row r="29" spans="1:37" s="6" customFormat="1" ht="19.5" customHeight="1">
      <c r="A29" s="458" t="s">
        <v>74</v>
      </c>
      <c r="B29" s="459"/>
      <c r="C29" s="419" t="s">
        <v>323</v>
      </c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420"/>
      <c r="Z29" s="420"/>
      <c r="AA29" s="420"/>
      <c r="AB29" s="460"/>
      <c r="AC29" s="435" t="s">
        <v>324</v>
      </c>
      <c r="AD29" s="436"/>
      <c r="AE29" s="436"/>
      <c r="AF29" s="461"/>
      <c r="AG29" s="462">
        <f>SUM(AG27:AJ28)</f>
        <v>0</v>
      </c>
      <c r="AH29" s="463"/>
      <c r="AI29" s="463"/>
      <c r="AJ29" s="464"/>
      <c r="AK29" s="1"/>
    </row>
    <row r="30" spans="1:36" ht="19.5" customHeight="1">
      <c r="A30" s="453" t="s">
        <v>77</v>
      </c>
      <c r="B30" s="390"/>
      <c r="C30" s="404" t="s">
        <v>325</v>
      </c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54"/>
      <c r="AC30" s="417" t="s">
        <v>326</v>
      </c>
      <c r="AD30" s="418"/>
      <c r="AE30" s="418"/>
      <c r="AF30" s="455"/>
      <c r="AG30" s="446"/>
      <c r="AH30" s="447"/>
      <c r="AI30" s="447"/>
      <c r="AJ30" s="448"/>
    </row>
    <row r="31" spans="1:36" ht="19.5" customHeight="1">
      <c r="A31" s="453" t="s">
        <v>80</v>
      </c>
      <c r="B31" s="390"/>
      <c r="C31" s="404" t="s">
        <v>327</v>
      </c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54"/>
      <c r="AC31" s="417" t="s">
        <v>328</v>
      </c>
      <c r="AD31" s="418"/>
      <c r="AE31" s="418"/>
      <c r="AF31" s="455"/>
      <c r="AG31" s="446"/>
      <c r="AH31" s="447"/>
      <c r="AI31" s="447"/>
      <c r="AJ31" s="448"/>
    </row>
    <row r="32" spans="1:36" ht="19.5" customHeight="1">
      <c r="A32" s="453" t="s">
        <v>83</v>
      </c>
      <c r="B32" s="390"/>
      <c r="C32" s="404" t="s">
        <v>329</v>
      </c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54"/>
      <c r="AC32" s="417" t="s">
        <v>330</v>
      </c>
      <c r="AD32" s="418"/>
      <c r="AE32" s="418"/>
      <c r="AF32" s="455"/>
      <c r="AG32" s="446">
        <v>2286</v>
      </c>
      <c r="AH32" s="447"/>
      <c r="AI32" s="447"/>
      <c r="AJ32" s="448"/>
    </row>
    <row r="33" spans="1:36" ht="19.5" customHeight="1">
      <c r="A33" s="453" t="s">
        <v>86</v>
      </c>
      <c r="B33" s="390"/>
      <c r="C33" s="404" t="s">
        <v>331</v>
      </c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54"/>
      <c r="AC33" s="417" t="s">
        <v>332</v>
      </c>
      <c r="AD33" s="418"/>
      <c r="AE33" s="418"/>
      <c r="AF33" s="455"/>
      <c r="AG33" s="446"/>
      <c r="AH33" s="447"/>
      <c r="AI33" s="447"/>
      <c r="AJ33" s="448"/>
    </row>
    <row r="34" spans="1:36" ht="19.5" customHeight="1">
      <c r="A34" s="453" t="s">
        <v>89</v>
      </c>
      <c r="B34" s="390"/>
      <c r="C34" s="404" t="s">
        <v>333</v>
      </c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54"/>
      <c r="AC34" s="417" t="s">
        <v>334</v>
      </c>
      <c r="AD34" s="418"/>
      <c r="AE34" s="418"/>
      <c r="AF34" s="455"/>
      <c r="AG34" s="446"/>
      <c r="AH34" s="447"/>
      <c r="AI34" s="447"/>
      <c r="AJ34" s="448"/>
    </row>
    <row r="35" spans="1:36" ht="19.5" customHeight="1">
      <c r="A35" s="453" t="s">
        <v>92</v>
      </c>
      <c r="B35" s="390"/>
      <c r="C35" s="404" t="s">
        <v>335</v>
      </c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54"/>
      <c r="AC35" s="417" t="s">
        <v>336</v>
      </c>
      <c r="AD35" s="418"/>
      <c r="AE35" s="418"/>
      <c r="AF35" s="455"/>
      <c r="AG35" s="446"/>
      <c r="AH35" s="447"/>
      <c r="AI35" s="447"/>
      <c r="AJ35" s="448"/>
    </row>
    <row r="36" spans="1:36" ht="19.5" customHeight="1">
      <c r="A36" s="453" t="s">
        <v>95</v>
      </c>
      <c r="B36" s="390"/>
      <c r="C36" s="404" t="s">
        <v>337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54"/>
      <c r="AC36" s="417" t="s">
        <v>338</v>
      </c>
      <c r="AD36" s="418"/>
      <c r="AE36" s="418"/>
      <c r="AF36" s="455"/>
      <c r="AG36" s="446">
        <v>1099</v>
      </c>
      <c r="AH36" s="447"/>
      <c r="AI36" s="447"/>
      <c r="AJ36" s="448"/>
    </row>
    <row r="37" spans="1:36" ht="19.5" customHeight="1">
      <c r="A37" s="453" t="s">
        <v>98</v>
      </c>
      <c r="B37" s="390"/>
      <c r="C37" s="404" t="s">
        <v>339</v>
      </c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54"/>
      <c r="AC37" s="417" t="s">
        <v>340</v>
      </c>
      <c r="AD37" s="418"/>
      <c r="AE37" s="418"/>
      <c r="AF37" s="455"/>
      <c r="AG37" s="446"/>
      <c r="AH37" s="447"/>
      <c r="AI37" s="447"/>
      <c r="AJ37" s="448"/>
    </row>
    <row r="38" spans="1:37" ht="19.5" customHeight="1">
      <c r="A38" s="458" t="s">
        <v>101</v>
      </c>
      <c r="B38" s="459"/>
      <c r="C38" s="419" t="s">
        <v>341</v>
      </c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60"/>
      <c r="AC38" s="435" t="s">
        <v>342</v>
      </c>
      <c r="AD38" s="436"/>
      <c r="AE38" s="436"/>
      <c r="AF38" s="461"/>
      <c r="AG38" s="462">
        <f>SUM(AG33:AJ37)</f>
        <v>1099</v>
      </c>
      <c r="AH38" s="463"/>
      <c r="AI38" s="463"/>
      <c r="AJ38" s="464"/>
      <c r="AK38" s="6"/>
    </row>
    <row r="39" spans="1:36" ht="19.5" customHeight="1">
      <c r="A39" s="453" t="s">
        <v>104</v>
      </c>
      <c r="B39" s="390"/>
      <c r="C39" s="404" t="s">
        <v>343</v>
      </c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54"/>
      <c r="AC39" s="417" t="s">
        <v>344</v>
      </c>
      <c r="AD39" s="418"/>
      <c r="AE39" s="418"/>
      <c r="AF39" s="455"/>
      <c r="AG39" s="446">
        <v>43</v>
      </c>
      <c r="AH39" s="447"/>
      <c r="AI39" s="447"/>
      <c r="AJ39" s="448"/>
    </row>
    <row r="40" spans="1:36" ht="19.5" customHeight="1">
      <c r="A40" s="458" t="s">
        <v>107</v>
      </c>
      <c r="B40" s="459"/>
      <c r="C40" s="419" t="s">
        <v>345</v>
      </c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60"/>
      <c r="AC40" s="435" t="s">
        <v>346</v>
      </c>
      <c r="AD40" s="436"/>
      <c r="AE40" s="436"/>
      <c r="AF40" s="461"/>
      <c r="AG40" s="462">
        <f>AG29+AG30+AG31+AG32+AG38+AG39</f>
        <v>3428</v>
      </c>
      <c r="AH40" s="463"/>
      <c r="AI40" s="463"/>
      <c r="AJ40" s="464"/>
    </row>
    <row r="41" spans="1:36" ht="19.5" customHeight="1">
      <c r="A41" s="453" t="s">
        <v>110</v>
      </c>
      <c r="B41" s="390"/>
      <c r="C41" s="423" t="s">
        <v>347</v>
      </c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/>
      <c r="X41" s="424"/>
      <c r="Y41" s="424"/>
      <c r="Z41" s="424"/>
      <c r="AA41" s="424"/>
      <c r="AB41" s="465"/>
      <c r="AC41" s="417" t="s">
        <v>348</v>
      </c>
      <c r="AD41" s="418"/>
      <c r="AE41" s="418"/>
      <c r="AF41" s="455"/>
      <c r="AG41" s="446">
        <v>300</v>
      </c>
      <c r="AH41" s="447"/>
      <c r="AI41" s="447"/>
      <c r="AJ41" s="448"/>
    </row>
    <row r="42" spans="1:36" ht="19.5" customHeight="1">
      <c r="A42" s="453" t="s">
        <v>113</v>
      </c>
      <c r="B42" s="390"/>
      <c r="C42" s="423" t="s">
        <v>349</v>
      </c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24"/>
      <c r="X42" s="424"/>
      <c r="Y42" s="424"/>
      <c r="Z42" s="424"/>
      <c r="AA42" s="424"/>
      <c r="AB42" s="465"/>
      <c r="AC42" s="417" t="s">
        <v>350</v>
      </c>
      <c r="AD42" s="418"/>
      <c r="AE42" s="418"/>
      <c r="AF42" s="455"/>
      <c r="AG42" s="446"/>
      <c r="AH42" s="447"/>
      <c r="AI42" s="447"/>
      <c r="AJ42" s="448"/>
    </row>
    <row r="43" spans="1:36" ht="19.5" customHeight="1">
      <c r="A43" s="453" t="s">
        <v>116</v>
      </c>
      <c r="B43" s="390"/>
      <c r="C43" s="423" t="s">
        <v>351</v>
      </c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424"/>
      <c r="Y43" s="424"/>
      <c r="Z43" s="424"/>
      <c r="AA43" s="424"/>
      <c r="AB43" s="465"/>
      <c r="AC43" s="417" t="s">
        <v>352</v>
      </c>
      <c r="AD43" s="418"/>
      <c r="AE43" s="418"/>
      <c r="AF43" s="455"/>
      <c r="AG43" s="446"/>
      <c r="AH43" s="447"/>
      <c r="AI43" s="447"/>
      <c r="AJ43" s="448"/>
    </row>
    <row r="44" spans="1:36" ht="19.5" customHeight="1">
      <c r="A44" s="453" t="s">
        <v>119</v>
      </c>
      <c r="B44" s="390"/>
      <c r="C44" s="423" t="s">
        <v>353</v>
      </c>
      <c r="D44" s="424"/>
      <c r="E44" s="424"/>
      <c r="F44" s="424"/>
      <c r="G44" s="424"/>
      <c r="H44" s="424"/>
      <c r="I44" s="424"/>
      <c r="J44" s="424"/>
      <c r="K44" s="424"/>
      <c r="L44" s="424"/>
      <c r="M44" s="424"/>
      <c r="N44" s="424"/>
      <c r="O44" s="424"/>
      <c r="P44" s="424"/>
      <c r="Q44" s="424"/>
      <c r="R44" s="424"/>
      <c r="S44" s="424"/>
      <c r="T44" s="424"/>
      <c r="U44" s="424"/>
      <c r="V44" s="424"/>
      <c r="W44" s="424"/>
      <c r="X44" s="424"/>
      <c r="Y44" s="424"/>
      <c r="Z44" s="424"/>
      <c r="AA44" s="424"/>
      <c r="AB44" s="465"/>
      <c r="AC44" s="417" t="s">
        <v>354</v>
      </c>
      <c r="AD44" s="418"/>
      <c r="AE44" s="418"/>
      <c r="AF44" s="455"/>
      <c r="AG44" s="446">
        <v>500</v>
      </c>
      <c r="AH44" s="447"/>
      <c r="AI44" s="447"/>
      <c r="AJ44" s="448"/>
    </row>
    <row r="45" spans="1:36" ht="19.5" customHeight="1">
      <c r="A45" s="453" t="s">
        <v>122</v>
      </c>
      <c r="B45" s="390"/>
      <c r="C45" s="423" t="s">
        <v>355</v>
      </c>
      <c r="D45" s="424"/>
      <c r="E45" s="424"/>
      <c r="F45" s="424"/>
      <c r="G45" s="424"/>
      <c r="H45" s="424"/>
      <c r="I45" s="424"/>
      <c r="J45" s="424"/>
      <c r="K45" s="424"/>
      <c r="L45" s="424"/>
      <c r="M45" s="424"/>
      <c r="N45" s="424"/>
      <c r="O45" s="424"/>
      <c r="P45" s="424"/>
      <c r="Q45" s="424"/>
      <c r="R45" s="424"/>
      <c r="S45" s="424"/>
      <c r="T45" s="424"/>
      <c r="U45" s="424"/>
      <c r="V45" s="424"/>
      <c r="W45" s="424"/>
      <c r="X45" s="424"/>
      <c r="Y45" s="424"/>
      <c r="Z45" s="424"/>
      <c r="AA45" s="424"/>
      <c r="AB45" s="465"/>
      <c r="AC45" s="417" t="s">
        <v>356</v>
      </c>
      <c r="AD45" s="418"/>
      <c r="AE45" s="418"/>
      <c r="AF45" s="455"/>
      <c r="AG45" s="446"/>
      <c r="AH45" s="447"/>
      <c r="AI45" s="447"/>
      <c r="AJ45" s="448"/>
    </row>
    <row r="46" spans="1:36" ht="19.5" customHeight="1">
      <c r="A46" s="453" t="s">
        <v>125</v>
      </c>
      <c r="B46" s="390"/>
      <c r="C46" s="423" t="s">
        <v>357</v>
      </c>
      <c r="D46" s="424"/>
      <c r="E46" s="424"/>
      <c r="F46" s="424"/>
      <c r="G46" s="424"/>
      <c r="H46" s="424"/>
      <c r="I46" s="424"/>
      <c r="J46" s="424"/>
      <c r="K46" s="424"/>
      <c r="L46" s="424"/>
      <c r="M46" s="424"/>
      <c r="N46" s="424"/>
      <c r="O46" s="424"/>
      <c r="P46" s="424"/>
      <c r="Q46" s="424"/>
      <c r="R46" s="424"/>
      <c r="S46" s="424"/>
      <c r="T46" s="424"/>
      <c r="U46" s="424"/>
      <c r="V46" s="424"/>
      <c r="W46" s="424"/>
      <c r="X46" s="424"/>
      <c r="Y46" s="424"/>
      <c r="Z46" s="424"/>
      <c r="AA46" s="424"/>
      <c r="AB46" s="465"/>
      <c r="AC46" s="417" t="s">
        <v>358</v>
      </c>
      <c r="AD46" s="418"/>
      <c r="AE46" s="418"/>
      <c r="AF46" s="455"/>
      <c r="AG46" s="446"/>
      <c r="AH46" s="447"/>
      <c r="AI46" s="447"/>
      <c r="AJ46" s="448"/>
    </row>
    <row r="47" spans="1:36" ht="19.5" customHeight="1">
      <c r="A47" s="453" t="s">
        <v>128</v>
      </c>
      <c r="B47" s="390"/>
      <c r="C47" s="423" t="s">
        <v>359</v>
      </c>
      <c r="D47" s="424"/>
      <c r="E47" s="424"/>
      <c r="F47" s="424"/>
      <c r="G47" s="424"/>
      <c r="H47" s="424"/>
      <c r="I47" s="424"/>
      <c r="J47" s="424"/>
      <c r="K47" s="424"/>
      <c r="L47" s="424"/>
      <c r="M47" s="424"/>
      <c r="N47" s="424"/>
      <c r="O47" s="424"/>
      <c r="P47" s="424"/>
      <c r="Q47" s="424"/>
      <c r="R47" s="424"/>
      <c r="S47" s="424"/>
      <c r="T47" s="424"/>
      <c r="U47" s="424"/>
      <c r="V47" s="424"/>
      <c r="W47" s="424"/>
      <c r="X47" s="424"/>
      <c r="Y47" s="424"/>
      <c r="Z47" s="424"/>
      <c r="AA47" s="424"/>
      <c r="AB47" s="465"/>
      <c r="AC47" s="417" t="s">
        <v>360</v>
      </c>
      <c r="AD47" s="418"/>
      <c r="AE47" s="418"/>
      <c r="AF47" s="455"/>
      <c r="AG47" s="446"/>
      <c r="AH47" s="447"/>
      <c r="AI47" s="447"/>
      <c r="AJ47" s="448"/>
    </row>
    <row r="48" spans="1:36" ht="19.5" customHeight="1">
      <c r="A48" s="453" t="s">
        <v>131</v>
      </c>
      <c r="B48" s="390"/>
      <c r="C48" s="423" t="s">
        <v>361</v>
      </c>
      <c r="D48" s="424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424"/>
      <c r="P48" s="424"/>
      <c r="Q48" s="424"/>
      <c r="R48" s="424"/>
      <c r="S48" s="424"/>
      <c r="T48" s="424"/>
      <c r="U48" s="424"/>
      <c r="V48" s="424"/>
      <c r="W48" s="424"/>
      <c r="X48" s="424"/>
      <c r="Y48" s="424"/>
      <c r="Z48" s="424"/>
      <c r="AA48" s="424"/>
      <c r="AB48" s="465"/>
      <c r="AC48" s="417" t="s">
        <v>362</v>
      </c>
      <c r="AD48" s="418"/>
      <c r="AE48" s="418"/>
      <c r="AF48" s="455"/>
      <c r="AG48" s="446"/>
      <c r="AH48" s="447"/>
      <c r="AI48" s="447"/>
      <c r="AJ48" s="448"/>
    </row>
    <row r="49" spans="1:36" ht="19.5" customHeight="1">
      <c r="A49" s="453" t="s">
        <v>134</v>
      </c>
      <c r="B49" s="390"/>
      <c r="C49" s="423" t="s">
        <v>363</v>
      </c>
      <c r="D49" s="424"/>
      <c r="E49" s="424"/>
      <c r="F49" s="424"/>
      <c r="G49" s="424"/>
      <c r="H49" s="424"/>
      <c r="I49" s="424"/>
      <c r="J49" s="424"/>
      <c r="K49" s="424"/>
      <c r="L49" s="424"/>
      <c r="M49" s="424"/>
      <c r="N49" s="424"/>
      <c r="O49" s="424"/>
      <c r="P49" s="424"/>
      <c r="Q49" s="424"/>
      <c r="R49" s="424"/>
      <c r="S49" s="424"/>
      <c r="T49" s="424"/>
      <c r="U49" s="424"/>
      <c r="V49" s="424"/>
      <c r="W49" s="424"/>
      <c r="X49" s="424"/>
      <c r="Y49" s="424"/>
      <c r="Z49" s="424"/>
      <c r="AA49" s="424"/>
      <c r="AB49" s="465"/>
      <c r="AC49" s="417" t="s">
        <v>364</v>
      </c>
      <c r="AD49" s="418"/>
      <c r="AE49" s="418"/>
      <c r="AF49" s="455"/>
      <c r="AG49" s="446"/>
      <c r="AH49" s="447"/>
      <c r="AI49" s="447"/>
      <c r="AJ49" s="448"/>
    </row>
    <row r="50" spans="1:36" ht="19.5" customHeight="1">
      <c r="A50" s="453" t="s">
        <v>137</v>
      </c>
      <c r="B50" s="390"/>
      <c r="C50" s="423" t="s">
        <v>365</v>
      </c>
      <c r="D50" s="424"/>
      <c r="E50" s="424"/>
      <c r="F50" s="424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X50" s="424"/>
      <c r="Y50" s="424"/>
      <c r="Z50" s="424"/>
      <c r="AA50" s="424"/>
      <c r="AB50" s="465"/>
      <c r="AC50" s="417" t="s">
        <v>366</v>
      </c>
      <c r="AD50" s="418"/>
      <c r="AE50" s="418"/>
      <c r="AF50" s="455"/>
      <c r="AG50" s="446"/>
      <c r="AH50" s="447"/>
      <c r="AI50" s="447"/>
      <c r="AJ50" s="448"/>
    </row>
    <row r="51" spans="1:36" ht="19.5" customHeight="1">
      <c r="A51" s="458" t="s">
        <v>140</v>
      </c>
      <c r="B51" s="459"/>
      <c r="C51" s="429" t="s">
        <v>367</v>
      </c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67"/>
      <c r="AC51" s="435" t="s">
        <v>368</v>
      </c>
      <c r="AD51" s="436"/>
      <c r="AE51" s="436"/>
      <c r="AF51" s="461"/>
      <c r="AG51" s="462">
        <f>SUM(AG41:AJ50)</f>
        <v>800</v>
      </c>
      <c r="AH51" s="463"/>
      <c r="AI51" s="463"/>
      <c r="AJ51" s="464"/>
    </row>
    <row r="52" spans="1:36" ht="19.5" customHeight="1">
      <c r="A52" s="453">
        <v>45</v>
      </c>
      <c r="B52" s="466"/>
      <c r="C52" s="423" t="s">
        <v>369</v>
      </c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4"/>
      <c r="AA52" s="424"/>
      <c r="AB52" s="465"/>
      <c r="AC52" s="417" t="s">
        <v>370</v>
      </c>
      <c r="AD52" s="418"/>
      <c r="AE52" s="418"/>
      <c r="AF52" s="455"/>
      <c r="AG52" s="446"/>
      <c r="AH52" s="447"/>
      <c r="AI52" s="447"/>
      <c r="AJ52" s="448"/>
    </row>
    <row r="53" spans="1:36" ht="19.5" customHeight="1">
      <c r="A53" s="453">
        <v>46</v>
      </c>
      <c r="B53" s="466"/>
      <c r="C53" s="423" t="s">
        <v>371</v>
      </c>
      <c r="D53" s="424"/>
      <c r="E53" s="424"/>
      <c r="F53" s="424"/>
      <c r="G53" s="424"/>
      <c r="H53" s="424"/>
      <c r="I53" s="424"/>
      <c r="J53" s="424"/>
      <c r="K53" s="424"/>
      <c r="L53" s="424"/>
      <c r="M53" s="424"/>
      <c r="N53" s="424"/>
      <c r="O53" s="424"/>
      <c r="P53" s="424"/>
      <c r="Q53" s="424"/>
      <c r="R53" s="424"/>
      <c r="S53" s="424"/>
      <c r="T53" s="424"/>
      <c r="U53" s="424"/>
      <c r="V53" s="424"/>
      <c r="W53" s="424"/>
      <c r="X53" s="424"/>
      <c r="Y53" s="424"/>
      <c r="Z53" s="424"/>
      <c r="AA53" s="424"/>
      <c r="AB53" s="465"/>
      <c r="AC53" s="417" t="s">
        <v>372</v>
      </c>
      <c r="AD53" s="418"/>
      <c r="AE53" s="418"/>
      <c r="AF53" s="455"/>
      <c r="AG53" s="446"/>
      <c r="AH53" s="447"/>
      <c r="AI53" s="447"/>
      <c r="AJ53" s="448"/>
    </row>
    <row r="54" spans="1:36" ht="19.5" customHeight="1">
      <c r="A54" s="453">
        <v>47</v>
      </c>
      <c r="B54" s="466"/>
      <c r="C54" s="423" t="s">
        <v>373</v>
      </c>
      <c r="D54" s="424"/>
      <c r="E54" s="424"/>
      <c r="F54" s="424"/>
      <c r="G54" s="424"/>
      <c r="H54" s="424"/>
      <c r="I54" s="424"/>
      <c r="J54" s="424"/>
      <c r="K54" s="424"/>
      <c r="L54" s="424"/>
      <c r="M54" s="424"/>
      <c r="N54" s="424"/>
      <c r="O54" s="424"/>
      <c r="P54" s="424"/>
      <c r="Q54" s="424"/>
      <c r="R54" s="424"/>
      <c r="S54" s="424"/>
      <c r="T54" s="424"/>
      <c r="U54" s="424"/>
      <c r="V54" s="424"/>
      <c r="W54" s="424"/>
      <c r="X54" s="424"/>
      <c r="Y54" s="424"/>
      <c r="Z54" s="424"/>
      <c r="AA54" s="424"/>
      <c r="AB54" s="465"/>
      <c r="AC54" s="417" t="s">
        <v>374</v>
      </c>
      <c r="AD54" s="418"/>
      <c r="AE54" s="418"/>
      <c r="AF54" s="455"/>
      <c r="AG54" s="446"/>
      <c r="AH54" s="447"/>
      <c r="AI54" s="447"/>
      <c r="AJ54" s="448"/>
    </row>
    <row r="55" spans="1:36" ht="19.5" customHeight="1">
      <c r="A55" s="453">
        <v>48</v>
      </c>
      <c r="B55" s="466"/>
      <c r="C55" s="423" t="s">
        <v>375</v>
      </c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4"/>
      <c r="W55" s="424"/>
      <c r="X55" s="424"/>
      <c r="Y55" s="424"/>
      <c r="Z55" s="424"/>
      <c r="AA55" s="424"/>
      <c r="AB55" s="465"/>
      <c r="AC55" s="417" t="s">
        <v>376</v>
      </c>
      <c r="AD55" s="418"/>
      <c r="AE55" s="418"/>
      <c r="AF55" s="455"/>
      <c r="AG55" s="446"/>
      <c r="AH55" s="447"/>
      <c r="AI55" s="447"/>
      <c r="AJ55" s="448"/>
    </row>
    <row r="56" spans="1:36" ht="19.5" customHeight="1">
      <c r="A56" s="453">
        <v>49</v>
      </c>
      <c r="B56" s="466"/>
      <c r="C56" s="423" t="s">
        <v>377</v>
      </c>
      <c r="D56" s="424"/>
      <c r="E56" s="424"/>
      <c r="F56" s="424"/>
      <c r="G56" s="424"/>
      <c r="H56" s="424"/>
      <c r="I56" s="424"/>
      <c r="J56" s="424"/>
      <c r="K56" s="424"/>
      <c r="L56" s="424"/>
      <c r="M56" s="424"/>
      <c r="N56" s="424"/>
      <c r="O56" s="424"/>
      <c r="P56" s="424"/>
      <c r="Q56" s="424"/>
      <c r="R56" s="424"/>
      <c r="S56" s="424"/>
      <c r="T56" s="424"/>
      <c r="U56" s="424"/>
      <c r="V56" s="424"/>
      <c r="W56" s="424"/>
      <c r="X56" s="424"/>
      <c r="Y56" s="424"/>
      <c r="Z56" s="424"/>
      <c r="AA56" s="424"/>
      <c r="AB56" s="465"/>
      <c r="AC56" s="417" t="s">
        <v>378</v>
      </c>
      <c r="AD56" s="418"/>
      <c r="AE56" s="418"/>
      <c r="AF56" s="455"/>
      <c r="AG56" s="446"/>
      <c r="AH56" s="447"/>
      <c r="AI56" s="447"/>
      <c r="AJ56" s="448"/>
    </row>
    <row r="57" spans="1:36" ht="19.5" customHeight="1">
      <c r="A57" s="458">
        <v>50</v>
      </c>
      <c r="B57" s="468"/>
      <c r="C57" s="419" t="s">
        <v>379</v>
      </c>
      <c r="D57" s="420"/>
      <c r="E57" s="420"/>
      <c r="F57" s="420"/>
      <c r="G57" s="420"/>
      <c r="H57" s="420"/>
      <c r="I57" s="420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60"/>
      <c r="AC57" s="435" t="s">
        <v>380</v>
      </c>
      <c r="AD57" s="436"/>
      <c r="AE57" s="436"/>
      <c r="AF57" s="461"/>
      <c r="AG57" s="462">
        <f>SUM(AG52:AJ56)</f>
        <v>0</v>
      </c>
      <c r="AH57" s="463"/>
      <c r="AI57" s="463"/>
      <c r="AJ57" s="464"/>
    </row>
    <row r="58" spans="1:36" ht="29.25" customHeight="1">
      <c r="A58" s="453">
        <v>51</v>
      </c>
      <c r="B58" s="466"/>
      <c r="C58" s="423" t="s">
        <v>381</v>
      </c>
      <c r="D58" s="424"/>
      <c r="E58" s="424"/>
      <c r="F58" s="424"/>
      <c r="G58" s="424"/>
      <c r="H58" s="424"/>
      <c r="I58" s="424"/>
      <c r="J58" s="424"/>
      <c r="K58" s="424"/>
      <c r="L58" s="424"/>
      <c r="M58" s="424"/>
      <c r="N58" s="424"/>
      <c r="O58" s="424"/>
      <c r="P58" s="424"/>
      <c r="Q58" s="424"/>
      <c r="R58" s="424"/>
      <c r="S58" s="424"/>
      <c r="T58" s="424"/>
      <c r="U58" s="424"/>
      <c r="V58" s="424"/>
      <c r="W58" s="424"/>
      <c r="X58" s="424"/>
      <c r="Y58" s="424"/>
      <c r="Z58" s="424"/>
      <c r="AA58" s="424"/>
      <c r="AB58" s="465"/>
      <c r="AC58" s="417" t="s">
        <v>382</v>
      </c>
      <c r="AD58" s="418"/>
      <c r="AE58" s="418"/>
      <c r="AF58" s="455"/>
      <c r="AG58" s="446"/>
      <c r="AH58" s="447"/>
      <c r="AI58" s="447"/>
      <c r="AJ58" s="448"/>
    </row>
    <row r="59" spans="1:36" ht="29.25" customHeight="1">
      <c r="A59" s="453">
        <v>52</v>
      </c>
      <c r="B59" s="466"/>
      <c r="C59" s="404" t="s">
        <v>383</v>
      </c>
      <c r="D59" s="405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54"/>
      <c r="AC59" s="417" t="s">
        <v>384</v>
      </c>
      <c r="AD59" s="418"/>
      <c r="AE59" s="418"/>
      <c r="AF59" s="455"/>
      <c r="AG59" s="446">
        <v>156</v>
      </c>
      <c r="AH59" s="447"/>
      <c r="AI59" s="447"/>
      <c r="AJ59" s="448"/>
    </row>
    <row r="60" spans="1:36" ht="19.5" customHeight="1">
      <c r="A60" s="453">
        <v>53</v>
      </c>
      <c r="B60" s="466"/>
      <c r="C60" s="423" t="s">
        <v>385</v>
      </c>
      <c r="D60" s="424"/>
      <c r="E60" s="424"/>
      <c r="F60" s="424"/>
      <c r="G60" s="424"/>
      <c r="H60" s="424"/>
      <c r="I60" s="424"/>
      <c r="J60" s="424"/>
      <c r="K60" s="424"/>
      <c r="L60" s="424"/>
      <c r="M60" s="424"/>
      <c r="N60" s="424"/>
      <c r="O60" s="424"/>
      <c r="P60" s="424"/>
      <c r="Q60" s="424"/>
      <c r="R60" s="424"/>
      <c r="S60" s="424"/>
      <c r="T60" s="424"/>
      <c r="U60" s="424"/>
      <c r="V60" s="424"/>
      <c r="W60" s="424"/>
      <c r="X60" s="424"/>
      <c r="Y60" s="424"/>
      <c r="Z60" s="424"/>
      <c r="AA60" s="424"/>
      <c r="AB60" s="465"/>
      <c r="AC60" s="417" t="s">
        <v>386</v>
      </c>
      <c r="AD60" s="418"/>
      <c r="AE60" s="418"/>
      <c r="AF60" s="455"/>
      <c r="AG60" s="446">
        <v>0</v>
      </c>
      <c r="AH60" s="447"/>
      <c r="AI60" s="447"/>
      <c r="AJ60" s="448"/>
    </row>
    <row r="61" spans="1:36" ht="19.5" customHeight="1">
      <c r="A61" s="458">
        <v>54</v>
      </c>
      <c r="B61" s="468"/>
      <c r="C61" s="419" t="s">
        <v>387</v>
      </c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20"/>
      <c r="AA61" s="420"/>
      <c r="AB61" s="460"/>
      <c r="AC61" s="435" t="s">
        <v>388</v>
      </c>
      <c r="AD61" s="436"/>
      <c r="AE61" s="436"/>
      <c r="AF61" s="461"/>
      <c r="AG61" s="462">
        <f>SUM(AG58:AJ60)</f>
        <v>156</v>
      </c>
      <c r="AH61" s="463"/>
      <c r="AI61" s="463"/>
      <c r="AJ61" s="464"/>
    </row>
    <row r="62" spans="1:36" ht="29.25" customHeight="1">
      <c r="A62" s="453">
        <v>55</v>
      </c>
      <c r="B62" s="466"/>
      <c r="C62" s="423" t="s">
        <v>389</v>
      </c>
      <c r="D62" s="424"/>
      <c r="E62" s="424"/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4"/>
      <c r="Q62" s="424"/>
      <c r="R62" s="424"/>
      <c r="S62" s="424"/>
      <c r="T62" s="424"/>
      <c r="U62" s="424"/>
      <c r="V62" s="424"/>
      <c r="W62" s="424"/>
      <c r="X62" s="424"/>
      <c r="Y62" s="424"/>
      <c r="Z62" s="424"/>
      <c r="AA62" s="424"/>
      <c r="AB62" s="465"/>
      <c r="AC62" s="417" t="s">
        <v>390</v>
      </c>
      <c r="AD62" s="418"/>
      <c r="AE62" s="418"/>
      <c r="AF62" s="455"/>
      <c r="AG62" s="446"/>
      <c r="AH62" s="447"/>
      <c r="AI62" s="447"/>
      <c r="AJ62" s="448"/>
    </row>
    <row r="63" spans="1:36" ht="29.25" customHeight="1">
      <c r="A63" s="453">
        <v>56</v>
      </c>
      <c r="B63" s="466"/>
      <c r="C63" s="404" t="s">
        <v>391</v>
      </c>
      <c r="D63" s="405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54"/>
      <c r="AC63" s="417" t="s">
        <v>392</v>
      </c>
      <c r="AD63" s="418"/>
      <c r="AE63" s="418"/>
      <c r="AF63" s="455"/>
      <c r="AG63" s="446">
        <v>5906</v>
      </c>
      <c r="AH63" s="447"/>
      <c r="AI63" s="447"/>
      <c r="AJ63" s="448"/>
    </row>
    <row r="64" spans="1:36" ht="19.5" customHeight="1">
      <c r="A64" s="453">
        <v>57</v>
      </c>
      <c r="B64" s="466"/>
      <c r="C64" s="423" t="s">
        <v>393</v>
      </c>
      <c r="D64" s="424"/>
      <c r="E64" s="424"/>
      <c r="F64" s="424"/>
      <c r="G64" s="424"/>
      <c r="H64" s="424"/>
      <c r="I64" s="424"/>
      <c r="J64" s="424"/>
      <c r="K64" s="424"/>
      <c r="L64" s="424"/>
      <c r="M64" s="424"/>
      <c r="N64" s="424"/>
      <c r="O64" s="424"/>
      <c r="P64" s="424"/>
      <c r="Q64" s="424"/>
      <c r="R64" s="424"/>
      <c r="S64" s="424"/>
      <c r="T64" s="424"/>
      <c r="U64" s="424"/>
      <c r="V64" s="424"/>
      <c r="W64" s="424"/>
      <c r="X64" s="424"/>
      <c r="Y64" s="424"/>
      <c r="Z64" s="424"/>
      <c r="AA64" s="424"/>
      <c r="AB64" s="465"/>
      <c r="AC64" s="417" t="s">
        <v>394</v>
      </c>
      <c r="AD64" s="418"/>
      <c r="AE64" s="418"/>
      <c r="AF64" s="455"/>
      <c r="AG64" s="446"/>
      <c r="AH64" s="447"/>
      <c r="AI64" s="447"/>
      <c r="AJ64" s="448"/>
    </row>
    <row r="65" spans="1:36" ht="19.5" customHeight="1">
      <c r="A65" s="458">
        <v>58</v>
      </c>
      <c r="B65" s="468"/>
      <c r="C65" s="419" t="s">
        <v>395</v>
      </c>
      <c r="D65" s="420"/>
      <c r="E65" s="420"/>
      <c r="F65" s="420"/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460"/>
      <c r="AC65" s="435" t="s">
        <v>396</v>
      </c>
      <c r="AD65" s="436"/>
      <c r="AE65" s="436"/>
      <c r="AF65" s="461"/>
      <c r="AG65" s="462">
        <f>SUM(AG62:AJ64)</f>
        <v>5906</v>
      </c>
      <c r="AH65" s="463"/>
      <c r="AI65" s="463"/>
      <c r="AJ65" s="464"/>
    </row>
    <row r="66" spans="1:36" ht="19.5" customHeight="1">
      <c r="A66" s="458">
        <v>59</v>
      </c>
      <c r="B66" s="468"/>
      <c r="C66" s="429" t="s">
        <v>397</v>
      </c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67"/>
      <c r="AC66" s="435" t="s">
        <v>398</v>
      </c>
      <c r="AD66" s="436"/>
      <c r="AE66" s="436"/>
      <c r="AF66" s="461"/>
      <c r="AG66" s="462">
        <f>AG20+AG26+AG40+AG51+AG57+AG61+AG65</f>
        <v>43698</v>
      </c>
      <c r="AH66" s="463"/>
      <c r="AI66" s="463"/>
      <c r="AJ66" s="464"/>
    </row>
  </sheetData>
  <sheetProtection/>
  <mergeCells count="249">
    <mergeCell ref="A1:AJ1"/>
    <mergeCell ref="A2:AJ2"/>
    <mergeCell ref="A65:B65"/>
    <mergeCell ref="C65:AB65"/>
    <mergeCell ref="AC65:AF65"/>
    <mergeCell ref="AG65:AJ65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6:B66"/>
    <mergeCell ref="C66:AB66"/>
    <mergeCell ref="AC66:AF66"/>
    <mergeCell ref="AG66:AJ66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C8:AF8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G13:AJ13"/>
    <mergeCell ref="A14:B14"/>
    <mergeCell ref="C14:AB14"/>
    <mergeCell ref="AC14:AF14"/>
    <mergeCell ref="AG14:AJ14"/>
    <mergeCell ref="A13:B13"/>
    <mergeCell ref="C13:AB13"/>
    <mergeCell ref="AC13:AF13"/>
    <mergeCell ref="AC7:AF7"/>
    <mergeCell ref="AG11:AJ11"/>
    <mergeCell ref="A12:B12"/>
    <mergeCell ref="C12:AB12"/>
    <mergeCell ref="AC12:AF12"/>
    <mergeCell ref="AG12:AJ12"/>
    <mergeCell ref="A11:B11"/>
    <mergeCell ref="C11:AB11"/>
    <mergeCell ref="AC11:AF11"/>
    <mergeCell ref="A7:B7"/>
    <mergeCell ref="AG8:AJ8"/>
    <mergeCell ref="A10:B10"/>
    <mergeCell ref="C10:AB10"/>
    <mergeCell ref="AC10:AF10"/>
    <mergeCell ref="AG10:AJ10"/>
    <mergeCell ref="A9:B9"/>
    <mergeCell ref="C9:AB9"/>
    <mergeCell ref="A8:B8"/>
    <mergeCell ref="AC9:AF9"/>
    <mergeCell ref="C8:AB8"/>
    <mergeCell ref="A3:AJ3"/>
    <mergeCell ref="C7:AB7"/>
    <mergeCell ref="AG9:AJ9"/>
    <mergeCell ref="AG7:AJ7"/>
    <mergeCell ref="A4:AJ4"/>
    <mergeCell ref="A5:AJ5"/>
    <mergeCell ref="A6:B6"/>
    <mergeCell ref="C6:AB6"/>
    <mergeCell ref="AC6:AF6"/>
    <mergeCell ref="AG6:AJ6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  <headerFooter alignWithMargins="0">
    <oddHeader>&amp;R3. számú melléklet a 2/2015. (II.11.) számú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5.140625" style="213" customWidth="1"/>
    <col min="2" max="2" width="14.7109375" style="213" customWidth="1"/>
    <col min="3" max="16384" width="9.140625" style="213" customWidth="1"/>
  </cols>
  <sheetData>
    <row r="1" ht="12.75">
      <c r="B1" s="214"/>
    </row>
    <row r="2" spans="1:35" ht="33.75" customHeight="1">
      <c r="A2" s="335" t="s">
        <v>713</v>
      </c>
      <c r="B2" s="335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</row>
    <row r="3" spans="1:35" s="220" customFormat="1" ht="22.5">
      <c r="A3" s="440" t="s">
        <v>728</v>
      </c>
      <c r="B3" s="44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</row>
    <row r="4" spans="1:35" s="220" customFormat="1" ht="22.5">
      <c r="A4" s="211"/>
      <c r="B4" s="211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</row>
    <row r="5" spans="1:35" s="220" customFormat="1" ht="22.5">
      <c r="A5" s="440" t="s">
        <v>698</v>
      </c>
      <c r="B5" s="44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</row>
    <row r="6" spans="1:35" s="220" customFormat="1" ht="22.5">
      <c r="A6" s="211"/>
      <c r="B6" s="211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</row>
    <row r="7" spans="1:2" ht="18">
      <c r="A7" s="216"/>
      <c r="B7" s="217" t="s">
        <v>649</v>
      </c>
    </row>
    <row r="8" spans="1:2" ht="31.5">
      <c r="A8" s="263" t="s">
        <v>650</v>
      </c>
      <c r="B8" s="280" t="s">
        <v>685</v>
      </c>
    </row>
    <row r="9" spans="1:2" ht="15.75">
      <c r="A9" s="281" t="s">
        <v>678</v>
      </c>
      <c r="B9" s="280">
        <v>1099</v>
      </c>
    </row>
    <row r="10" spans="1:2" ht="15.75">
      <c r="A10" s="278" t="s">
        <v>651</v>
      </c>
      <c r="B10" s="282">
        <f>SUM(B11:B12)</f>
        <v>2286</v>
      </c>
    </row>
    <row r="11" spans="1:2" ht="15.75">
      <c r="A11" s="279" t="s">
        <v>652</v>
      </c>
      <c r="B11" s="283"/>
    </row>
    <row r="12" spans="1:2" ht="15.75">
      <c r="A12" s="264" t="s">
        <v>653</v>
      </c>
      <c r="B12" s="283">
        <v>2286</v>
      </c>
    </row>
    <row r="13" spans="1:2" ht="15.75">
      <c r="A13" s="266" t="s">
        <v>654</v>
      </c>
      <c r="B13" s="282">
        <f>SUM(B14:B15)</f>
        <v>0</v>
      </c>
    </row>
    <row r="14" spans="1:2" ht="15.75">
      <c r="A14" s="264" t="s">
        <v>655</v>
      </c>
      <c r="B14" s="283">
        <v>0</v>
      </c>
    </row>
    <row r="15" spans="1:2" ht="15.75">
      <c r="A15" s="264" t="s">
        <v>656</v>
      </c>
      <c r="B15" s="283">
        <v>0</v>
      </c>
    </row>
    <row r="16" spans="1:2" ht="15.75">
      <c r="A16" s="266" t="s">
        <v>657</v>
      </c>
      <c r="B16" s="282">
        <f>SUM(B17)</f>
        <v>0</v>
      </c>
    </row>
    <row r="17" spans="1:2" ht="15.75">
      <c r="A17" s="264" t="s">
        <v>658</v>
      </c>
      <c r="B17" s="283">
        <v>0</v>
      </c>
    </row>
    <row r="18" spans="1:2" ht="15.75">
      <c r="A18" s="266" t="s">
        <v>659</v>
      </c>
      <c r="B18" s="282">
        <f>SUM(B19:B21)</f>
        <v>43</v>
      </c>
    </row>
    <row r="19" spans="1:2" ht="15.75">
      <c r="A19" s="264" t="s">
        <v>660</v>
      </c>
      <c r="B19" s="283">
        <v>0</v>
      </c>
    </row>
    <row r="20" spans="1:2" ht="18" customHeight="1">
      <c r="A20" s="264" t="s">
        <v>661</v>
      </c>
      <c r="B20" s="283">
        <v>43</v>
      </c>
    </row>
    <row r="21" spans="1:2" ht="15.75">
      <c r="A21" s="264" t="s">
        <v>662</v>
      </c>
      <c r="B21" s="283"/>
    </row>
    <row r="22" spans="1:2" ht="24" customHeight="1">
      <c r="A22" s="257" t="s">
        <v>699</v>
      </c>
      <c r="B22" s="284">
        <f>B9+B10+B16+B18</f>
        <v>3428</v>
      </c>
    </row>
    <row r="23" spans="1:2" ht="12.75">
      <c r="A23" s="220"/>
      <c r="B23" s="219"/>
    </row>
    <row r="25" ht="18" customHeight="1"/>
    <row r="26" ht="17.25" customHeight="1"/>
    <row r="34" ht="21" customHeight="1"/>
    <row r="35" ht="18" customHeight="1"/>
  </sheetData>
  <sheetProtection/>
  <mergeCells count="3">
    <mergeCell ref="A2:B2"/>
    <mergeCell ref="A3:B3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&amp;R3.1. számú melléklet  a  2/2015. (II. 11.) számú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Y32"/>
  <sheetViews>
    <sheetView zoomScale="115" zoomScaleNormal="115" zoomScaleSheetLayoutView="100" workbookViewId="0" topLeftCell="A1">
      <selection activeCell="C10" sqref="C10"/>
    </sheetView>
  </sheetViews>
  <sheetFormatPr defaultColWidth="9.140625" defaultRowHeight="15"/>
  <cols>
    <col min="1" max="1" width="5.8515625" style="145" customWidth="1"/>
    <col min="2" max="2" width="47.28125" style="148" customWidth="1"/>
    <col min="3" max="3" width="14.00390625" style="145" customWidth="1"/>
    <col min="4" max="4" width="47.28125" style="145" customWidth="1"/>
    <col min="5" max="5" width="14.00390625" style="145" customWidth="1"/>
    <col min="6" max="16384" width="9.140625" style="145" customWidth="1"/>
  </cols>
  <sheetData>
    <row r="1" spans="1:25" ht="21" customHeight="1">
      <c r="A1" s="335" t="s">
        <v>713</v>
      </c>
      <c r="B1" s="335"/>
      <c r="C1" s="335"/>
      <c r="D1" s="335"/>
      <c r="E1" s="335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</row>
    <row r="2" spans="1:25" ht="36.75" customHeight="1">
      <c r="A2" s="440" t="s">
        <v>728</v>
      </c>
      <c r="B2" s="440"/>
      <c r="C2" s="440"/>
      <c r="D2" s="440"/>
      <c r="E2" s="44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</row>
    <row r="3" spans="1:5" ht="39.75" customHeight="1">
      <c r="A3" s="471" t="s">
        <v>644</v>
      </c>
      <c r="B3" s="471"/>
      <c r="C3" s="471"/>
      <c r="D3" s="471"/>
      <c r="E3" s="471"/>
    </row>
    <row r="4" ht="14.25" thickBot="1">
      <c r="E4" s="149" t="s">
        <v>480</v>
      </c>
    </row>
    <row r="5" spans="1:5" ht="18" customHeight="1" thickBot="1">
      <c r="A5" s="469" t="s">
        <v>3</v>
      </c>
      <c r="B5" s="150" t="s">
        <v>432</v>
      </c>
      <c r="C5" s="151"/>
      <c r="D5" s="150" t="s">
        <v>433</v>
      </c>
      <c r="E5" s="152"/>
    </row>
    <row r="6" spans="1:5" s="156" customFormat="1" ht="35.25" customHeight="1" thickBot="1">
      <c r="A6" s="470"/>
      <c r="B6" s="153" t="s">
        <v>1</v>
      </c>
      <c r="C6" s="154" t="s">
        <v>733</v>
      </c>
      <c r="D6" s="153" t="s">
        <v>1</v>
      </c>
      <c r="E6" s="155" t="s">
        <v>733</v>
      </c>
    </row>
    <row r="7" spans="1:5" s="161" customFormat="1" ht="12" customHeight="1" thickBot="1">
      <c r="A7" s="157">
        <v>1</v>
      </c>
      <c r="B7" s="158">
        <v>2</v>
      </c>
      <c r="C7" s="159" t="s">
        <v>9</v>
      </c>
      <c r="D7" s="158" t="s">
        <v>10</v>
      </c>
      <c r="E7" s="160" t="s">
        <v>434</v>
      </c>
    </row>
    <row r="8" spans="1:5" ht="12.75" customHeight="1">
      <c r="A8" s="162" t="s">
        <v>7</v>
      </c>
      <c r="B8" s="163" t="s">
        <v>589</v>
      </c>
      <c r="C8" s="164">
        <v>15628</v>
      </c>
      <c r="D8" s="163" t="s">
        <v>401</v>
      </c>
      <c r="E8" s="165">
        <v>14270</v>
      </c>
    </row>
    <row r="9" spans="1:5" ht="12.75" customHeight="1">
      <c r="A9" s="166" t="s">
        <v>8</v>
      </c>
      <c r="B9" s="167" t="s">
        <v>408</v>
      </c>
      <c r="C9" s="168">
        <v>12484</v>
      </c>
      <c r="D9" s="167" t="s">
        <v>590</v>
      </c>
      <c r="E9" s="169">
        <v>2626</v>
      </c>
    </row>
    <row r="10" spans="1:5" ht="12.75" customHeight="1">
      <c r="A10" s="166" t="s">
        <v>9</v>
      </c>
      <c r="B10" s="167" t="s">
        <v>591</v>
      </c>
      <c r="C10" s="168"/>
      <c r="D10" s="167" t="s">
        <v>402</v>
      </c>
      <c r="E10" s="169">
        <v>9782</v>
      </c>
    </row>
    <row r="11" spans="1:5" ht="12.75" customHeight="1">
      <c r="A11" s="166" t="s">
        <v>10</v>
      </c>
      <c r="B11" s="167" t="s">
        <v>410</v>
      </c>
      <c r="C11" s="168">
        <v>3428</v>
      </c>
      <c r="D11" s="167" t="s">
        <v>570</v>
      </c>
      <c r="E11" s="169">
        <v>2535</v>
      </c>
    </row>
    <row r="12" spans="1:5" ht="12.75" customHeight="1">
      <c r="A12" s="166" t="s">
        <v>434</v>
      </c>
      <c r="B12" s="170" t="s">
        <v>573</v>
      </c>
      <c r="C12" s="168">
        <v>156</v>
      </c>
      <c r="D12" s="167" t="s">
        <v>404</v>
      </c>
      <c r="E12" s="169">
        <v>3790</v>
      </c>
    </row>
    <row r="13" spans="1:5" ht="12.75" customHeight="1">
      <c r="A13" s="166" t="s">
        <v>435</v>
      </c>
      <c r="B13" s="167" t="s">
        <v>592</v>
      </c>
      <c r="C13" s="171"/>
      <c r="D13" s="167" t="s">
        <v>206</v>
      </c>
      <c r="E13" s="169"/>
    </row>
    <row r="14" spans="1:5" ht="12.75" customHeight="1">
      <c r="A14" s="166" t="s">
        <v>436</v>
      </c>
      <c r="B14" s="167" t="s">
        <v>365</v>
      </c>
      <c r="C14" s="168">
        <v>800</v>
      </c>
      <c r="D14" s="172"/>
      <c r="E14" s="169"/>
    </row>
    <row r="15" spans="1:5" ht="12.75" customHeight="1">
      <c r="A15" s="166" t="s">
        <v>437</v>
      </c>
      <c r="B15" s="172"/>
      <c r="C15" s="168"/>
      <c r="D15" s="172"/>
      <c r="E15" s="169"/>
    </row>
    <row r="16" spans="1:5" ht="12.75" customHeight="1">
      <c r="A16" s="166" t="s">
        <v>438</v>
      </c>
      <c r="B16" s="173"/>
      <c r="C16" s="171"/>
      <c r="D16" s="172"/>
      <c r="E16" s="169"/>
    </row>
    <row r="17" spans="1:5" ht="12.75" customHeight="1">
      <c r="A17" s="166" t="s">
        <v>439</v>
      </c>
      <c r="B17" s="172"/>
      <c r="C17" s="168"/>
      <c r="D17" s="172"/>
      <c r="E17" s="169"/>
    </row>
    <row r="18" spans="1:5" ht="12.75" customHeight="1">
      <c r="A18" s="166" t="s">
        <v>440</v>
      </c>
      <c r="B18" s="172"/>
      <c r="C18" s="168"/>
      <c r="D18" s="172"/>
      <c r="E18" s="169"/>
    </row>
    <row r="19" spans="1:5" ht="12.75" customHeight="1" thickBot="1">
      <c r="A19" s="166" t="s">
        <v>441</v>
      </c>
      <c r="B19" s="174"/>
      <c r="C19" s="175"/>
      <c r="D19" s="172"/>
      <c r="E19" s="176"/>
    </row>
    <row r="20" spans="1:5" ht="15.75" customHeight="1" thickBot="1">
      <c r="A20" s="177" t="s">
        <v>443</v>
      </c>
      <c r="B20" s="178" t="s">
        <v>593</v>
      </c>
      <c r="C20" s="179">
        <f>+C8+C9+C11+C12+C14+C15+C16+C17+C18+C19</f>
        <v>32496</v>
      </c>
      <c r="D20" s="178" t="s">
        <v>594</v>
      </c>
      <c r="E20" s="180">
        <f>SUM(E8:E19)</f>
        <v>33003</v>
      </c>
    </row>
    <row r="21" spans="1:5" ht="12.75" customHeight="1">
      <c r="A21" s="181" t="s">
        <v>444</v>
      </c>
      <c r="B21" s="182" t="s">
        <v>595</v>
      </c>
      <c r="C21" s="183">
        <f>+C22+C23+C24+C25</f>
        <v>507</v>
      </c>
      <c r="D21" s="184" t="s">
        <v>596</v>
      </c>
      <c r="E21" s="185"/>
    </row>
    <row r="22" spans="1:5" ht="12.75" customHeight="1">
      <c r="A22" s="186" t="s">
        <v>445</v>
      </c>
      <c r="B22" s="184" t="s">
        <v>597</v>
      </c>
      <c r="C22" s="187">
        <v>507</v>
      </c>
      <c r="D22" s="184" t="s">
        <v>598</v>
      </c>
      <c r="E22" s="188"/>
    </row>
    <row r="23" spans="1:5" ht="12.75" customHeight="1">
      <c r="A23" s="186" t="s">
        <v>446</v>
      </c>
      <c r="B23" s="184" t="s">
        <v>599</v>
      </c>
      <c r="C23" s="187"/>
      <c r="D23" s="184" t="s">
        <v>442</v>
      </c>
      <c r="E23" s="188"/>
    </row>
    <row r="24" spans="1:5" ht="12.75" customHeight="1">
      <c r="A24" s="186" t="s">
        <v>447</v>
      </c>
      <c r="B24" s="184" t="s">
        <v>600</v>
      </c>
      <c r="C24" s="187"/>
      <c r="D24" s="184" t="s">
        <v>581</v>
      </c>
      <c r="E24" s="188"/>
    </row>
    <row r="25" spans="1:5" ht="12.75" customHeight="1">
      <c r="A25" s="186" t="s">
        <v>448</v>
      </c>
      <c r="B25" s="184" t="s">
        <v>601</v>
      </c>
      <c r="C25" s="187"/>
      <c r="D25" s="182" t="s">
        <v>602</v>
      </c>
      <c r="E25" s="188"/>
    </row>
    <row r="26" spans="1:5" ht="12.75" customHeight="1">
      <c r="A26" s="186" t="s">
        <v>449</v>
      </c>
      <c r="B26" s="184" t="s">
        <v>603</v>
      </c>
      <c r="C26" s="189">
        <f>+C27+C28</f>
        <v>0</v>
      </c>
      <c r="D26" s="184" t="s">
        <v>604</v>
      </c>
      <c r="E26" s="188"/>
    </row>
    <row r="27" spans="1:5" ht="12.75" customHeight="1">
      <c r="A27" s="181" t="s">
        <v>450</v>
      </c>
      <c r="B27" s="182" t="s">
        <v>605</v>
      </c>
      <c r="C27" s="190"/>
      <c r="D27" s="163" t="s">
        <v>606</v>
      </c>
      <c r="E27" s="185"/>
    </row>
    <row r="28" spans="1:5" ht="12.75" customHeight="1" thickBot="1">
      <c r="A28" s="186" t="s">
        <v>451</v>
      </c>
      <c r="B28" s="184" t="s">
        <v>607</v>
      </c>
      <c r="C28" s="187"/>
      <c r="D28" s="172"/>
      <c r="E28" s="188"/>
    </row>
    <row r="29" spans="1:5" ht="15.75" customHeight="1" thickBot="1">
      <c r="A29" s="177" t="s">
        <v>452</v>
      </c>
      <c r="B29" s="178" t="s">
        <v>608</v>
      </c>
      <c r="C29" s="179">
        <f>+C21+C26</f>
        <v>507</v>
      </c>
      <c r="D29" s="178" t="s">
        <v>609</v>
      </c>
      <c r="E29" s="180">
        <f>SUM(E21:E28)</f>
        <v>0</v>
      </c>
    </row>
    <row r="30" spans="1:5" ht="13.5" thickBot="1">
      <c r="A30" s="177" t="s">
        <v>453</v>
      </c>
      <c r="B30" s="191" t="s">
        <v>610</v>
      </c>
      <c r="C30" s="192">
        <f>+C20+C29</f>
        <v>33003</v>
      </c>
      <c r="D30" s="191" t="s">
        <v>611</v>
      </c>
      <c r="E30" s="192">
        <f>+E20+E29</f>
        <v>33003</v>
      </c>
    </row>
    <row r="31" spans="1:5" ht="13.5" thickBot="1">
      <c r="A31" s="177" t="s">
        <v>454</v>
      </c>
      <c r="B31" s="191" t="s">
        <v>455</v>
      </c>
      <c r="C31" s="192">
        <f>IF(C20-E20&lt;0,E20-C20,"-")</f>
        <v>507</v>
      </c>
      <c r="D31" s="191" t="s">
        <v>585</v>
      </c>
      <c r="E31" s="192" t="str">
        <f>IF(C20-E20&gt;0,C20-E20,"-")</f>
        <v>-</v>
      </c>
    </row>
    <row r="32" spans="1:5" ht="13.5" thickBot="1">
      <c r="A32" s="177" t="s">
        <v>582</v>
      </c>
      <c r="B32" s="191" t="s">
        <v>612</v>
      </c>
      <c r="C32" s="192" t="str">
        <f>IF(C20+C21-E30&lt;0,E30-(C20+C21),"-")</f>
        <v>-</v>
      </c>
      <c r="D32" s="191" t="s">
        <v>613</v>
      </c>
      <c r="E32" s="192" t="str">
        <f>IF(C20+C21-E30&gt;0,C20+C21-E30,"-")</f>
        <v>-</v>
      </c>
    </row>
  </sheetData>
  <sheetProtection/>
  <mergeCells count="4">
    <mergeCell ref="A5:A6"/>
    <mergeCell ref="A1:E1"/>
    <mergeCell ref="A2:E2"/>
    <mergeCell ref="A3:E3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r:id="rId1"/>
  <headerFooter alignWithMargins="0">
    <oddHeader>&amp;R&amp;"Arial,Normál"&amp;8 4. számú melléklet a 2/2015. (II.11.) számú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E36"/>
  <sheetViews>
    <sheetView zoomScaleSheetLayoutView="115" workbookViewId="0" topLeftCell="A1">
      <selection activeCell="G23" sqref="G23"/>
    </sheetView>
  </sheetViews>
  <sheetFormatPr defaultColWidth="9.140625" defaultRowHeight="15"/>
  <cols>
    <col min="1" max="1" width="5.8515625" style="145" customWidth="1"/>
    <col min="2" max="2" width="47.28125" style="148" customWidth="1"/>
    <col min="3" max="3" width="14.00390625" style="145" customWidth="1"/>
    <col min="4" max="4" width="47.28125" style="145" customWidth="1"/>
    <col min="5" max="5" width="14.00390625" style="145" customWidth="1"/>
    <col min="6" max="16384" width="9.140625" style="145" customWidth="1"/>
  </cols>
  <sheetData>
    <row r="1" ht="27" customHeight="1"/>
    <row r="2" spans="1:5" ht="26.25" customHeight="1">
      <c r="A2" s="335" t="s">
        <v>713</v>
      </c>
      <c r="B2" s="335"/>
      <c r="C2" s="335"/>
      <c r="D2" s="335"/>
      <c r="E2" s="335"/>
    </row>
    <row r="3" spans="1:5" ht="27" customHeight="1">
      <c r="A3" s="440" t="s">
        <v>728</v>
      </c>
      <c r="B3" s="440"/>
      <c r="C3" s="440"/>
      <c r="D3" s="440"/>
      <c r="E3" s="440"/>
    </row>
    <row r="4" spans="2:5" ht="31.5" customHeight="1">
      <c r="B4" s="146" t="s">
        <v>645</v>
      </c>
      <c r="C4" s="147"/>
      <c r="D4" s="147"/>
      <c r="E4" s="147"/>
    </row>
    <row r="5" ht="14.25" thickBot="1">
      <c r="E5" s="149" t="s">
        <v>480</v>
      </c>
    </row>
    <row r="6" spans="1:5" ht="13.5" thickBot="1">
      <c r="A6" s="472" t="s">
        <v>3</v>
      </c>
      <c r="B6" s="150" t="s">
        <v>432</v>
      </c>
      <c r="C6" s="151"/>
      <c r="D6" s="150" t="s">
        <v>433</v>
      </c>
      <c r="E6" s="152"/>
    </row>
    <row r="7" spans="1:5" s="156" customFormat="1" ht="24.75" thickBot="1">
      <c r="A7" s="473"/>
      <c r="B7" s="153" t="s">
        <v>1</v>
      </c>
      <c r="C7" s="154" t="s">
        <v>733</v>
      </c>
      <c r="D7" s="153" t="s">
        <v>1</v>
      </c>
      <c r="E7" s="154" t="s">
        <v>733</v>
      </c>
    </row>
    <row r="8" spans="1:5" s="156" customFormat="1" ht="13.5" thickBot="1">
      <c r="A8" s="157">
        <v>1</v>
      </c>
      <c r="B8" s="158">
        <v>2</v>
      </c>
      <c r="C8" s="159">
        <v>3</v>
      </c>
      <c r="D8" s="158">
        <v>4</v>
      </c>
      <c r="E8" s="160">
        <v>5</v>
      </c>
    </row>
    <row r="9" spans="1:5" ht="12.75" customHeight="1">
      <c r="A9" s="162" t="s">
        <v>7</v>
      </c>
      <c r="B9" s="163" t="s">
        <v>409</v>
      </c>
      <c r="C9" s="164">
        <v>5296</v>
      </c>
      <c r="D9" s="163" t="s">
        <v>614</v>
      </c>
      <c r="E9" s="165"/>
    </row>
    <row r="10" spans="1:5" ht="12.75">
      <c r="A10" s="166" t="s">
        <v>8</v>
      </c>
      <c r="B10" s="167" t="s">
        <v>615</v>
      </c>
      <c r="C10" s="168"/>
      <c r="D10" s="167" t="s">
        <v>616</v>
      </c>
      <c r="E10" s="169"/>
    </row>
    <row r="11" spans="1:5" ht="12.75" customHeight="1">
      <c r="A11" s="166" t="s">
        <v>9</v>
      </c>
      <c r="B11" s="167" t="s">
        <v>412</v>
      </c>
      <c r="C11" s="168"/>
      <c r="D11" s="167" t="s">
        <v>617</v>
      </c>
      <c r="E11" s="169">
        <v>12145</v>
      </c>
    </row>
    <row r="12" spans="1:5" ht="12.75" customHeight="1">
      <c r="A12" s="166" t="s">
        <v>10</v>
      </c>
      <c r="B12" s="167" t="s">
        <v>618</v>
      </c>
      <c r="C12" s="168">
        <v>5906</v>
      </c>
      <c r="D12" s="167" t="s">
        <v>619</v>
      </c>
      <c r="E12" s="169"/>
    </row>
    <row r="13" spans="1:5" ht="12.75" customHeight="1">
      <c r="A13" s="166" t="s">
        <v>434</v>
      </c>
      <c r="B13" s="167" t="s">
        <v>620</v>
      </c>
      <c r="C13" s="168"/>
      <c r="D13" s="167" t="s">
        <v>621</v>
      </c>
      <c r="E13" s="169"/>
    </row>
    <row r="14" spans="1:5" ht="12.75" customHeight="1">
      <c r="A14" s="166" t="s">
        <v>435</v>
      </c>
      <c r="B14" s="167" t="s">
        <v>622</v>
      </c>
      <c r="C14" s="171"/>
      <c r="D14" s="172"/>
      <c r="E14" s="169"/>
    </row>
    <row r="15" spans="1:5" ht="12.75" customHeight="1">
      <c r="A15" s="166" t="s">
        <v>436</v>
      </c>
      <c r="B15" s="172"/>
      <c r="C15" s="168"/>
      <c r="D15" s="172"/>
      <c r="E15" s="169"/>
    </row>
    <row r="16" spans="1:5" ht="12.75" customHeight="1">
      <c r="A16" s="166" t="s">
        <v>437</v>
      </c>
      <c r="B16" s="172"/>
      <c r="C16" s="168"/>
      <c r="D16" s="172"/>
      <c r="E16" s="169"/>
    </row>
    <row r="17" spans="1:5" ht="12.75" customHeight="1">
      <c r="A17" s="166" t="s">
        <v>438</v>
      </c>
      <c r="B17" s="172"/>
      <c r="C17" s="171"/>
      <c r="D17" s="172"/>
      <c r="E17" s="169"/>
    </row>
    <row r="18" spans="1:5" ht="12.75">
      <c r="A18" s="166" t="s">
        <v>439</v>
      </c>
      <c r="B18" s="172"/>
      <c r="C18" s="171"/>
      <c r="D18" s="172"/>
      <c r="E18" s="169"/>
    </row>
    <row r="19" spans="1:5" ht="12.75" customHeight="1" thickBot="1">
      <c r="A19" s="193" t="s">
        <v>440</v>
      </c>
      <c r="B19" s="194"/>
      <c r="C19" s="195"/>
      <c r="D19" s="196" t="s">
        <v>206</v>
      </c>
      <c r="E19" s="197"/>
    </row>
    <row r="20" spans="1:5" ht="15.75" customHeight="1" thickBot="1">
      <c r="A20" s="177" t="s">
        <v>441</v>
      </c>
      <c r="B20" s="178" t="s">
        <v>623</v>
      </c>
      <c r="C20" s="179">
        <f>+C9+C11+C12+C14+C15+C16+C17+C18+C19</f>
        <v>11202</v>
      </c>
      <c r="D20" s="178" t="s">
        <v>624</v>
      </c>
      <c r="E20" s="180">
        <f>+E9+E11+E13+E14+E15+E16+E17+E18+E19</f>
        <v>12145</v>
      </c>
    </row>
    <row r="21" spans="1:5" ht="12.75" customHeight="1">
      <c r="A21" s="162" t="s">
        <v>443</v>
      </c>
      <c r="B21" s="198" t="s">
        <v>625</v>
      </c>
      <c r="C21" s="199">
        <f>+C22+C23+C24+C25+C26</f>
        <v>943</v>
      </c>
      <c r="D21" s="184" t="s">
        <v>596</v>
      </c>
      <c r="E21" s="200"/>
    </row>
    <row r="22" spans="1:5" ht="12.75" customHeight="1">
      <c r="A22" s="166" t="s">
        <v>444</v>
      </c>
      <c r="B22" s="201" t="s">
        <v>626</v>
      </c>
      <c r="C22" s="187">
        <v>943</v>
      </c>
      <c r="D22" s="184" t="s">
        <v>627</v>
      </c>
      <c r="E22" s="188"/>
    </row>
    <row r="23" spans="1:5" ht="12.75" customHeight="1">
      <c r="A23" s="162" t="s">
        <v>445</v>
      </c>
      <c r="B23" s="201" t="s">
        <v>628</v>
      </c>
      <c r="C23" s="187">
        <v>0</v>
      </c>
      <c r="D23" s="184" t="s">
        <v>442</v>
      </c>
      <c r="E23" s="188"/>
    </row>
    <row r="24" spans="1:5" ht="12.75" customHeight="1">
      <c r="A24" s="166" t="s">
        <v>446</v>
      </c>
      <c r="B24" s="201" t="s">
        <v>629</v>
      </c>
      <c r="C24" s="187"/>
      <c r="D24" s="184" t="s">
        <v>581</v>
      </c>
      <c r="E24" s="188"/>
    </row>
    <row r="25" spans="1:5" ht="12.75" customHeight="1">
      <c r="A25" s="162" t="s">
        <v>447</v>
      </c>
      <c r="B25" s="201" t="s">
        <v>630</v>
      </c>
      <c r="C25" s="187"/>
      <c r="D25" s="182" t="s">
        <v>602</v>
      </c>
      <c r="E25" s="188"/>
    </row>
    <row r="26" spans="1:5" ht="12.75" customHeight="1">
      <c r="A26" s="166" t="s">
        <v>448</v>
      </c>
      <c r="B26" s="202" t="s">
        <v>631</v>
      </c>
      <c r="C26" s="187"/>
      <c r="D26" s="184" t="s">
        <v>632</v>
      </c>
      <c r="E26" s="188"/>
    </row>
    <row r="27" spans="1:5" ht="12.75" customHeight="1">
      <c r="A27" s="162" t="s">
        <v>449</v>
      </c>
      <c r="B27" s="203" t="s">
        <v>633</v>
      </c>
      <c r="C27" s="189">
        <f>+C28+C29+C30+C31+C32</f>
        <v>0</v>
      </c>
      <c r="D27" s="204" t="s">
        <v>606</v>
      </c>
      <c r="E27" s="188"/>
    </row>
    <row r="28" spans="1:5" ht="12.75" customHeight="1">
      <c r="A28" s="166" t="s">
        <v>450</v>
      </c>
      <c r="B28" s="202" t="s">
        <v>634</v>
      </c>
      <c r="C28" s="187"/>
      <c r="D28" s="204" t="s">
        <v>415</v>
      </c>
      <c r="E28" s="188"/>
    </row>
    <row r="29" spans="1:5" ht="12.75" customHeight="1">
      <c r="A29" s="162" t="s">
        <v>451</v>
      </c>
      <c r="B29" s="202" t="s">
        <v>635</v>
      </c>
      <c r="C29" s="187"/>
      <c r="D29" s="205"/>
      <c r="E29" s="188"/>
    </row>
    <row r="30" spans="1:5" ht="12.75" customHeight="1">
      <c r="A30" s="166" t="s">
        <v>452</v>
      </c>
      <c r="B30" s="201" t="s">
        <v>636</v>
      </c>
      <c r="C30" s="187"/>
      <c r="D30" s="206"/>
      <c r="E30" s="188"/>
    </row>
    <row r="31" spans="1:5" ht="12.75" customHeight="1">
      <c r="A31" s="162" t="s">
        <v>453</v>
      </c>
      <c r="B31" s="207" t="s">
        <v>637</v>
      </c>
      <c r="C31" s="187"/>
      <c r="D31" s="172"/>
      <c r="E31" s="188"/>
    </row>
    <row r="32" spans="1:5" ht="12.75" customHeight="1" thickBot="1">
      <c r="A32" s="166" t="s">
        <v>454</v>
      </c>
      <c r="B32" s="208" t="s">
        <v>638</v>
      </c>
      <c r="C32" s="187"/>
      <c r="D32" s="206"/>
      <c r="E32" s="188"/>
    </row>
    <row r="33" spans="1:5" ht="21.75" customHeight="1" thickBot="1">
      <c r="A33" s="177" t="s">
        <v>582</v>
      </c>
      <c r="B33" s="178" t="s">
        <v>639</v>
      </c>
      <c r="C33" s="179">
        <f>+C21+C27</f>
        <v>943</v>
      </c>
      <c r="D33" s="178" t="s">
        <v>640</v>
      </c>
      <c r="E33" s="180">
        <f>SUM(E21:E32)</f>
        <v>0</v>
      </c>
    </row>
    <row r="34" spans="1:5" ht="13.5" thickBot="1">
      <c r="A34" s="177" t="s">
        <v>583</v>
      </c>
      <c r="B34" s="191" t="s">
        <v>641</v>
      </c>
      <c r="C34" s="192">
        <f>+C20+C33</f>
        <v>12145</v>
      </c>
      <c r="D34" s="191" t="s">
        <v>642</v>
      </c>
      <c r="E34" s="192">
        <f>+E20+E33</f>
        <v>12145</v>
      </c>
    </row>
    <row r="35" spans="1:5" ht="13.5" thickBot="1">
      <c r="A35" s="177" t="s">
        <v>584</v>
      </c>
      <c r="B35" s="191" t="s">
        <v>455</v>
      </c>
      <c r="C35" s="192">
        <f>IF(C20-E20&lt;0,E20-C20,"-")</f>
        <v>943</v>
      </c>
      <c r="D35" s="191" t="s">
        <v>585</v>
      </c>
      <c r="E35" s="192" t="str">
        <f>IF(C20-E20&gt;0,C20-E20,"-")</f>
        <v>-</v>
      </c>
    </row>
    <row r="36" spans="1:5" ht="13.5" thickBot="1">
      <c r="A36" s="177" t="s">
        <v>643</v>
      </c>
      <c r="B36" s="191" t="s">
        <v>612</v>
      </c>
      <c r="C36" s="192" t="str">
        <f>IF(C20+C21-E34&lt;0,E34-(C20+C21),"-")</f>
        <v>-</v>
      </c>
      <c r="D36" s="191" t="s">
        <v>613</v>
      </c>
      <c r="E36" s="192" t="str">
        <f>IF(C20+C21-E34&gt;0,C20+C21-E34,"-")</f>
        <v>-</v>
      </c>
    </row>
  </sheetData>
  <sheetProtection/>
  <mergeCells count="3">
    <mergeCell ref="A6:A7"/>
    <mergeCell ref="A2:E2"/>
    <mergeCell ref="A3:E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&amp;R5. számú melléklet a  2/2015. (II.11.) számú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28"/>
  <sheetViews>
    <sheetView zoomScalePageLayoutView="0" workbookViewId="0" topLeftCell="A1">
      <selection activeCell="F27" sqref="F27"/>
    </sheetView>
  </sheetViews>
  <sheetFormatPr defaultColWidth="9.140625" defaultRowHeight="19.5" customHeight="1"/>
  <cols>
    <col min="1" max="1" width="35.57421875" style="17" customWidth="1"/>
    <col min="2" max="2" width="11.7109375" style="17" customWidth="1"/>
    <col min="3" max="3" width="11.421875" style="17" customWidth="1"/>
    <col min="4" max="4" width="12.00390625" style="17" customWidth="1"/>
    <col min="5" max="5" width="12.8515625" style="17" customWidth="1"/>
    <col min="6" max="6" width="11.421875" style="17" customWidth="1"/>
    <col min="7" max="7" width="14.28125" style="17" customWidth="1"/>
    <col min="8" max="8" width="13.421875" style="17" customWidth="1"/>
    <col min="9" max="9" width="14.140625" style="17" customWidth="1"/>
    <col min="10" max="10" width="12.421875" style="17" customWidth="1"/>
    <col min="11" max="16384" width="9.140625" style="17" customWidth="1"/>
  </cols>
  <sheetData>
    <row r="1" spans="1:36" ht="36" customHeight="1">
      <c r="A1" s="335" t="s">
        <v>713</v>
      </c>
      <c r="B1" s="335"/>
      <c r="C1" s="335"/>
      <c r="D1" s="335"/>
      <c r="E1" s="335"/>
      <c r="F1" s="335"/>
      <c r="G1" s="335"/>
      <c r="H1" s="335"/>
      <c r="I1" s="335"/>
      <c r="J1" s="335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</row>
    <row r="2" spans="1:36" ht="31.5" customHeight="1">
      <c r="A2" s="440" t="s">
        <v>728</v>
      </c>
      <c r="B2" s="440"/>
      <c r="C2" s="440"/>
      <c r="D2" s="440"/>
      <c r="E2" s="440"/>
      <c r="F2" s="440"/>
      <c r="G2" s="440"/>
      <c r="H2" s="440"/>
      <c r="I2" s="440"/>
      <c r="J2" s="44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</row>
    <row r="3" spans="1:10" ht="23.25" customHeight="1">
      <c r="A3" s="474" t="s">
        <v>706</v>
      </c>
      <c r="B3" s="474"/>
      <c r="C3" s="474"/>
      <c r="D3" s="474"/>
      <c r="E3" s="474"/>
      <c r="F3" s="474"/>
      <c r="G3" s="474"/>
      <c r="H3" s="474"/>
      <c r="I3" s="474"/>
      <c r="J3" s="474"/>
    </row>
    <row r="4" s="286" customFormat="1" ht="19.5" customHeight="1">
      <c r="J4" s="286" t="s">
        <v>456</v>
      </c>
    </row>
    <row r="5" spans="1:10" s="286" customFormat="1" ht="19.5" customHeight="1">
      <c r="A5" s="475" t="s">
        <v>1</v>
      </c>
      <c r="B5" s="476" t="s">
        <v>457</v>
      </c>
      <c r="C5" s="476"/>
      <c r="D5" s="476"/>
      <c r="E5" s="476"/>
      <c r="F5" s="477"/>
      <c r="G5" s="478" t="s">
        <v>458</v>
      </c>
      <c r="H5" s="476"/>
      <c r="I5" s="476"/>
      <c r="J5" s="476"/>
    </row>
    <row r="6" spans="1:10" s="286" customFormat="1" ht="107.25" customHeight="1">
      <c r="A6" s="475"/>
      <c r="B6" s="287" t="s">
        <v>459</v>
      </c>
      <c r="C6" s="287" t="s">
        <v>579</v>
      </c>
      <c r="D6" s="287" t="s">
        <v>580</v>
      </c>
      <c r="E6" s="287" t="s">
        <v>460</v>
      </c>
      <c r="F6" s="288" t="s">
        <v>461</v>
      </c>
      <c r="G6" s="289" t="s">
        <v>462</v>
      </c>
      <c r="H6" s="287" t="s">
        <v>463</v>
      </c>
      <c r="I6" s="287" t="s">
        <v>464</v>
      </c>
      <c r="J6" s="287" t="s">
        <v>461</v>
      </c>
    </row>
    <row r="7" spans="1:10" s="286" customFormat="1" ht="28.5" customHeight="1">
      <c r="A7" s="298" t="s">
        <v>465</v>
      </c>
      <c r="B7" s="299"/>
      <c r="C7" s="299"/>
      <c r="D7" s="299"/>
      <c r="E7" s="299"/>
      <c r="F7" s="300"/>
      <c r="G7" s="301"/>
      <c r="H7" s="299"/>
      <c r="I7" s="299"/>
      <c r="J7" s="299"/>
    </row>
    <row r="8" spans="1:10" s="286" customFormat="1" ht="19.5" customHeight="1">
      <c r="A8" s="290" t="s">
        <v>466</v>
      </c>
      <c r="B8" s="291"/>
      <c r="C8" s="291"/>
      <c r="D8" s="291">
        <v>951</v>
      </c>
      <c r="E8" s="291"/>
      <c r="F8" s="292">
        <f aca="true" t="shared" si="0" ref="F8:F23">SUM(B8:E8)</f>
        <v>951</v>
      </c>
      <c r="G8" s="293"/>
      <c r="H8" s="291"/>
      <c r="I8" s="291">
        <v>951</v>
      </c>
      <c r="J8" s="294">
        <f aca="true" t="shared" si="1" ref="J8:J23">SUM(G8:I8)</f>
        <v>951</v>
      </c>
    </row>
    <row r="9" spans="1:10" s="286" customFormat="1" ht="19.5" customHeight="1">
      <c r="A9" s="290" t="s">
        <v>467</v>
      </c>
      <c r="B9" s="291"/>
      <c r="C9" s="291"/>
      <c r="D9" s="291"/>
      <c r="E9" s="291"/>
      <c r="F9" s="292">
        <f t="shared" si="0"/>
        <v>0</v>
      </c>
      <c r="G9" s="293"/>
      <c r="H9" s="291"/>
      <c r="I9" s="291"/>
      <c r="J9" s="294">
        <f t="shared" si="1"/>
        <v>0</v>
      </c>
    </row>
    <row r="10" spans="1:10" s="286" customFormat="1" ht="19.5" customHeight="1">
      <c r="A10" s="290" t="s">
        <v>468</v>
      </c>
      <c r="B10" s="291"/>
      <c r="C10" s="291">
        <v>128</v>
      </c>
      <c r="D10" s="291"/>
      <c r="E10" s="291"/>
      <c r="F10" s="292">
        <f t="shared" si="0"/>
        <v>128</v>
      </c>
      <c r="G10" s="293">
        <v>100</v>
      </c>
      <c r="H10" s="291"/>
      <c r="I10" s="291">
        <v>28</v>
      </c>
      <c r="J10" s="294">
        <f t="shared" si="1"/>
        <v>128</v>
      </c>
    </row>
    <row r="11" spans="1:10" s="286" customFormat="1" ht="19.5" customHeight="1">
      <c r="A11" s="290" t="s">
        <v>469</v>
      </c>
      <c r="B11" s="291"/>
      <c r="C11" s="291"/>
      <c r="D11" s="291"/>
      <c r="E11" s="291">
        <v>6876</v>
      </c>
      <c r="F11" s="292">
        <f t="shared" si="0"/>
        <v>6876</v>
      </c>
      <c r="G11" s="293"/>
      <c r="H11" s="291">
        <v>5906</v>
      </c>
      <c r="I11" s="291">
        <v>970</v>
      </c>
      <c r="J11" s="294">
        <f t="shared" si="1"/>
        <v>6876</v>
      </c>
    </row>
    <row r="12" spans="1:10" s="286" customFormat="1" ht="19.5" customHeight="1">
      <c r="A12" s="290" t="s">
        <v>470</v>
      </c>
      <c r="B12" s="291"/>
      <c r="C12" s="291">
        <v>1028</v>
      </c>
      <c r="D12" s="291"/>
      <c r="E12" s="291"/>
      <c r="F12" s="292">
        <f t="shared" si="0"/>
        <v>1028</v>
      </c>
      <c r="G12" s="293">
        <v>1028</v>
      </c>
      <c r="H12" s="291"/>
      <c r="I12" s="291"/>
      <c r="J12" s="294">
        <f t="shared" si="1"/>
        <v>1028</v>
      </c>
    </row>
    <row r="13" spans="1:10" s="286" customFormat="1" ht="19.5" customHeight="1">
      <c r="A13" s="290" t="s">
        <v>471</v>
      </c>
      <c r="B13" s="291"/>
      <c r="C13" s="291">
        <v>271</v>
      </c>
      <c r="D13" s="291"/>
      <c r="E13" s="291"/>
      <c r="F13" s="292">
        <f t="shared" si="0"/>
        <v>271</v>
      </c>
      <c r="G13" s="293">
        <v>271</v>
      </c>
      <c r="H13" s="291"/>
      <c r="I13" s="291"/>
      <c r="J13" s="294">
        <f t="shared" si="1"/>
        <v>271</v>
      </c>
    </row>
    <row r="14" spans="1:10" s="286" customFormat="1" ht="19.5" customHeight="1">
      <c r="A14" s="290" t="s">
        <v>472</v>
      </c>
      <c r="B14" s="291">
        <v>2873</v>
      </c>
      <c r="C14" s="291">
        <v>5298</v>
      </c>
      <c r="D14" s="291">
        <v>160</v>
      </c>
      <c r="E14" s="291">
        <v>5269</v>
      </c>
      <c r="F14" s="292">
        <f t="shared" si="0"/>
        <v>13600</v>
      </c>
      <c r="G14" s="293">
        <v>7994</v>
      </c>
      <c r="H14" s="291">
        <v>5425</v>
      </c>
      <c r="I14" s="291">
        <v>181</v>
      </c>
      <c r="J14" s="294">
        <f t="shared" si="1"/>
        <v>13600</v>
      </c>
    </row>
    <row r="15" spans="1:10" s="286" customFormat="1" ht="19.5" customHeight="1">
      <c r="A15" s="290" t="s">
        <v>701</v>
      </c>
      <c r="B15" s="291"/>
      <c r="C15" s="291"/>
      <c r="D15" s="291">
        <v>376</v>
      </c>
      <c r="E15" s="291"/>
      <c r="F15" s="292">
        <f>SUM(B15:E15)</f>
        <v>376</v>
      </c>
      <c r="G15" s="293"/>
      <c r="H15" s="291"/>
      <c r="I15" s="291">
        <v>376</v>
      </c>
      <c r="J15" s="294">
        <f t="shared" si="1"/>
        <v>376</v>
      </c>
    </row>
    <row r="16" spans="1:10" s="286" customFormat="1" ht="19.5" customHeight="1">
      <c r="A16" s="290" t="s">
        <v>700</v>
      </c>
      <c r="B16" s="291">
        <v>2273</v>
      </c>
      <c r="C16" s="291">
        <v>1502</v>
      </c>
      <c r="D16" s="291"/>
      <c r="E16" s="291"/>
      <c r="F16" s="292">
        <f>SUM(B16:E16)</f>
        <v>3775</v>
      </c>
      <c r="G16" s="293">
        <v>2500</v>
      </c>
      <c r="H16" s="291">
        <v>1219</v>
      </c>
      <c r="I16" s="291">
        <v>56</v>
      </c>
      <c r="J16" s="294">
        <f>SUM(G16:I16)</f>
        <v>3775</v>
      </c>
    </row>
    <row r="17" spans="1:10" s="286" customFormat="1" ht="19.5" customHeight="1">
      <c r="A17" s="290" t="s">
        <v>721</v>
      </c>
      <c r="B17" s="291"/>
      <c r="C17" s="291"/>
      <c r="D17" s="291">
        <v>1603</v>
      </c>
      <c r="E17" s="291"/>
      <c r="F17" s="292">
        <f t="shared" si="0"/>
        <v>1603</v>
      </c>
      <c r="G17" s="293"/>
      <c r="H17" s="291"/>
      <c r="I17" s="291">
        <v>1603</v>
      </c>
      <c r="J17" s="294">
        <f t="shared" si="1"/>
        <v>1603</v>
      </c>
    </row>
    <row r="18" spans="1:10" s="286" customFormat="1" ht="19.5" customHeight="1">
      <c r="A18" s="290" t="s">
        <v>473</v>
      </c>
      <c r="B18" s="291"/>
      <c r="C18" s="291"/>
      <c r="D18" s="291">
        <v>2535</v>
      </c>
      <c r="E18" s="291"/>
      <c r="F18" s="292">
        <f t="shared" si="0"/>
        <v>2535</v>
      </c>
      <c r="G18" s="293">
        <v>2535</v>
      </c>
      <c r="H18" s="291"/>
      <c r="I18" s="291"/>
      <c r="J18" s="294">
        <f t="shared" si="1"/>
        <v>2535</v>
      </c>
    </row>
    <row r="19" spans="1:10" s="286" customFormat="1" ht="19.5" customHeight="1">
      <c r="A19" s="290" t="s">
        <v>474</v>
      </c>
      <c r="B19" s="291"/>
      <c r="C19" s="291"/>
      <c r="D19" s="291"/>
      <c r="E19" s="291"/>
      <c r="F19" s="292">
        <f t="shared" si="0"/>
        <v>0</v>
      </c>
      <c r="G19" s="293"/>
      <c r="H19" s="291"/>
      <c r="I19" s="291"/>
      <c r="J19" s="294">
        <f t="shared" si="1"/>
        <v>0</v>
      </c>
    </row>
    <row r="20" spans="1:10" s="286" customFormat="1" ht="19.5" customHeight="1">
      <c r="A20" s="290" t="s">
        <v>475</v>
      </c>
      <c r="B20" s="291">
        <v>10760</v>
      </c>
      <c r="C20" s="291">
        <v>533</v>
      </c>
      <c r="D20" s="291"/>
      <c r="E20" s="291"/>
      <c r="F20" s="292">
        <f t="shared" si="0"/>
        <v>11293</v>
      </c>
      <c r="G20" s="293"/>
      <c r="H20" s="291">
        <v>11293</v>
      </c>
      <c r="I20" s="291"/>
      <c r="J20" s="294">
        <f t="shared" si="1"/>
        <v>11293</v>
      </c>
    </row>
    <row r="21" spans="1:10" s="286" customFormat="1" ht="19.5" customHeight="1">
      <c r="A21" s="290" t="s">
        <v>476</v>
      </c>
      <c r="B21" s="291">
        <v>991</v>
      </c>
      <c r="C21" s="291">
        <v>1161</v>
      </c>
      <c r="D21" s="291"/>
      <c r="E21" s="291"/>
      <c r="F21" s="292">
        <f t="shared" si="0"/>
        <v>2152</v>
      </c>
      <c r="G21" s="293">
        <v>1200</v>
      </c>
      <c r="H21" s="291"/>
      <c r="I21" s="291">
        <v>952</v>
      </c>
      <c r="J21" s="294">
        <f t="shared" si="1"/>
        <v>2152</v>
      </c>
    </row>
    <row r="22" spans="1:10" s="286" customFormat="1" ht="19.5" customHeight="1">
      <c r="A22" s="302" t="s">
        <v>477</v>
      </c>
      <c r="B22" s="305"/>
      <c r="C22" s="305"/>
      <c r="D22" s="305"/>
      <c r="E22" s="305"/>
      <c r="F22" s="306">
        <f t="shared" si="0"/>
        <v>0</v>
      </c>
      <c r="G22" s="307"/>
      <c r="H22" s="305"/>
      <c r="I22" s="305"/>
      <c r="J22" s="308">
        <f t="shared" si="1"/>
        <v>0</v>
      </c>
    </row>
    <row r="23" spans="1:10" s="286" customFormat="1" ht="19.5" customHeight="1">
      <c r="A23" s="290" t="s">
        <v>478</v>
      </c>
      <c r="B23" s="291"/>
      <c r="C23" s="291"/>
      <c r="D23" s="291">
        <v>560</v>
      </c>
      <c r="E23" s="291"/>
      <c r="F23" s="292">
        <f t="shared" si="0"/>
        <v>560</v>
      </c>
      <c r="G23" s="293"/>
      <c r="H23" s="291"/>
      <c r="I23" s="291">
        <v>560</v>
      </c>
      <c r="J23" s="294">
        <f t="shared" si="1"/>
        <v>560</v>
      </c>
    </row>
    <row r="24" spans="1:10" s="286" customFormat="1" ht="19.5" customHeight="1">
      <c r="A24" s="302" t="s">
        <v>578</v>
      </c>
      <c r="B24" s="305"/>
      <c r="C24" s="305"/>
      <c r="D24" s="305"/>
      <c r="E24" s="305"/>
      <c r="F24" s="306"/>
      <c r="G24" s="307"/>
      <c r="H24" s="305"/>
      <c r="I24" s="305"/>
      <c r="J24" s="308"/>
    </row>
    <row r="25" spans="1:10" s="286" customFormat="1" ht="19.5" customHeight="1">
      <c r="A25" s="290"/>
      <c r="B25" s="291"/>
      <c r="C25" s="291"/>
      <c r="D25" s="291"/>
      <c r="E25" s="291"/>
      <c r="F25" s="292"/>
      <c r="G25" s="293"/>
      <c r="H25" s="291"/>
      <c r="I25" s="291"/>
      <c r="J25" s="294"/>
    </row>
    <row r="26" spans="1:10" s="286" customFormat="1" ht="19.5" customHeight="1">
      <c r="A26" s="302" t="s">
        <v>479</v>
      </c>
      <c r="B26" s="304">
        <f>SUM(B14:B25)</f>
        <v>16897</v>
      </c>
      <c r="C26" s="304">
        <f>SUM(C8:C23)</f>
        <v>9921</v>
      </c>
      <c r="D26" s="304">
        <f>SUM(D8:D23)</f>
        <v>6185</v>
      </c>
      <c r="E26" s="304">
        <f>SUM(E7:E23)</f>
        <v>12145</v>
      </c>
      <c r="F26" s="303">
        <f>SUM(F8:F23)</f>
        <v>45148</v>
      </c>
      <c r="G26" s="309">
        <f>SUM(G10:G25)</f>
        <v>15628</v>
      </c>
      <c r="H26" s="309">
        <f>SUM(H8:H23)</f>
        <v>23843</v>
      </c>
      <c r="I26" s="309">
        <f>SUM(I8:I23)</f>
        <v>5677</v>
      </c>
      <c r="J26" s="304">
        <f>SUM(G26:I26)</f>
        <v>45148</v>
      </c>
    </row>
    <row r="27" s="286" customFormat="1" ht="19.5" customHeight="1"/>
    <row r="28" ht="19.5" customHeight="1">
      <c r="I28" s="18"/>
    </row>
  </sheetData>
  <sheetProtection/>
  <mergeCells count="6">
    <mergeCell ref="A1:J1"/>
    <mergeCell ref="A2:J2"/>
    <mergeCell ref="A3:J3"/>
    <mergeCell ref="A5:A6"/>
    <mergeCell ref="B5:F5"/>
    <mergeCell ref="G5:J5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&amp;R6. számú melléklet a 2/2015.(II.11.) számú önkormányzati rendelethez.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2014-03-13T09:32:55Z</cp:lastPrinted>
  <dcterms:created xsi:type="dcterms:W3CDTF">2006-09-16T00:00:00Z</dcterms:created>
  <dcterms:modified xsi:type="dcterms:W3CDTF">2015-02-13T08:53:40Z</dcterms:modified>
  <cp:category/>
  <cp:version/>
  <cp:contentType/>
  <cp:contentStatus/>
</cp:coreProperties>
</file>