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6" firstSheet="24" activeTab="28"/>
  </bookViews>
  <sheets>
    <sheet name="Mérleg" sheetId="1" r:id="rId1"/>
    <sheet name="Bevételek" sheetId="2" r:id="rId2"/>
    <sheet name="Működési" sheetId="3" r:id="rId3"/>
    <sheet name="Pénzellátások" sheetId="4" r:id="rId4"/>
    <sheet name="Átadott pénzeszközök" sheetId="5" r:id="rId5"/>
    <sheet name="Fejlesztési kiadások" sheetId="6" r:id="rId6"/>
    <sheet name="Intézményenként" sheetId="7" r:id="rId7"/>
    <sheet name="Működési bevételek és kiadások" sheetId="8" r:id="rId8"/>
    <sheet name="Felhalmozási mérleg" sheetId="9" r:id="rId9"/>
    <sheet name="Létszámkeret" sheetId="10" r:id="rId10"/>
    <sheet name="Gördülő tervezés" sheetId="11" r:id="rId11"/>
    <sheet name="előirányzat felh. terv" sheetId="12" r:id="rId12"/>
    <sheet name="Önkormányzat" sheetId="13" r:id="rId13"/>
    <sheet name="Közösségi ház" sheetId="14" r:id="rId14"/>
    <sheet name="Védőnői szolg." sheetId="15" r:id="rId15"/>
    <sheet name="Községgazdálkodás" sheetId="16" r:id="rId16"/>
    <sheet name="Közvilágítás" sheetId="17" r:id="rId17"/>
    <sheet name="Út-híd üzemeltetés" sheetId="18" r:id="rId18"/>
    <sheet name="Közfoglalkoztatás" sheetId="19" r:id="rId19"/>
    <sheet name="Mérleg KH" sheetId="20" r:id="rId20"/>
    <sheet name="Bevételek KH" sheetId="21" r:id="rId21"/>
    <sheet name="Műk.- összesen KH" sheetId="22" r:id="rId22"/>
    <sheet name="Műk.- Vgy KH" sheetId="23" r:id="rId23"/>
    <sheet name="Műk.- Visznek KH" sheetId="24" r:id="rId24"/>
    <sheet name="Fejlesztési kiadások KH" sheetId="25" r:id="rId25"/>
    <sheet name="Mérleg -ovi" sheetId="26" r:id="rId26"/>
    <sheet name="Bevételek - ovi" sheetId="27" r:id="rId27"/>
    <sheet name="Működési -ovi" sheetId="28" r:id="rId28"/>
    <sheet name="Fejlesztési kiadások -ovi" sheetId="29" r:id="rId29"/>
  </sheets>
  <definedNames/>
  <calcPr fullCalcOnLoad="1"/>
</workbook>
</file>

<file path=xl/sharedStrings.xml><?xml version="1.0" encoding="utf-8"?>
<sst xmlns="http://schemas.openxmlformats.org/spreadsheetml/2006/main" count="867" uniqueCount="285">
  <si>
    <t>Megnevezés</t>
  </si>
  <si>
    <t>Összesen</t>
  </si>
  <si>
    <t>Fejlesztési kiadások</t>
  </si>
  <si>
    <t>Létszámkeret</t>
  </si>
  <si>
    <t>Közösségi Ház</t>
  </si>
  <si>
    <t>Védőnői Szolgálat</t>
  </si>
  <si>
    <t>Intézmény megnevezése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</si>
  <si>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</si>
  <si>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</si>
  <si>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</si>
  <si>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</si>
  <si>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</si>
  <si>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</si>
  <si>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</si>
  <si>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</si>
  <si>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</si>
  <si>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</si>
  <si>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</si>
  <si>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</si>
  <si>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Szociális segély</t>
  </si>
  <si>
    <t>Temetési segély</t>
  </si>
  <si>
    <t>Köztemetés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</si>
  <si>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</si>
  <si>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</si>
  <si>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</si>
  <si>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</si>
  <si>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</si>
  <si>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</si>
  <si>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</si>
  <si>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</si>
  <si>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</si>
  <si>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</si>
  <si>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</si>
  <si>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</si>
  <si>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</si>
  <si>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</si>
  <si>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</si>
  <si>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</si>
  <si>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</si>
  <si>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</si>
  <si>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</si>
  <si>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</si>
  <si>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</si>
  <si>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</si>
  <si>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</si>
  <si>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</si>
  <si>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</si>
  <si>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</si>
  <si>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</si>
  <si>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</si>
  <si>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</si>
  <si>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</si>
  <si>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</si>
  <si>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</si>
  <si>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</si>
  <si>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</si>
  <si>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</si>
  <si>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</si>
  <si>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</si>
  <si>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</si>
  <si>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</si>
  <si>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</si>
  <si>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</si>
  <si>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</si>
  <si>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</si>
  <si>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</si>
  <si>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</si>
  <si>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</si>
  <si>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Lakásfenntartási támogatás</t>
  </si>
  <si>
    <t>Ellátások összesen</t>
  </si>
  <si>
    <t>Önkormányzat által folyósított ellátások</t>
  </si>
  <si>
    <t>Intézmények működési támogatása</t>
  </si>
  <si>
    <t>Működési kiadások</t>
  </si>
  <si>
    <t>Munkaadókat terhelő járulékok</t>
  </si>
  <si>
    <t>Szociális hozzájárulási adó</t>
  </si>
  <si>
    <t>Egyéb járulékok</t>
  </si>
  <si>
    <t>Működési célú ÁFA</t>
  </si>
  <si>
    <t>Egyéb dologi kiadások</t>
  </si>
  <si>
    <t>Kamatkiadások</t>
  </si>
  <si>
    <t>Önkormányzat</t>
  </si>
  <si>
    <t>Közös Hivatal</t>
  </si>
  <si>
    <t>Tulipán Óvoda</t>
  </si>
  <si>
    <t>ezer Ft-ban</t>
  </si>
  <si>
    <t>Bér</t>
  </si>
  <si>
    <t>Járulék</t>
  </si>
  <si>
    <t>Ellátások</t>
  </si>
  <si>
    <t>Közvilágítás</t>
  </si>
  <si>
    <t>Út- híd üzemeltetés</t>
  </si>
  <si>
    <t>Rendszeres gyermekvédelmi tám.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</si>
  <si>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</si>
  <si>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</si>
  <si>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</si>
  <si>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</si>
  <si>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</si>
  <si>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</si>
  <si>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Működési célú tám. államháztartáson belülről</t>
  </si>
  <si>
    <t>Helyi önk. működésének általános támogatása</t>
  </si>
  <si>
    <t>Települési önk. egyes köznevelési feladatainak tám.</t>
  </si>
  <si>
    <t>Települési önk. szociális feladatainak támogatása</t>
  </si>
  <si>
    <t>Települési önk.kulturális feladatainak támogatása</t>
  </si>
  <si>
    <t>Egyéb műk. célú tám. államháztartáson belülről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</si>
  <si>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</si>
  <si>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</si>
  <si>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</si>
  <si>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</si>
  <si>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</si>
  <si>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</si>
  <si>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</si>
  <si>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</si>
  <si>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</si>
  <si>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</si>
  <si>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</si>
  <si>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</si>
  <si>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</si>
  <si>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</si>
  <si>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2015. évi költségvetése</t>
  </si>
  <si>
    <t>2015. évi előirányzat (eFt)</t>
  </si>
  <si>
    <t>Bevétel 2015. évi előirányzat (eFt)</t>
  </si>
  <si>
    <t>Kiadás 2015. évi előirányzat (eFt)</t>
  </si>
  <si>
    <t>Egyéb működési célú tám. államháztartáson belülről</t>
  </si>
  <si>
    <t>Szakmai anyagok beszerzése</t>
  </si>
  <si>
    <t>Gyógyszer</t>
  </si>
  <si>
    <t>Könyv, folyóirat</t>
  </si>
  <si>
    <t>Irodaszer</t>
  </si>
  <si>
    <t>Hajtó és kenőanyag</t>
  </si>
  <si>
    <t>Egyéb anyagok (nem szakmai)</t>
  </si>
  <si>
    <t>Internet díj</t>
  </si>
  <si>
    <t>Informatikai eszk. bérlése, karbantartása</t>
  </si>
  <si>
    <t>Szoftverek kölcsönzése, bérlése</t>
  </si>
  <si>
    <t>Telefonszámla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</si>
  <si>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</si>
  <si>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</si>
  <si>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</si>
  <si>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</si>
  <si>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</si>
  <si>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</si>
  <si>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Egyéb szolgáltatások</t>
  </si>
  <si>
    <t>Szállítás</t>
  </si>
  <si>
    <t>Kéményseprés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</si>
  <si>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</si>
  <si>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</si>
  <si>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</si>
  <si>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</si>
  <si>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</si>
  <si>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</si>
  <si>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</si>
  <si>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Törvény szerinti munkabérek, személyi juttatások</t>
  </si>
  <si>
    <t>Cafetéria</t>
  </si>
  <si>
    <t>Ruházati költségtérítés</t>
  </si>
  <si>
    <t>Közlekedési költségtérítés</t>
  </si>
  <si>
    <t>Reprezentáció, üzleti ajándék</t>
  </si>
  <si>
    <t>Erzsébet utalvány</t>
  </si>
  <si>
    <t>Bérleti- és lízingdíjak</t>
  </si>
  <si>
    <t>Egyéb külső személyi juttatások</t>
  </si>
  <si>
    <t>Biztosítási díjak</t>
  </si>
  <si>
    <t>Cafetéria, erzsébet utalvány</t>
  </si>
  <si>
    <t>Választott tisztségviselők juttatásai</t>
  </si>
  <si>
    <t>Egyéb segélyek, támogatások</t>
  </si>
  <si>
    <t>Iskola tető felújítás</t>
  </si>
  <si>
    <t>Telek vásárlás</t>
  </si>
  <si>
    <t>Nagy teljesítményű vízszivattyú</t>
  </si>
  <si>
    <t>Pályázatokhoz kapcsolódó tervezési stb. kiadások</t>
  </si>
  <si>
    <t>Egyéb működési célú kiadások</t>
  </si>
  <si>
    <t>Elvonások és befizetések</t>
  </si>
  <si>
    <t>4</t>
  </si>
  <si>
    <t>2015. évi létszám előirányzat (fő)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</si>
  <si>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</si>
  <si>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</si>
  <si>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</si>
  <si>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</si>
  <si>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</si>
  <si>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Közhatalmi bevételek (felhalm. célú)</t>
  </si>
  <si>
    <t>Munkaadókat terh. jár.</t>
  </si>
  <si>
    <t>Egyéb műk. célú kiadások</t>
  </si>
  <si>
    <t>Műk. célú tám. - Áht.</t>
  </si>
  <si>
    <t>Egyéb műk. c. tám - Áht.</t>
  </si>
  <si>
    <t>Működséi bevételek</t>
  </si>
  <si>
    <t>Közhatalmi bev.</t>
  </si>
  <si>
    <t>Vásárolt élelmezés</t>
  </si>
  <si>
    <t>Ellátási díjak</t>
  </si>
  <si>
    <t>Vámosgyörk Községi Önkormányzat Képviselő-testületének</t>
  </si>
  <si>
    <t>Működési és felhalmozási célú  bevételek és kiadások alakulása 2015-2017</t>
  </si>
  <si>
    <t>Működési kiadások - Önkormányzat</t>
  </si>
  <si>
    <t>Működési kiadások - Közösségi Ház</t>
  </si>
  <si>
    <t>Működési kiadások - Védőnői szolgálat</t>
  </si>
  <si>
    <t>Működési kiadások - Községgazdálkodás</t>
  </si>
  <si>
    <t>Működési kiadások - Közvilágítás</t>
  </si>
  <si>
    <t>Működési kiadások -Út-híd üzemeltetés</t>
  </si>
  <si>
    <t>Működési kiadások - Közfoglalkoztatás</t>
  </si>
  <si>
    <t>Bankköltség</t>
  </si>
  <si>
    <t>Egyéb fejlesztési kiadások</t>
  </si>
  <si>
    <t xml:space="preserve">      Orvosi műszerek vásárlása</t>
  </si>
  <si>
    <t xml:space="preserve">      Vízelvezető árok Vörösmarty - Ady út</t>
  </si>
  <si>
    <t>Visznek Községi Önkormányzat</t>
  </si>
  <si>
    <t>Más egyéb szolgáltatások (Pl: kóbor eb bef, szemétszállítás)</t>
  </si>
  <si>
    <t xml:space="preserve">Egyéb dologi kiadások </t>
  </si>
  <si>
    <t xml:space="preserve">Gázdíj </t>
  </si>
  <si>
    <t>Egyéb anyagok (Pl: vasáru, festék, alkatrész stb.)</t>
  </si>
  <si>
    <t>Egyéb szolgáltatások (Előadői díjak)</t>
  </si>
  <si>
    <t>Bankköltségek</t>
  </si>
  <si>
    <t>Működési célú költségvetési tám. és kiegészítő tám.</t>
  </si>
  <si>
    <t>Óvodáztatási támogatás</t>
  </si>
  <si>
    <t>Regionális hulladék gazd - tagdíj</t>
  </si>
  <si>
    <t>Kisértékű tárgyi eszköz vásárlás</t>
  </si>
  <si>
    <t>Foglalkoztatottak egyéb személyi juttatásai</t>
  </si>
  <si>
    <t>Külső személyi juttatások (nem saját fogl.)</t>
  </si>
  <si>
    <t>Informatikai eszközök</t>
  </si>
  <si>
    <t>Szemétszállítás, kéményseprés</t>
  </si>
  <si>
    <t>Más egyéb szolgáltatások (Pl: kóbor eb bef)</t>
  </si>
  <si>
    <t>Ingatlan értékesítés</t>
  </si>
  <si>
    <t>Felhalmozási célú tám. államháztartáson belülről</t>
  </si>
  <si>
    <t>Adósságkonszolidációban nem részesült önk. tám.</t>
  </si>
  <si>
    <t>Érdekeltség növelő támogatás (közösségi ház)</t>
  </si>
  <si>
    <t>Tulajdonosi bevételek</t>
  </si>
  <si>
    <t>Egyéb működési bevételek</t>
  </si>
  <si>
    <t>Felhalmozási bevételek</t>
  </si>
  <si>
    <t>Kapott előlegek</t>
  </si>
  <si>
    <t>Felhalmozási célú támogatások államháztartáson belülről</t>
  </si>
  <si>
    <t>Családi támogatások</t>
  </si>
  <si>
    <t>Kiegészítő gyermekvédelmi tám.</t>
  </si>
  <si>
    <t>Foglalk., munkanélk. kapcs. ellátások</t>
  </si>
  <si>
    <t>Foglalkoztatást helyettesítő támogatás</t>
  </si>
  <si>
    <t>Lakhatással kapcsolatos ellátások</t>
  </si>
  <si>
    <t>Egyéb nem intézményi ellátások</t>
  </si>
  <si>
    <t>Önkormányzati segély</t>
  </si>
  <si>
    <t>Rendőr lakás felújítás</t>
  </si>
  <si>
    <t>Tárgyi eszköz vásárlás</t>
  </si>
  <si>
    <t>Ingatlanok felújítása</t>
  </si>
  <si>
    <t>Finanszírozási kiadások</t>
  </si>
  <si>
    <t>Rendőr lakás felújítása</t>
  </si>
  <si>
    <t>Beruházások</t>
  </si>
  <si>
    <t>Orvoi műszerek vásárlása</t>
  </si>
  <si>
    <t>Felhalm. célú bev. Áht-on belülről</t>
  </si>
  <si>
    <t>Felhalmozási célú tám. Áht-n belülről</t>
  </si>
  <si>
    <t>Felh. célú tám. Áht-bel.</t>
  </si>
  <si>
    <t>Vámosgyörki Közös Önkormányzati Hivatal</t>
  </si>
  <si>
    <t>Központi irányítószervi támogatás</t>
  </si>
  <si>
    <t>Törvény szerinti illetmények, munkabérek</t>
  </si>
  <si>
    <t>Jutalom</t>
  </si>
  <si>
    <t>Cafetéria juttatások</t>
  </si>
  <si>
    <t>Informatikai szolgáltatások igénybevétele</t>
  </si>
  <si>
    <t>Adatrögzítés, adatfeldolg. ,WEB-hoszt.</t>
  </si>
  <si>
    <t>Szakmai tevékenységet segítő szolg.</t>
  </si>
  <si>
    <t>Működési kiadások - Vámosgyörk</t>
  </si>
  <si>
    <t>Működési kiadások - Visznek</t>
  </si>
  <si>
    <t>Kisértékű tárgyi eszköz beszerzés</t>
  </si>
  <si>
    <t>1.</t>
  </si>
  <si>
    <t>Szolgáltatások ellenértéke</t>
  </si>
  <si>
    <t>Kiszámlázott ÁFA</t>
  </si>
  <si>
    <t xml:space="preserve">Központi, irányítószervi tám. </t>
  </si>
  <si>
    <t>Tulipán  Óvoda</t>
  </si>
  <si>
    <t>Jubileumi jutalom</t>
  </si>
  <si>
    <t>Foglalkoztatottak egyéb személyi juttatások</t>
  </si>
  <si>
    <t>Informatikai eszk. bérleti díja, karbant.</t>
  </si>
  <si>
    <t>Internetes oldalak tervezése, működtetése</t>
  </si>
  <si>
    <t>Kábel tv.</t>
  </si>
  <si>
    <t>1. melléklet a 2/2016 (IV.14.) Önkormányzati rendelethez</t>
  </si>
  <si>
    <t>2. melléklet a 2/2016 (IV.14.) Önkormányzati rendelethez</t>
  </si>
  <si>
    <t>3. melléklet a 2/2016 (IV.14.) Önkormányzati rendelethez</t>
  </si>
  <si>
    <t>4. melléklet a 2/2016 (IV.14.) Önkormányzati rendelethez</t>
  </si>
  <si>
    <t>5. melléklet a 2/2016 (IV.14.) Önkormányzati rendelethez</t>
  </si>
  <si>
    <t>6. melléklet a 2/2016 (IV.14.) Önkormányzati rendelethez</t>
  </si>
  <si>
    <t>7. melléklet a 2/2016 (IV.14.) Önkormányzati rendelethez</t>
  </si>
  <si>
    <t>8. melléklet a 2/2016 (IV.14.) Önkormányzati rendelethez</t>
  </si>
  <si>
    <t>9. melléklet a 2/2016 (IV.14.) Önkormányzati rendelethez</t>
  </si>
  <si>
    <t>10. melléklet a 2/2016 (IV.14.) Önkormányzati rendelethez</t>
  </si>
  <si>
    <t>11. melléklet a 2/2016 (IV.14.) Önkormányzati rendelethez</t>
  </si>
  <si>
    <t>12. melléklet a 2/2016 (IV.14.) Önkormányzati rendelethez</t>
  </si>
  <si>
    <t>13. melléklet a 2/2016 (IV.14.) Önkormányzati rendelethez</t>
  </si>
  <si>
    <t>14. melléklet a 2/2016 (IV.14.) Önkormányzati rendelethez</t>
  </si>
  <si>
    <t>15. melléklet a 2/2016 (IV.14.) Önkormányzati rendelethez</t>
  </si>
  <si>
    <t>16. melléklet a 2/2016 (IV.14.) Önkormányzati rendelethez</t>
  </si>
  <si>
    <t>17. melléklet a 2/2016 (IV.14.) Önkormányzati rendelethez</t>
  </si>
  <si>
    <t>18. melléklet a 2/2016 (IV.14.) Önkormányzati rendelethez</t>
  </si>
  <si>
    <t>19. melléklet a 2/2016 (IV.14.) Önkormányzati rendelethez</t>
  </si>
  <si>
    <t>20. melléklet a 2/2016 (IV.14.) Önkormányzati rendelethez</t>
  </si>
  <si>
    <t>21. melléklet a 2/2016 (IV.14.) Önkormányzati rendelethez</t>
  </si>
  <si>
    <t>22. melléklet a 2/2016 (IV.14.) Önkormányzati rendelethez</t>
  </si>
  <si>
    <t>23. melléklet a 2/2016 (IV.14.) Önkormányzati rendelethez</t>
  </si>
  <si>
    <t>24. melléklet a 2/2016 (IV.14.) Önkormányzati rendelethez</t>
  </si>
  <si>
    <t>25. melléklet a 2/2016 (IV.14.) Önkormányzati rendelethez</t>
  </si>
  <si>
    <t>26. melléklet a 2/2016 (IV.14.) Önkormányzati rendelethez</t>
  </si>
  <si>
    <t>27. melléklet a 2/2016 (IV.14.) Önkormányzati rendelethez</t>
  </si>
  <si>
    <t>28. melléklet a 2/2016 (IV.14.) Önkormányzati rendelethez</t>
  </si>
  <si>
    <t>29. melléklet a 2/2016 (IV.14.)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</si>
</sst>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60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2"/>
      <name val="Times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3" fontId="13" fillId="0" borderId="11" xfId="0" applyNumberFormat="1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3" fontId="11" fillId="0" borderId="11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57">
      <alignment/>
      <protection/>
    </xf>
    <xf numFmtId="0" fontId="1" fillId="0" borderId="0" xfId="56" applyFont="1">
      <alignment/>
      <protection/>
    </xf>
    <xf numFmtId="0" fontId="1" fillId="0" borderId="0" xfId="56" applyFont="1" applyBorder="1">
      <alignment/>
      <protection/>
    </xf>
    <xf numFmtId="0" fontId="1" fillId="0" borderId="0" xfId="56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3" fontId="5" fillId="0" borderId="0" xfId="56" applyNumberFormat="1" applyFont="1" applyBorder="1">
      <alignment/>
      <protection/>
    </xf>
    <xf numFmtId="3" fontId="1" fillId="0" borderId="0" xfId="56" applyNumberFormat="1" applyFont="1" applyBorder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56" applyFont="1" applyBorder="1" applyAlignment="1">
      <alignment/>
      <protection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57" applyFont="1" applyAlignment="1">
      <alignment horizontal="center"/>
      <protection/>
    </xf>
    <xf numFmtId="0" fontId="12" fillId="0" borderId="11" xfId="57" applyFont="1" applyBorder="1">
      <alignment/>
      <protection/>
    </xf>
    <xf numFmtId="49" fontId="6" fillId="0" borderId="16" xfId="0" applyNumberFormat="1" applyFont="1" applyFill="1" applyBorder="1" applyAlignment="1" applyProtection="1">
      <alignment vertical="center" wrapText="1" shrinkToFit="1"/>
      <protection/>
    </xf>
    <xf numFmtId="49" fontId="6" fillId="0" borderId="15" xfId="0" applyNumberFormat="1" applyFont="1" applyFill="1" applyBorder="1" applyAlignment="1" applyProtection="1">
      <alignment vertical="center" wrapText="1" shrinkToFit="1"/>
      <protection/>
    </xf>
    <xf numFmtId="0" fontId="12" fillId="0" borderId="11" xfId="58" applyFont="1" applyBorder="1">
      <alignment/>
      <protection/>
    </xf>
    <xf numFmtId="0" fontId="12" fillId="0" borderId="10" xfId="57" applyFont="1" applyBorder="1">
      <alignment/>
      <protection/>
    </xf>
    <xf numFmtId="0" fontId="6" fillId="0" borderId="0" xfId="57" applyFont="1">
      <alignment/>
      <protection/>
    </xf>
    <xf numFmtId="0" fontId="6" fillId="0" borderId="10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18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9" xfId="57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21" xfId="57" applyFont="1" applyBorder="1">
      <alignment/>
      <protection/>
    </xf>
    <xf numFmtId="3" fontId="12" fillId="0" borderId="22" xfId="57" applyNumberFormat="1" applyFont="1" applyBorder="1">
      <alignment/>
      <protection/>
    </xf>
    <xf numFmtId="3" fontId="6" fillId="0" borderId="23" xfId="57" applyNumberFormat="1" applyFont="1" applyBorder="1">
      <alignment/>
      <protection/>
    </xf>
    <xf numFmtId="3" fontId="12" fillId="0" borderId="23" xfId="57" applyNumberFormat="1" applyFont="1" applyBorder="1">
      <alignment/>
      <protection/>
    </xf>
    <xf numFmtId="3" fontId="6" fillId="0" borderId="23" xfId="57" applyNumberFormat="1" applyFont="1" applyFill="1" applyBorder="1">
      <alignment/>
      <protection/>
    </xf>
    <xf numFmtId="3" fontId="6" fillId="0" borderId="24" xfId="57" applyNumberFormat="1" applyFont="1" applyFill="1" applyBorder="1">
      <alignment/>
      <protection/>
    </xf>
    <xf numFmtId="0" fontId="6" fillId="0" borderId="25" xfId="57" applyFont="1" applyBorder="1">
      <alignment/>
      <protection/>
    </xf>
    <xf numFmtId="0" fontId="6" fillId="0" borderId="26" xfId="57" applyFont="1" applyBorder="1">
      <alignment/>
      <protection/>
    </xf>
    <xf numFmtId="3" fontId="12" fillId="0" borderId="22" xfId="57" applyNumberFormat="1" applyFont="1" applyFill="1" applyBorder="1">
      <alignment/>
      <protection/>
    </xf>
    <xf numFmtId="3" fontId="6" fillId="0" borderId="24" xfId="57" applyNumberFormat="1" applyFont="1" applyBorder="1">
      <alignment/>
      <protection/>
    </xf>
    <xf numFmtId="0" fontId="6" fillId="0" borderId="11" xfId="57" applyFont="1" applyBorder="1">
      <alignment/>
      <protection/>
    </xf>
    <xf numFmtId="3" fontId="6" fillId="0" borderId="11" xfId="0" applyNumberFormat="1" applyFont="1" applyBorder="1" applyAlignment="1">
      <alignment/>
    </xf>
    <xf numFmtId="0" fontId="6" fillId="0" borderId="16" xfId="57" applyFont="1" applyFill="1" applyBorder="1">
      <alignment/>
      <protection/>
    </xf>
    <xf numFmtId="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57" applyFont="1" applyBorder="1">
      <alignment/>
      <protection/>
    </xf>
    <xf numFmtId="0" fontId="6" fillId="0" borderId="16" xfId="58" applyFont="1" applyBorder="1">
      <alignment/>
      <protection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0" fontId="6" fillId="0" borderId="11" xfId="56" applyFont="1" applyBorder="1">
      <alignment/>
      <protection/>
    </xf>
    <xf numFmtId="0" fontId="12" fillId="0" borderId="11" xfId="56" applyFont="1" applyBorder="1">
      <alignment/>
      <protection/>
    </xf>
    <xf numFmtId="0" fontId="6" fillId="0" borderId="16" xfId="56" applyFont="1" applyBorder="1">
      <alignment/>
      <protection/>
    </xf>
    <xf numFmtId="0" fontId="6" fillId="0" borderId="15" xfId="56" applyFont="1" applyBorder="1">
      <alignment/>
      <protection/>
    </xf>
    <xf numFmtId="0" fontId="12" fillId="0" borderId="16" xfId="56" applyFont="1" applyBorder="1">
      <alignment/>
      <protection/>
    </xf>
    <xf numFmtId="0" fontId="6" fillId="0" borderId="10" xfId="56" applyFont="1" applyBorder="1">
      <alignment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6" fillId="0" borderId="0" xfId="56" applyFont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0" fontId="12" fillId="0" borderId="22" xfId="56" applyFont="1" applyBorder="1">
      <alignment/>
      <protection/>
    </xf>
    <xf numFmtId="3" fontId="12" fillId="0" borderId="17" xfId="56" applyNumberFormat="1" applyFont="1" applyBorder="1">
      <alignment/>
      <protection/>
    </xf>
    <xf numFmtId="0" fontId="6" fillId="0" borderId="18" xfId="56" applyFont="1" applyBorder="1">
      <alignment/>
      <protection/>
    </xf>
    <xf numFmtId="0" fontId="6" fillId="0" borderId="23" xfId="56" applyFont="1" applyBorder="1">
      <alignment/>
      <protection/>
    </xf>
    <xf numFmtId="3" fontId="6" fillId="0" borderId="0" xfId="56" applyNumberFormat="1" applyFont="1" applyBorder="1">
      <alignment/>
      <protection/>
    </xf>
    <xf numFmtId="0" fontId="6" fillId="0" borderId="19" xfId="56" applyFont="1" applyBorder="1">
      <alignment/>
      <protection/>
    </xf>
    <xf numFmtId="0" fontId="6" fillId="0" borderId="24" xfId="56" applyFont="1" applyBorder="1">
      <alignment/>
      <protection/>
    </xf>
    <xf numFmtId="3" fontId="6" fillId="0" borderId="20" xfId="56" applyNumberFormat="1" applyFont="1" applyBorder="1">
      <alignment/>
      <protection/>
    </xf>
    <xf numFmtId="0" fontId="6" fillId="0" borderId="21" xfId="56" applyFont="1" applyBorder="1">
      <alignment/>
      <protection/>
    </xf>
    <xf numFmtId="49" fontId="6" fillId="0" borderId="0" xfId="0" applyNumberFormat="1" applyFont="1" applyFill="1" applyBorder="1" applyAlignment="1" applyProtection="1">
      <alignment vertical="center" wrapText="1" shrinkToFit="1"/>
      <protection/>
    </xf>
    <xf numFmtId="3" fontId="6" fillId="0" borderId="0" xfId="56" applyNumberFormat="1" applyFont="1" applyFill="1" applyBorder="1">
      <alignment/>
      <protection/>
    </xf>
    <xf numFmtId="0" fontId="12" fillId="0" borderId="23" xfId="56" applyFont="1" applyBorder="1">
      <alignment/>
      <protection/>
    </xf>
    <xf numFmtId="3" fontId="12" fillId="0" borderId="0" xfId="56" applyNumberFormat="1" applyFont="1" applyBorder="1">
      <alignment/>
      <protection/>
    </xf>
    <xf numFmtId="0" fontId="12" fillId="0" borderId="27" xfId="56" applyFont="1" applyBorder="1">
      <alignment/>
      <protection/>
    </xf>
    <xf numFmtId="0" fontId="6" fillId="0" borderId="26" xfId="56" applyFont="1" applyBorder="1">
      <alignment/>
      <protection/>
    </xf>
    <xf numFmtId="0" fontId="6" fillId="0" borderId="0" xfId="56" applyFont="1" applyBorder="1">
      <alignment/>
      <protection/>
    </xf>
    <xf numFmtId="0" fontId="6" fillId="0" borderId="23" xfId="56" applyFont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6" fillId="0" borderId="19" xfId="56" applyFont="1" applyBorder="1" applyAlignment="1">
      <alignment/>
      <protection/>
    </xf>
    <xf numFmtId="0" fontId="6" fillId="0" borderId="20" xfId="56" applyFont="1" applyBorder="1">
      <alignment/>
      <protection/>
    </xf>
    <xf numFmtId="0" fontId="6" fillId="0" borderId="27" xfId="56" applyFont="1" applyBorder="1">
      <alignment/>
      <protection/>
    </xf>
    <xf numFmtId="0" fontId="0" fillId="0" borderId="0" xfId="57" applyFont="1">
      <alignment/>
      <protection/>
    </xf>
    <xf numFmtId="0" fontId="6" fillId="0" borderId="27" xfId="0" applyFont="1" applyBorder="1" applyAlignment="1">
      <alignment horizontal="center"/>
    </xf>
    <xf numFmtId="3" fontId="12" fillId="0" borderId="17" xfId="57" applyNumberFormat="1" applyFont="1" applyBorder="1">
      <alignment/>
      <protection/>
    </xf>
    <xf numFmtId="0" fontId="6" fillId="0" borderId="23" xfId="57" applyFont="1" applyBorder="1">
      <alignment/>
      <protection/>
    </xf>
    <xf numFmtId="3" fontId="6" fillId="0" borderId="0" xfId="57" applyNumberFormat="1" applyFont="1" applyBorder="1">
      <alignment/>
      <protection/>
    </xf>
    <xf numFmtId="0" fontId="21" fillId="0" borderId="0" xfId="57" applyFont="1" applyBorder="1">
      <alignment/>
      <protection/>
    </xf>
    <xf numFmtId="0" fontId="21" fillId="0" borderId="19" xfId="57" applyFont="1" applyBorder="1">
      <alignment/>
      <protection/>
    </xf>
    <xf numFmtId="3" fontId="6" fillId="0" borderId="0" xfId="57" applyNumberFormat="1" applyFont="1" applyFill="1" applyBorder="1">
      <alignment/>
      <protection/>
    </xf>
    <xf numFmtId="0" fontId="12" fillId="0" borderId="11" xfId="57" applyFont="1" applyFill="1" applyBorder="1">
      <alignment/>
      <protection/>
    </xf>
    <xf numFmtId="0" fontId="6" fillId="0" borderId="0" xfId="57" applyFont="1" applyFill="1" applyAlignment="1">
      <alignment horizontal="right"/>
      <protection/>
    </xf>
    <xf numFmtId="0" fontId="6" fillId="0" borderId="23" xfId="0" applyFont="1" applyBorder="1" applyAlignment="1">
      <alignment/>
    </xf>
    <xf numFmtId="3" fontId="6" fillId="0" borderId="22" xfId="57" applyNumberFormat="1" applyFont="1" applyBorder="1" applyAlignment="1">
      <alignment horizontal="right"/>
      <protection/>
    </xf>
    <xf numFmtId="0" fontId="6" fillId="0" borderId="17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22" fillId="0" borderId="0" xfId="0" applyFont="1" applyAlignment="1">
      <alignment/>
    </xf>
    <xf numFmtId="0" fontId="10" fillId="0" borderId="10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12" fillId="0" borderId="25" xfId="56" applyNumberFormat="1" applyFont="1" applyBorder="1">
      <alignment/>
      <protection/>
    </xf>
    <xf numFmtId="3" fontId="12" fillId="0" borderId="27" xfId="57" applyNumberFormat="1" applyFont="1" applyBorder="1">
      <alignment/>
      <protection/>
    </xf>
    <xf numFmtId="0" fontId="12" fillId="0" borderId="15" xfId="56" applyFont="1" applyBorder="1">
      <alignment/>
      <protection/>
    </xf>
    <xf numFmtId="49" fontId="6" fillId="0" borderId="20" xfId="0" applyNumberFormat="1" applyFont="1" applyFill="1" applyBorder="1" applyAlignment="1" applyProtection="1">
      <alignment vertical="center" wrapText="1" shrinkToFit="1"/>
      <protection/>
    </xf>
    <xf numFmtId="0" fontId="6" fillId="0" borderId="22" xfId="56" applyFont="1" applyBorder="1">
      <alignment/>
      <protection/>
    </xf>
    <xf numFmtId="49" fontId="12" fillId="0" borderId="17" xfId="0" applyNumberFormat="1" applyFont="1" applyFill="1" applyBorder="1" applyAlignment="1" applyProtection="1">
      <alignment vertical="center" wrapText="1" shrinkToFit="1"/>
      <protection/>
    </xf>
    <xf numFmtId="3" fontId="6" fillId="0" borderId="0" xfId="56" applyNumberFormat="1" applyFont="1" applyBorder="1" applyAlignment="1">
      <alignment/>
      <protection/>
    </xf>
    <xf numFmtId="49" fontId="12" fillId="0" borderId="18" xfId="0" applyNumberFormat="1" applyFont="1" applyFill="1" applyBorder="1" applyAlignment="1" applyProtection="1">
      <alignment vertical="center" wrapText="1" shrinkToFit="1"/>
      <protection/>
    </xf>
    <xf numFmtId="49" fontId="6" fillId="0" borderId="21" xfId="0" applyNumberFormat="1" applyFont="1" applyFill="1" applyBorder="1" applyAlignment="1" applyProtection="1">
      <alignment vertical="center" wrapText="1" shrinkToFit="1"/>
      <protection/>
    </xf>
    <xf numFmtId="0" fontId="6" fillId="0" borderId="22" xfId="57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3" fontId="6" fillId="0" borderId="22" xfId="0" applyNumberFormat="1" applyFont="1" applyBorder="1" applyAlignment="1">
      <alignment horizontal="right"/>
    </xf>
    <xf numFmtId="0" fontId="22" fillId="0" borderId="18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22" fillId="0" borderId="19" xfId="0" applyFont="1" applyBorder="1" applyAlignment="1">
      <alignment/>
    </xf>
    <xf numFmtId="0" fontId="12" fillId="0" borderId="27" xfId="0" applyFont="1" applyBorder="1" applyAlignment="1">
      <alignment/>
    </xf>
    <xf numFmtId="3" fontId="12" fillId="0" borderId="27" xfId="0" applyNumberFormat="1" applyFont="1" applyBorder="1" applyAlignment="1">
      <alignment horizontal="right"/>
    </xf>
    <xf numFmtId="0" fontId="2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5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16" xfId="0" applyFont="1" applyBorder="1" applyAlignment="1">
      <alignment/>
    </xf>
    <xf numFmtId="1" fontId="6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56" applyFont="1" applyAlignment="1">
      <alignment horizontal="right"/>
      <protection/>
    </xf>
    <xf numFmtId="0" fontId="1" fillId="0" borderId="0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57" applyFont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21" fillId="0" borderId="10" xfId="57" applyFont="1" applyBorder="1" applyAlignment="1">
      <alignment horizontal="right"/>
      <protection/>
    </xf>
    <xf numFmtId="0" fontId="14" fillId="0" borderId="0" xfId="57" applyFont="1" applyAlignment="1">
      <alignment horizontal="right"/>
      <protection/>
    </xf>
    <xf numFmtId="0" fontId="18" fillId="0" borderId="0" xfId="57" applyFont="1" applyAlignment="1">
      <alignment horizontal="right"/>
      <protection/>
    </xf>
    <xf numFmtId="0" fontId="6" fillId="0" borderId="11" xfId="56" applyFont="1" applyBorder="1" applyAlignment="1">
      <alignment horizontal="right"/>
      <protection/>
    </xf>
    <xf numFmtId="0" fontId="6" fillId="0" borderId="16" xfId="56" applyFont="1" applyBorder="1" applyAlignment="1">
      <alignment horizontal="right"/>
      <protection/>
    </xf>
    <xf numFmtId="0" fontId="6" fillId="0" borderId="15" xfId="56" applyFont="1" applyBorder="1" applyAlignment="1">
      <alignment horizontal="right"/>
      <protection/>
    </xf>
    <xf numFmtId="0" fontId="12" fillId="0" borderId="11" xfId="56" applyFont="1" applyBorder="1" applyAlignment="1">
      <alignment horizontal="right"/>
      <protection/>
    </xf>
    <xf numFmtId="0" fontId="12" fillId="0" borderId="16" xfId="56" applyFont="1" applyBorder="1" applyAlignment="1">
      <alignment horizontal="right"/>
      <protection/>
    </xf>
    <xf numFmtId="49" fontId="12" fillId="0" borderId="11" xfId="0" applyNumberFormat="1" applyFont="1" applyFill="1" applyBorder="1" applyAlignment="1" applyProtection="1">
      <alignment horizontal="right" vertical="center" wrapText="1" shrinkToFit="1"/>
      <protection/>
    </xf>
    <xf numFmtId="49" fontId="6" fillId="0" borderId="15" xfId="0" applyNumberFormat="1" applyFont="1" applyFill="1" applyBorder="1" applyAlignment="1" applyProtection="1">
      <alignment horizontal="right" vertical="center" wrapText="1" shrinkToFit="1"/>
      <protection/>
    </xf>
    <xf numFmtId="0" fontId="6" fillId="0" borderId="10" xfId="56" applyFont="1" applyBorder="1" applyAlignment="1">
      <alignment horizontal="right"/>
      <protection/>
    </xf>
    <xf numFmtId="0" fontId="6" fillId="0" borderId="0" xfId="57" applyFont="1" applyAlignment="1">
      <alignment/>
      <protection/>
    </xf>
    <xf numFmtId="0" fontId="6" fillId="0" borderId="27" xfId="57" applyFont="1" applyBorder="1" applyAlignment="1">
      <alignment horizontal="right"/>
      <protection/>
    </xf>
    <xf numFmtId="0" fontId="6" fillId="0" borderId="23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6" fillId="0" borderId="0" xfId="57" applyFont="1" applyBorder="1" applyAlignment="1">
      <alignment horizontal="right"/>
      <protection/>
    </xf>
    <xf numFmtId="0" fontId="10" fillId="0" borderId="1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11" xfId="57" applyFont="1" applyBorder="1" applyAlignment="1">
      <alignment horizontal="center"/>
      <protection/>
    </xf>
    <xf numFmtId="0" fontId="12" fillId="0" borderId="16" xfId="57" applyFont="1" applyBorder="1" applyAlignment="1">
      <alignment horizontal="center"/>
      <protection/>
    </xf>
    <xf numFmtId="49" fontId="12" fillId="0" borderId="11" xfId="0" applyNumberFormat="1" applyFont="1" applyFill="1" applyBorder="1" applyAlignment="1" applyProtection="1">
      <alignment vertical="center" wrapText="1" shrinkToFit="1"/>
      <protection/>
    </xf>
    <xf numFmtId="0" fontId="12" fillId="0" borderId="15" xfId="57" applyFont="1" applyBorder="1" applyAlignment="1">
      <alignment horizontal="center"/>
      <protection/>
    </xf>
    <xf numFmtId="0" fontId="12" fillId="0" borderId="16" xfId="57" applyFont="1" applyBorder="1">
      <alignment/>
      <protection/>
    </xf>
    <xf numFmtId="0" fontId="12" fillId="0" borderId="27" xfId="57" applyFont="1" applyBorder="1" applyAlignment="1">
      <alignment horizontal="center"/>
      <protection/>
    </xf>
    <xf numFmtId="0" fontId="12" fillId="0" borderId="17" xfId="57" applyFont="1" applyBorder="1">
      <alignment/>
      <protection/>
    </xf>
    <xf numFmtId="0" fontId="3" fillId="0" borderId="20" xfId="57" applyFont="1" applyBorder="1">
      <alignment/>
      <protection/>
    </xf>
    <xf numFmtId="0" fontId="3" fillId="0" borderId="21" xfId="57" applyFont="1" applyBorder="1">
      <alignment/>
      <protection/>
    </xf>
    <xf numFmtId="0" fontId="3" fillId="0" borderId="17" xfId="57" applyFont="1" applyBorder="1">
      <alignment/>
      <protection/>
    </xf>
    <xf numFmtId="0" fontId="3" fillId="0" borderId="18" xfId="57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19" xfId="57" applyFont="1" applyBorder="1">
      <alignment/>
      <protection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>
      <alignment/>
      <protection/>
    </xf>
    <xf numFmtId="0" fontId="1" fillId="0" borderId="0" xfId="57" applyFont="1" applyBorder="1">
      <alignment/>
      <protection/>
    </xf>
    <xf numFmtId="3" fontId="12" fillId="0" borderId="0" xfId="57" applyNumberFormat="1" applyFont="1" applyBorder="1">
      <alignment/>
      <protection/>
    </xf>
    <xf numFmtId="3" fontId="6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57" applyBorder="1">
      <alignment/>
      <protection/>
    </xf>
    <xf numFmtId="3" fontId="12" fillId="0" borderId="0" xfId="57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14" fillId="0" borderId="27" xfId="57" applyNumberFormat="1" applyFont="1" applyBorder="1" applyAlignment="1">
      <alignment/>
      <protection/>
    </xf>
    <xf numFmtId="0" fontId="6" fillId="0" borderId="24" xfId="57" applyFont="1" applyBorder="1">
      <alignment/>
      <protection/>
    </xf>
    <xf numFmtId="0" fontId="12" fillId="0" borderId="22" xfId="57" applyFont="1" applyBorder="1">
      <alignment/>
      <protection/>
    </xf>
    <xf numFmtId="3" fontId="12" fillId="0" borderId="11" xfId="0" applyNumberFormat="1" applyFont="1" applyFill="1" applyBorder="1" applyAlignment="1" applyProtection="1">
      <alignment vertical="center" wrapText="1" shrinkToFit="1"/>
      <protection/>
    </xf>
    <xf numFmtId="3" fontId="6" fillId="0" borderId="15" xfId="0" applyNumberFormat="1" applyFont="1" applyFill="1" applyBorder="1" applyAlignment="1" applyProtection="1">
      <alignment vertical="center" wrapText="1" shrinkToFit="1"/>
      <protection/>
    </xf>
    <xf numFmtId="3" fontId="12" fillId="0" borderId="11" xfId="58" applyNumberFormat="1" applyFont="1" applyBorder="1">
      <alignment/>
      <protection/>
    </xf>
    <xf numFmtId="3" fontId="6" fillId="0" borderId="16" xfId="58" applyNumberFormat="1" applyFont="1" applyBorder="1">
      <alignment/>
      <protection/>
    </xf>
    <xf numFmtId="3" fontId="6" fillId="0" borderId="15" xfId="58" applyNumberFormat="1" applyFont="1" applyBorder="1">
      <alignment/>
      <protection/>
    </xf>
    <xf numFmtId="0" fontId="6" fillId="0" borderId="15" xfId="57" applyFont="1" applyFill="1" applyBorder="1">
      <alignment/>
      <protection/>
    </xf>
    <xf numFmtId="0" fontId="12" fillId="0" borderId="23" xfId="57" applyFont="1" applyBorder="1">
      <alignment/>
      <protection/>
    </xf>
    <xf numFmtId="0" fontId="12" fillId="0" borderId="16" xfId="57" applyFont="1" applyFill="1" applyBorder="1">
      <alignment/>
      <protection/>
    </xf>
    <xf numFmtId="0" fontId="21" fillId="0" borderId="27" xfId="57" applyFont="1" applyBorder="1">
      <alignment/>
      <protection/>
    </xf>
    <xf numFmtId="0" fontId="12" fillId="0" borderId="15" xfId="57" applyFont="1" applyBorder="1">
      <alignment/>
      <protection/>
    </xf>
    <xf numFmtId="3" fontId="6" fillId="0" borderId="20" xfId="57" applyNumberFormat="1" applyFont="1" applyBorder="1">
      <alignment/>
      <protection/>
    </xf>
    <xf numFmtId="3" fontId="6" fillId="0" borderId="22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3" fontId="10" fillId="0" borderId="23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5" xfId="0" applyFont="1" applyBorder="1" applyAlignment="1">
      <alignment/>
    </xf>
    <xf numFmtId="0" fontId="21" fillId="0" borderId="19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12" fillId="0" borderId="0" xfId="56" applyFont="1" applyBorder="1">
      <alignment/>
      <protection/>
    </xf>
    <xf numFmtId="49" fontId="12" fillId="0" borderId="0" xfId="0" applyNumberFormat="1" applyFont="1" applyFill="1" applyBorder="1" applyAlignment="1" applyProtection="1">
      <alignment vertical="center" wrapText="1" shrinkToFit="1"/>
      <protection/>
    </xf>
    <xf numFmtId="0" fontId="10" fillId="0" borderId="23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5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10" xfId="56" applyFont="1" applyBorder="1" applyAlignment="1">
      <alignment horizontal="center"/>
      <protection/>
    </xf>
    <xf numFmtId="0" fontId="6" fillId="0" borderId="23" xfId="56" applyFont="1" applyBorder="1" applyAlignment="1">
      <alignment horizontal="right"/>
      <protection/>
    </xf>
    <xf numFmtId="0" fontId="6" fillId="0" borderId="0" xfId="56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0" fontId="6" fillId="0" borderId="19" xfId="56" applyFont="1" applyFill="1" applyBorder="1">
      <alignment/>
      <protection/>
    </xf>
    <xf numFmtId="0" fontId="6" fillId="0" borderId="24" xfId="56" applyFont="1" applyBorder="1" applyAlignment="1">
      <alignment horizontal="right"/>
      <protection/>
    </xf>
    <xf numFmtId="0" fontId="6" fillId="0" borderId="15" xfId="0" applyFont="1" applyBorder="1" applyAlignment="1">
      <alignment/>
    </xf>
    <xf numFmtId="0" fontId="6" fillId="0" borderId="20" xfId="56" applyFont="1" applyFill="1" applyBorder="1">
      <alignment/>
      <protection/>
    </xf>
    <xf numFmtId="3" fontId="6" fillId="0" borderId="20" xfId="56" applyNumberFormat="1" applyFont="1" applyFill="1" applyBorder="1">
      <alignment/>
      <protection/>
    </xf>
    <xf numFmtId="0" fontId="6" fillId="0" borderId="21" xfId="56" applyFont="1" applyFill="1" applyBorder="1">
      <alignment/>
      <protection/>
    </xf>
    <xf numFmtId="0" fontId="6" fillId="0" borderId="0" xfId="56" applyFont="1" applyBorder="1" applyAlignment="1">
      <alignment horizontal="center"/>
      <protection/>
    </xf>
    <xf numFmtId="0" fontId="12" fillId="0" borderId="11" xfId="0" applyFont="1" applyBorder="1" applyAlignment="1">
      <alignment/>
    </xf>
    <xf numFmtId="3" fontId="12" fillId="0" borderId="25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25" xfId="56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0" borderId="27" xfId="57" applyFont="1" applyBorder="1" applyAlignment="1">
      <alignment horizontal="center"/>
      <protection/>
    </xf>
    <xf numFmtId="0" fontId="6" fillId="0" borderId="25" xfId="57" applyFont="1" applyBorder="1" applyAlignment="1">
      <alignment horizontal="center"/>
      <protection/>
    </xf>
    <xf numFmtId="0" fontId="6" fillId="0" borderId="26" xfId="57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22" xfId="56" applyFont="1" applyBorder="1" applyAlignment="1">
      <alignment horizontal="center"/>
      <protection/>
    </xf>
    <xf numFmtId="0" fontId="6" fillId="0" borderId="17" xfId="56" applyFont="1" applyBorder="1" applyAlignment="1">
      <alignment horizontal="center"/>
      <protection/>
    </xf>
    <xf numFmtId="0" fontId="6" fillId="0" borderId="18" xfId="56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1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6" fillId="0" borderId="27" xfId="56" applyFont="1" applyFill="1" applyBorder="1" applyAlignment="1">
      <alignment horizontal="center"/>
      <protection/>
    </xf>
    <xf numFmtId="0" fontId="6" fillId="0" borderId="25" xfId="56" applyFont="1" applyFill="1" applyBorder="1" applyAlignment="1">
      <alignment horizontal="center"/>
      <protection/>
    </xf>
    <xf numFmtId="0" fontId="6" fillId="0" borderId="26" xfId="56" applyFont="1" applyFill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6" fillId="0" borderId="25" xfId="56" applyFont="1" applyBorder="1" applyAlignment="1">
      <alignment horizontal="center"/>
      <protection/>
    </xf>
    <xf numFmtId="0" fontId="6" fillId="0" borderId="26" xfId="56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mellékletek 2012 -végleges" xfId="57"/>
    <cellStyle name="Normál_Önkormányzat - 2012. III. n. év Tájékoztató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.75390625" style="204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.75">
      <c r="A1" s="11"/>
      <c r="B1" s="10"/>
      <c r="C1" s="10"/>
      <c r="D1" s="308" t="s">
        <v>256</v>
      </c>
      <c r="E1" s="308"/>
      <c r="F1" s="1"/>
      <c r="G1" s="1"/>
      <c r="H1" s="1"/>
      <c r="I1" s="1"/>
      <c r="J1" s="1"/>
      <c r="K1" s="1"/>
      <c r="L1" s="1"/>
      <c r="M1" s="1"/>
      <c r="N1" s="1"/>
    </row>
    <row r="2" spans="1:14" ht="18.75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.75">
      <c r="A4" s="309" t="s">
        <v>180</v>
      </c>
      <c r="B4" s="309"/>
      <c r="C4" s="309"/>
      <c r="D4" s="309"/>
      <c r="E4" s="309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309" t="s">
        <v>115</v>
      </c>
      <c r="B5" s="309"/>
      <c r="C5" s="309"/>
      <c r="D5" s="309"/>
      <c r="E5" s="309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309" t="s">
        <v>13</v>
      </c>
      <c r="B6" s="309"/>
      <c r="C6" s="309"/>
      <c r="D6" s="309"/>
      <c r="E6" s="309"/>
      <c r="F6" s="1"/>
      <c r="G6" s="1"/>
      <c r="H6" s="1"/>
      <c r="I6" s="1"/>
      <c r="J6" s="1"/>
      <c r="K6" s="1"/>
      <c r="L6" s="1"/>
      <c r="M6" s="1"/>
      <c r="N6" s="1"/>
    </row>
    <row r="7" spans="1:14" ht="18.75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.75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.75">
      <c r="A9" s="197"/>
      <c r="B9" s="306" t="s">
        <v>117</v>
      </c>
      <c r="C9" s="307"/>
      <c r="D9" s="305" t="s">
        <v>118</v>
      </c>
      <c r="E9" s="305"/>
      <c r="F9" s="1"/>
      <c r="G9" s="1"/>
      <c r="H9" s="1"/>
      <c r="I9" s="1"/>
      <c r="J9" s="1"/>
      <c r="K9" s="1"/>
      <c r="L9" s="1"/>
      <c r="M9" s="1"/>
      <c r="N9" s="1"/>
    </row>
    <row r="10" spans="1:14" ht="18.75">
      <c r="A10" s="198">
        <v>1</v>
      </c>
      <c r="B10" s="98" t="s">
        <v>95</v>
      </c>
      <c r="C10" s="99">
        <f>Bevételek!C10</f>
        <v>94546</v>
      </c>
      <c r="D10" s="69" t="s">
        <v>65</v>
      </c>
      <c r="E10" s="99">
        <f>Működési!D55</f>
        <v>66357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.75">
      <c r="A11" s="199">
        <v>2</v>
      </c>
      <c r="B11" s="100" t="s">
        <v>119</v>
      </c>
      <c r="C11" s="101">
        <f>Bevételek!C16</f>
        <v>13470</v>
      </c>
      <c r="D11" s="102" t="s">
        <v>70</v>
      </c>
      <c r="E11" s="101">
        <f>Pénzellátások!C26</f>
        <v>13670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.75">
      <c r="A12" s="199">
        <v>3</v>
      </c>
      <c r="B12" s="100" t="s">
        <v>217</v>
      </c>
      <c r="C12" s="101">
        <f>Bevételek!C19</f>
        <v>44904</v>
      </c>
      <c r="D12" s="102" t="s">
        <v>25</v>
      </c>
      <c r="E12" s="101">
        <f>'Átadott pénzeszközök'!C24</f>
        <v>73510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.75">
      <c r="A13" s="199">
        <v>4</v>
      </c>
      <c r="B13" s="100" t="s">
        <v>67</v>
      </c>
      <c r="C13" s="101">
        <f>Bevételek!C22</f>
        <v>49018</v>
      </c>
      <c r="D13" s="102" t="s">
        <v>2</v>
      </c>
      <c r="E13" s="101">
        <f>'Fejlesztési kiadások'!C24</f>
        <v>53997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.75">
      <c r="A14" s="199">
        <v>5</v>
      </c>
      <c r="B14" s="103" t="s">
        <v>109</v>
      </c>
      <c r="C14" s="101">
        <f>Bevételek!C31</f>
        <v>2133</v>
      </c>
      <c r="D14" s="102" t="s">
        <v>228</v>
      </c>
      <c r="E14" s="101">
        <v>3180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.75">
      <c r="A15" s="199">
        <v>6</v>
      </c>
      <c r="B15" s="104" t="s">
        <v>215</v>
      </c>
      <c r="C15" s="101">
        <f>Bevételek!C38</f>
        <v>1944</v>
      </c>
      <c r="D15" s="102" t="s">
        <v>66</v>
      </c>
      <c r="E15" s="101">
        <v>500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.75">
      <c r="A16" s="199">
        <v>7</v>
      </c>
      <c r="B16" s="104" t="s">
        <v>113</v>
      </c>
      <c r="C16" s="101">
        <f>Bevételek!C40</f>
        <v>5199</v>
      </c>
      <c r="D16" s="102"/>
      <c r="E16" s="102"/>
      <c r="F16" s="1"/>
      <c r="G16" s="1"/>
      <c r="H16" s="1"/>
      <c r="I16" s="1"/>
      <c r="J16" s="1"/>
      <c r="K16" s="1"/>
      <c r="L16" s="1"/>
      <c r="M16" s="1"/>
      <c r="N16" s="1"/>
    </row>
    <row r="17" spans="1:14" ht="18.75">
      <c r="A17" s="200"/>
      <c r="B17" s="106" t="s">
        <v>24</v>
      </c>
      <c r="C17" s="107">
        <f>SUM(C10:C16)</f>
        <v>211214</v>
      </c>
      <c r="D17" s="105" t="s">
        <v>22</v>
      </c>
      <c r="E17" s="107">
        <f>SUM(E10:E16)</f>
        <v>211214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8.75">
      <c r="A18" s="201"/>
      <c r="B18" s="2"/>
      <c r="C18" s="5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8.75">
      <c r="A19" s="201"/>
      <c r="B19" s="6"/>
      <c r="C19" s="5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8.75">
      <c r="A20" s="201"/>
      <c r="B20" s="2"/>
      <c r="C20" s="5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8.75">
      <c r="A21" s="196"/>
      <c r="B21" s="196"/>
      <c r="C21" s="196"/>
      <c r="D21" s="196"/>
      <c r="E21" s="196"/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201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201"/>
      <c r="B23" s="2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3" ht="18.75">
      <c r="A24" s="201"/>
      <c r="B24" s="5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8.75">
      <c r="A25" s="201"/>
      <c r="B25" s="5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8.75">
      <c r="A26" s="201"/>
      <c r="B26" s="5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</row>
    <row r="27" spans="1:13" ht="18.75">
      <c r="A27" s="201"/>
      <c r="B27" s="5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</row>
    <row r="28" spans="1:13" ht="18.75">
      <c r="A28" s="201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201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201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4" ht="18.75">
      <c r="A31" s="201"/>
      <c r="B31" s="2"/>
      <c r="C31" s="5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8.75">
      <c r="A32" s="201"/>
      <c r="B32" s="2"/>
      <c r="C32" s="5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8.75">
      <c r="A33" s="201"/>
      <c r="B33" s="6"/>
      <c r="C33" s="5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8.75">
      <c r="A34" s="202"/>
      <c r="B34" s="7"/>
      <c r="C34" s="8"/>
      <c r="D34" s="7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8.75">
      <c r="A35" s="203"/>
      <c r="B35" s="3"/>
      <c r="C35" s="3"/>
      <c r="D35" s="3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201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201"/>
      <c r="B37" s="2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201"/>
      <c r="B38" s="2"/>
      <c r="C38" s="5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201"/>
      <c r="B39" s="2"/>
      <c r="C39" s="5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203"/>
      <c r="B40" s="3"/>
      <c r="C40" s="3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201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201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201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203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201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201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203"/>
      <c r="B47" s="3"/>
      <c r="C47" s="3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201"/>
      <c r="B48" s="6"/>
      <c r="C48" s="5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201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201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203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201"/>
      <c r="B52" s="2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201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203"/>
      <c r="B54" s="3"/>
      <c r="C54" s="3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201"/>
      <c r="B55" s="2"/>
      <c r="C55" s="5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203"/>
      <c r="B56" s="3"/>
      <c r="C56" s="3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9.5">
      <c r="A57" s="201"/>
      <c r="B57" s="4"/>
      <c r="C57" s="9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201"/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201"/>
      <c r="B59" s="2"/>
      <c r="C59" s="2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9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>
      <c r="A61" s="19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9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9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9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9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9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9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9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9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9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9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9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9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53" customWidth="1"/>
    <col min="2" max="2" width="40.875" style="153" customWidth="1"/>
    <col min="3" max="3" width="19.625" style="153" customWidth="1"/>
    <col min="4" max="4" width="9.125" style="153" customWidth="1"/>
    <col min="5" max="5" width="11.75390625" style="153" customWidth="1"/>
    <col min="6" max="16384" width="9.125" style="153" customWidth="1"/>
  </cols>
  <sheetData>
    <row r="1" spans="1:5" ht="15.75">
      <c r="A1" s="10"/>
      <c r="B1" s="308" t="s">
        <v>265</v>
      </c>
      <c r="C1" s="308"/>
      <c r="D1" s="308"/>
      <c r="E1" s="308"/>
    </row>
    <row r="2" spans="1:5" ht="15.75">
      <c r="A2" s="10"/>
      <c r="B2" s="10"/>
      <c r="C2" s="10"/>
      <c r="D2" s="10"/>
      <c r="E2" s="10"/>
    </row>
    <row r="3" spans="1:5" ht="15.75">
      <c r="A3" s="10"/>
      <c r="B3" s="10"/>
      <c r="C3" s="10"/>
      <c r="D3" s="10"/>
      <c r="E3" s="10"/>
    </row>
    <row r="4" spans="1:5" ht="15.75">
      <c r="A4" s="10"/>
      <c r="B4" s="10"/>
      <c r="C4" s="10"/>
      <c r="D4" s="10"/>
      <c r="E4" s="10"/>
    </row>
    <row r="5" spans="1:5" ht="15.75">
      <c r="A5" s="309" t="s">
        <v>180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3</v>
      </c>
      <c r="B7" s="309"/>
      <c r="C7" s="309"/>
      <c r="D7" s="309"/>
      <c r="E7" s="309"/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15.75">
      <c r="A10" s="10"/>
      <c r="B10" s="10"/>
      <c r="C10" s="10"/>
      <c r="D10" s="10"/>
      <c r="E10" s="10"/>
    </row>
    <row r="11" spans="1:5" ht="15.75">
      <c r="A11" s="154"/>
      <c r="B11" s="71" t="s">
        <v>6</v>
      </c>
      <c r="C11" s="318" t="s">
        <v>165</v>
      </c>
      <c r="D11" s="318"/>
      <c r="E11" s="307"/>
    </row>
    <row r="12" spans="1:5" ht="15.75">
      <c r="A12" s="102">
        <v>1</v>
      </c>
      <c r="B12" s="102" t="s">
        <v>79</v>
      </c>
      <c r="C12" s="330">
        <v>2</v>
      </c>
      <c r="D12" s="331"/>
      <c r="E12" s="332"/>
    </row>
    <row r="13" spans="1:5" ht="15.75">
      <c r="A13" s="102">
        <v>2</v>
      </c>
      <c r="B13" s="102" t="s">
        <v>80</v>
      </c>
      <c r="C13" s="333">
        <v>10</v>
      </c>
      <c r="D13" s="334"/>
      <c r="E13" s="335"/>
    </row>
    <row r="14" spans="1:5" ht="15.75">
      <c r="A14" s="102">
        <v>3</v>
      </c>
      <c r="B14" s="102" t="s">
        <v>81</v>
      </c>
      <c r="C14" s="333">
        <v>8</v>
      </c>
      <c r="D14" s="334"/>
      <c r="E14" s="335"/>
    </row>
    <row r="15" spans="1:5" ht="15.75">
      <c r="A15" s="102">
        <v>4</v>
      </c>
      <c r="B15" s="102" t="s">
        <v>4</v>
      </c>
      <c r="C15" s="333">
        <v>1</v>
      </c>
      <c r="D15" s="334"/>
      <c r="E15" s="335"/>
    </row>
    <row r="16" spans="1:5" ht="15.75">
      <c r="A16" s="102">
        <v>5</v>
      </c>
      <c r="B16" s="102" t="s">
        <v>5</v>
      </c>
      <c r="C16" s="333">
        <v>1</v>
      </c>
      <c r="D16" s="334"/>
      <c r="E16" s="335"/>
    </row>
    <row r="17" spans="1:5" ht="15.75">
      <c r="A17" s="105"/>
      <c r="B17" s="105" t="s">
        <v>1</v>
      </c>
      <c r="C17" s="336">
        <f>SUM(C12:C16)</f>
        <v>22</v>
      </c>
      <c r="D17" s="337"/>
      <c r="E17" s="338"/>
    </row>
    <row r="46" spans="1:5" ht="15.75">
      <c r="A46" s="18"/>
      <c r="B46" s="18"/>
      <c r="C46" s="18"/>
      <c r="D46" s="18"/>
      <c r="E46" s="18"/>
    </row>
  </sheetData>
  <sheetProtection/>
  <mergeCells count="11">
    <mergeCell ref="C13:E13"/>
    <mergeCell ref="C17:E17"/>
    <mergeCell ref="C14:E14"/>
    <mergeCell ref="C16:E16"/>
    <mergeCell ref="C15:E15"/>
    <mergeCell ref="A5:E5"/>
    <mergeCell ref="A6:E6"/>
    <mergeCell ref="A7:E7"/>
    <mergeCell ref="B1:E1"/>
    <mergeCell ref="C11:E11"/>
    <mergeCell ref="C12:E12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153" customWidth="1"/>
    <col min="2" max="2" width="17.75390625" style="153" customWidth="1"/>
    <col min="3" max="3" width="17.75390625" style="187" customWidth="1"/>
    <col min="4" max="4" width="17.75390625" style="153" customWidth="1"/>
    <col min="5" max="16384" width="9.125" style="153" customWidth="1"/>
  </cols>
  <sheetData>
    <row r="1" spans="1:15" ht="18.75" customHeight="1">
      <c r="A1" s="308" t="s">
        <v>266</v>
      </c>
      <c r="B1" s="308"/>
      <c r="C1" s="308"/>
      <c r="D1" s="308"/>
      <c r="E1" s="73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18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8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18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09" t="s">
        <v>180</v>
      </c>
      <c r="B5" s="309"/>
      <c r="C5" s="309"/>
      <c r="D5" s="30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09" t="s">
        <v>115</v>
      </c>
      <c r="B6" s="309"/>
      <c r="C6" s="309"/>
      <c r="D6" s="309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09" t="s">
        <v>181</v>
      </c>
      <c r="B7" s="309"/>
      <c r="C7" s="309"/>
      <c r="D7" s="309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82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8</v>
      </c>
      <c r="B11" s="34">
        <v>2015</v>
      </c>
      <c r="C11" s="33">
        <v>2016</v>
      </c>
      <c r="D11" s="33">
        <v>2017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188" customFormat="1" ht="15.75">
      <c r="A12" s="71" t="s">
        <v>168</v>
      </c>
      <c r="B12" s="31">
        <f>Bevételek!C10</f>
        <v>94546</v>
      </c>
      <c r="C12" s="41">
        <v>95000</v>
      </c>
      <c r="D12" s="31">
        <v>96000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71" t="s">
        <v>169</v>
      </c>
      <c r="B13" s="40">
        <f>Bevételek!C16</f>
        <v>13470</v>
      </c>
      <c r="C13" s="41">
        <v>13800</v>
      </c>
      <c r="D13" s="31">
        <v>14000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71" t="s">
        <v>166</v>
      </c>
      <c r="B14" s="31">
        <f>'Működési bevételek és kiadások'!B12</f>
        <v>47068</v>
      </c>
      <c r="C14" s="41">
        <v>32000</v>
      </c>
      <c r="D14" s="31">
        <v>33500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71" t="s">
        <v>109</v>
      </c>
      <c r="B15" s="31">
        <f>Bevételek!C31</f>
        <v>2133</v>
      </c>
      <c r="C15" s="41">
        <v>2250</v>
      </c>
      <c r="D15" s="31">
        <v>2300</v>
      </c>
      <c r="E15" s="13"/>
      <c r="F15" s="28"/>
      <c r="G15" s="47"/>
      <c r="H15" s="28"/>
      <c r="I15" s="13"/>
      <c r="J15" s="28"/>
      <c r="K15" s="13"/>
      <c r="L15" s="28"/>
      <c r="M15" s="13"/>
      <c r="N15" s="28"/>
      <c r="O15" s="28"/>
    </row>
    <row r="16" spans="1:15" ht="15.75">
      <c r="A16" s="29" t="s">
        <v>51</v>
      </c>
      <c r="B16" s="42">
        <f>SUM(B12:B15)</f>
        <v>157217</v>
      </c>
      <c r="C16" s="42">
        <f>SUM(C12:C15)</f>
        <v>143050</v>
      </c>
      <c r="D16" s="42">
        <f>SUM(D12:D15)</f>
        <v>145800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189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78"/>
      <c r="B18" s="190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14</v>
      </c>
      <c r="B19" s="34">
        <v>2015</v>
      </c>
      <c r="C19" s="33">
        <v>2016</v>
      </c>
      <c r="D19" s="33">
        <v>2017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88" customFormat="1" ht="15.75">
      <c r="A20" s="192" t="s">
        <v>45</v>
      </c>
      <c r="B20" s="31">
        <f>Működési!D9</f>
        <v>26343</v>
      </c>
      <c r="C20" s="31">
        <v>22000</v>
      </c>
      <c r="D20" s="31">
        <v>22500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71" t="s">
        <v>167</v>
      </c>
      <c r="B21" s="31">
        <f>Működési!D19</f>
        <v>5597</v>
      </c>
      <c r="C21" s="31">
        <v>5700</v>
      </c>
      <c r="D21" s="31">
        <v>5800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71" t="s">
        <v>7</v>
      </c>
      <c r="B22" s="40">
        <f>Működési!D22</f>
        <v>32412</v>
      </c>
      <c r="C22" s="31">
        <v>29000</v>
      </c>
      <c r="D22" s="31">
        <v>30000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71" t="s">
        <v>162</v>
      </c>
      <c r="B23" s="31">
        <f>Működési!D53</f>
        <v>2005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71" t="s">
        <v>60</v>
      </c>
      <c r="B24" s="31">
        <f>Pénzellátások!C26</f>
        <v>13670</v>
      </c>
      <c r="C24" s="31">
        <v>9850</v>
      </c>
      <c r="D24" s="31">
        <v>10000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71" t="s">
        <v>25</v>
      </c>
      <c r="B25" s="40">
        <f>'Átadott pénzeszközök'!C24</f>
        <v>73510</v>
      </c>
      <c r="C25" s="31">
        <v>73000</v>
      </c>
      <c r="D25" s="31">
        <v>74000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71" t="s">
        <v>228</v>
      </c>
      <c r="B26" s="40">
        <f>Mérleg!E14</f>
        <v>3180</v>
      </c>
      <c r="C26" s="31">
        <v>3000</v>
      </c>
      <c r="D26" s="31">
        <v>3000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71" t="s">
        <v>66</v>
      </c>
      <c r="B27" s="40">
        <f>Mérleg!E15</f>
        <v>500</v>
      </c>
      <c r="C27" s="31">
        <v>500</v>
      </c>
      <c r="D27" s="31">
        <v>500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8"/>
    </row>
    <row r="28" spans="1:15" ht="15.75">
      <c r="A28" s="29" t="s">
        <v>50</v>
      </c>
      <c r="B28" s="42">
        <f>SUM(B20:B27)</f>
        <v>157217</v>
      </c>
      <c r="C28" s="42">
        <f>SUM(C20:C27)</f>
        <v>143050</v>
      </c>
      <c r="D28" s="42">
        <f>SUM(D20:D27)</f>
        <v>145800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5.75">
      <c r="A29" s="10"/>
      <c r="B29" s="44"/>
      <c r="C29" s="28"/>
      <c r="D29" s="28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38" t="s">
        <v>52</v>
      </c>
      <c r="B30" s="34">
        <v>2015</v>
      </c>
      <c r="C30" s="33">
        <v>2016</v>
      </c>
      <c r="D30" s="33">
        <v>2017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91" t="s">
        <v>233</v>
      </c>
      <c r="B31" s="193">
        <f>Bevételek!C19</f>
        <v>44904</v>
      </c>
      <c r="C31" s="193">
        <v>0</v>
      </c>
      <c r="D31" s="193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5.75">
      <c r="A32" s="191" t="s">
        <v>171</v>
      </c>
      <c r="B32" s="193">
        <f>'Felhalmozási mérleg'!B11</f>
        <v>1950</v>
      </c>
      <c r="C32" s="193">
        <v>17000</v>
      </c>
      <c r="D32" s="193">
        <v>18000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5.75">
      <c r="A33" s="191" t="s">
        <v>215</v>
      </c>
      <c r="B33" s="193">
        <f>Bevételek!C38</f>
        <v>1944</v>
      </c>
      <c r="C33" s="193">
        <v>0</v>
      </c>
      <c r="D33" s="193">
        <v>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s="188" customFormat="1" ht="15.75">
      <c r="A34" s="26" t="s">
        <v>113</v>
      </c>
      <c r="B34" s="31">
        <f>Bevételek!C40</f>
        <v>5199</v>
      </c>
      <c r="C34" s="31">
        <v>3000</v>
      </c>
      <c r="D34" s="31">
        <v>4000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3" ht="15.75">
      <c r="A35" s="39" t="s">
        <v>54</v>
      </c>
      <c r="B35" s="42">
        <f>SUM(B31:B34)</f>
        <v>53997</v>
      </c>
      <c r="C35" s="42">
        <f>SUM(C31:C34)</f>
        <v>20000</v>
      </c>
      <c r="D35" s="42">
        <f>SUM(D31:D34)</f>
        <v>22000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>
      <c r="A36" s="32"/>
      <c r="B36" s="28"/>
      <c r="C36" s="28"/>
      <c r="D36" s="28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>
      <c r="A37" s="49" t="s">
        <v>53</v>
      </c>
      <c r="B37" s="34">
        <v>2015</v>
      </c>
      <c r="C37" s="33">
        <v>2016</v>
      </c>
      <c r="D37" s="33">
        <v>2017</v>
      </c>
      <c r="E37" s="10"/>
      <c r="F37" s="10"/>
      <c r="G37" s="10"/>
      <c r="H37" s="10"/>
      <c r="I37" s="10"/>
      <c r="J37" s="10"/>
      <c r="K37" s="10"/>
      <c r="L37" s="10"/>
      <c r="M37" s="10"/>
    </row>
    <row r="38" spans="1:4" ht="15.75">
      <c r="A38" s="26" t="s">
        <v>46</v>
      </c>
      <c r="B38" s="31">
        <f>'Felhalmozási mérleg'!E10</f>
        <v>47129</v>
      </c>
      <c r="C38" s="31">
        <v>16000</v>
      </c>
      <c r="D38" s="31">
        <v>18000</v>
      </c>
    </row>
    <row r="39" spans="1:4" ht="15.75">
      <c r="A39" s="26" t="s">
        <v>47</v>
      </c>
      <c r="B39" s="31">
        <f>'Felhalmozási mérleg'!E14</f>
        <v>6868</v>
      </c>
      <c r="C39" s="31">
        <v>4000</v>
      </c>
      <c r="D39" s="31">
        <v>4000</v>
      </c>
    </row>
    <row r="40" spans="1:4" ht="15.75">
      <c r="A40" s="39" t="s">
        <v>55</v>
      </c>
      <c r="B40" s="42">
        <f>SUM(B38:B39)</f>
        <v>53997</v>
      </c>
      <c r="C40" s="42">
        <f>SUM(C38:C39)</f>
        <v>20000</v>
      </c>
      <c r="D40" s="42">
        <f>SUM(D38:D39)</f>
        <v>22000</v>
      </c>
    </row>
    <row r="41" spans="2:4" ht="15">
      <c r="B41" s="189"/>
      <c r="C41" s="189"/>
      <c r="D41" s="189"/>
    </row>
    <row r="42" spans="1:4" ht="15.75">
      <c r="A42" s="21" t="s">
        <v>56</v>
      </c>
      <c r="B42" s="42">
        <f>B16+B35</f>
        <v>211214</v>
      </c>
      <c r="C42" s="42">
        <f>C16+C35</f>
        <v>163050</v>
      </c>
      <c r="D42" s="42">
        <f>D16+D35</f>
        <v>167800</v>
      </c>
    </row>
    <row r="43" spans="1:4" ht="15.75">
      <c r="A43" s="30"/>
      <c r="B43" s="43"/>
      <c r="C43" s="43"/>
      <c r="D43" s="43"/>
    </row>
    <row r="44" spans="1:4" ht="15.75">
      <c r="A44" s="21" t="s">
        <v>57</v>
      </c>
      <c r="B44" s="42">
        <f>B28+B40</f>
        <v>211214</v>
      </c>
      <c r="C44" s="42">
        <f>C28+C40</f>
        <v>163050</v>
      </c>
      <c r="D44" s="42">
        <f>D28+D40</f>
        <v>167800</v>
      </c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7" spans="1:4" ht="15.75">
      <c r="A47" s="30"/>
      <c r="B47" s="43"/>
      <c r="C47" s="43"/>
      <c r="D47" s="43"/>
    </row>
    <row r="48" spans="1:4" ht="15.75">
      <c r="A48" s="30"/>
      <c r="B48" s="43"/>
      <c r="C48" s="43"/>
      <c r="D48" s="43"/>
    </row>
    <row r="50" spans="1:4" ht="15.75">
      <c r="A50" s="18"/>
      <c r="B50" s="18"/>
      <c r="C50" s="18"/>
      <c r="D50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08" t="s">
        <v>267</v>
      </c>
      <c r="J1" s="308"/>
      <c r="K1" s="308"/>
      <c r="L1" s="308"/>
      <c r="M1" s="308"/>
      <c r="N1" s="308"/>
      <c r="O1" s="308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09" t="s">
        <v>180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09" t="s">
        <v>115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09" t="s">
        <v>49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42</v>
      </c>
      <c r="B8" s="19" t="s">
        <v>43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58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8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174</v>
      </c>
      <c r="B10" s="24">
        <f>Bevételek!C10</f>
        <v>94546</v>
      </c>
      <c r="C10" s="24">
        <v>7878</v>
      </c>
      <c r="D10" s="24">
        <v>7878</v>
      </c>
      <c r="E10" s="24">
        <v>7879</v>
      </c>
      <c r="F10" s="24">
        <v>7879</v>
      </c>
      <c r="G10" s="24">
        <v>7879</v>
      </c>
      <c r="H10" s="24">
        <v>7879</v>
      </c>
      <c r="I10" s="24">
        <v>7879</v>
      </c>
      <c r="J10" s="24">
        <v>7879</v>
      </c>
      <c r="K10" s="24">
        <v>7879</v>
      </c>
      <c r="L10" s="24">
        <v>7879</v>
      </c>
      <c r="M10" s="24">
        <v>7879</v>
      </c>
      <c r="N10" s="24">
        <v>7879</v>
      </c>
      <c r="O10" s="24">
        <f aca="true" t="shared" si="0" ref="O10:O17">SUM(C10:N10)</f>
        <v>94546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175</v>
      </c>
      <c r="B11" s="45">
        <f>Bevételek!C16</f>
        <v>13470</v>
      </c>
      <c r="C11" s="24">
        <v>1122</v>
      </c>
      <c r="D11" s="24">
        <v>1122</v>
      </c>
      <c r="E11" s="24">
        <v>1122</v>
      </c>
      <c r="F11" s="24">
        <v>1122</v>
      </c>
      <c r="G11" s="24">
        <v>1122</v>
      </c>
      <c r="H11" s="24">
        <v>1122</v>
      </c>
      <c r="I11" s="24">
        <v>1123</v>
      </c>
      <c r="J11" s="24">
        <v>1123</v>
      </c>
      <c r="K11" s="24">
        <v>1123</v>
      </c>
      <c r="L11" s="24">
        <v>1123</v>
      </c>
      <c r="M11" s="24">
        <v>1123</v>
      </c>
      <c r="N11" s="24">
        <v>1123</v>
      </c>
      <c r="O11" s="24">
        <f t="shared" si="0"/>
        <v>13470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234</v>
      </c>
      <c r="B12" s="45">
        <f>Mérleg!C12</f>
        <v>44904</v>
      </c>
      <c r="C12" s="24"/>
      <c r="D12" s="24"/>
      <c r="E12" s="24"/>
      <c r="F12" s="24"/>
      <c r="G12" s="24"/>
      <c r="H12" s="24"/>
      <c r="I12" s="24"/>
      <c r="J12" s="24">
        <v>904</v>
      </c>
      <c r="K12" s="24">
        <v>44000</v>
      </c>
      <c r="L12" s="24"/>
      <c r="M12" s="24"/>
      <c r="N12" s="24"/>
      <c r="O12" s="24">
        <f t="shared" si="0"/>
        <v>44904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177</v>
      </c>
      <c r="B13" s="45">
        <f>Mérleg!C13</f>
        <v>49018</v>
      </c>
      <c r="C13" s="24">
        <v>800</v>
      </c>
      <c r="D13" s="24">
        <v>300</v>
      </c>
      <c r="E13" s="24">
        <v>21500</v>
      </c>
      <c r="F13" s="24">
        <v>1200</v>
      </c>
      <c r="G13" s="24">
        <v>500</v>
      </c>
      <c r="H13" s="24">
        <v>150</v>
      </c>
      <c r="I13" s="24">
        <v>150</v>
      </c>
      <c r="J13" s="24">
        <v>126</v>
      </c>
      <c r="K13" s="24">
        <v>21500</v>
      </c>
      <c r="L13" s="24">
        <v>1200</v>
      </c>
      <c r="M13" s="24">
        <v>500</v>
      </c>
      <c r="N13" s="24">
        <v>1092</v>
      </c>
      <c r="O13" s="24">
        <f t="shared" si="0"/>
        <v>49018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176</v>
      </c>
      <c r="B14" s="45">
        <f>Mérleg!C14</f>
        <v>2133</v>
      </c>
      <c r="C14" s="24">
        <v>178</v>
      </c>
      <c r="D14" s="24">
        <v>178</v>
      </c>
      <c r="E14" s="24">
        <v>178</v>
      </c>
      <c r="F14" s="24">
        <v>178</v>
      </c>
      <c r="G14" s="24">
        <v>178</v>
      </c>
      <c r="H14" s="24">
        <v>178</v>
      </c>
      <c r="I14" s="24">
        <v>178</v>
      </c>
      <c r="J14" s="24">
        <v>178</v>
      </c>
      <c r="K14" s="24">
        <v>178</v>
      </c>
      <c r="L14" s="24">
        <v>177</v>
      </c>
      <c r="M14" s="24">
        <v>177</v>
      </c>
      <c r="N14" s="24">
        <v>177</v>
      </c>
      <c r="O14" s="24">
        <f t="shared" si="0"/>
        <v>2133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215</v>
      </c>
      <c r="B15" s="45">
        <f>Mérleg!C15</f>
        <v>1944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1944</v>
      </c>
      <c r="K15" s="24">
        <v>0</v>
      </c>
      <c r="L15" s="24">
        <v>0</v>
      </c>
      <c r="M15" s="24">
        <v>0</v>
      </c>
      <c r="N15" s="24">
        <v>0</v>
      </c>
      <c r="O15" s="24">
        <f t="shared" si="0"/>
        <v>1944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19" t="s">
        <v>113</v>
      </c>
      <c r="B16" s="45">
        <f>Mérleg!C16</f>
        <v>5199</v>
      </c>
      <c r="C16" s="24">
        <v>5199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f t="shared" si="0"/>
        <v>5199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5.75">
      <c r="A17" s="25" t="s">
        <v>44</v>
      </c>
      <c r="B17" s="46">
        <f aca="true" t="shared" si="1" ref="B17:N17">SUM(B10:B16)</f>
        <v>211214</v>
      </c>
      <c r="C17" s="46">
        <f t="shared" si="1"/>
        <v>15177</v>
      </c>
      <c r="D17" s="46">
        <f t="shared" si="1"/>
        <v>9478</v>
      </c>
      <c r="E17" s="46">
        <f t="shared" si="1"/>
        <v>30679</v>
      </c>
      <c r="F17" s="46">
        <f t="shared" si="1"/>
        <v>10379</v>
      </c>
      <c r="G17" s="46">
        <f t="shared" si="1"/>
        <v>9679</v>
      </c>
      <c r="H17" s="46">
        <f t="shared" si="1"/>
        <v>9329</v>
      </c>
      <c r="I17" s="46">
        <f t="shared" si="1"/>
        <v>9330</v>
      </c>
      <c r="J17" s="46">
        <f t="shared" si="1"/>
        <v>12154</v>
      </c>
      <c r="K17" s="46">
        <f t="shared" si="1"/>
        <v>74680</v>
      </c>
      <c r="L17" s="46">
        <f t="shared" si="1"/>
        <v>10379</v>
      </c>
      <c r="M17" s="46">
        <f t="shared" si="1"/>
        <v>9679</v>
      </c>
      <c r="N17" s="46">
        <f t="shared" si="1"/>
        <v>10271</v>
      </c>
      <c r="O17" s="46">
        <f t="shared" si="0"/>
        <v>211214</v>
      </c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0.5" customHeight="1">
      <c r="A18" s="19"/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20" t="s">
        <v>14</v>
      </c>
      <c r="B19" s="23"/>
      <c r="C19" s="24"/>
      <c r="D19" s="23"/>
      <c r="E19" s="23"/>
      <c r="F19" s="24"/>
      <c r="G19" s="23"/>
      <c r="H19" s="23"/>
      <c r="I19" s="23"/>
      <c r="J19" s="23"/>
      <c r="K19" s="23"/>
      <c r="L19" s="23"/>
      <c r="M19" s="23"/>
      <c r="N19" s="23"/>
      <c r="O19" s="23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45</v>
      </c>
      <c r="B20" s="24">
        <f>Működési!D9</f>
        <v>26343</v>
      </c>
      <c r="C20" s="24">
        <v>2195</v>
      </c>
      <c r="D20" s="24">
        <v>2195</v>
      </c>
      <c r="E20" s="24">
        <v>2195</v>
      </c>
      <c r="F20" s="24">
        <v>2195</v>
      </c>
      <c r="G20" s="24">
        <v>2195</v>
      </c>
      <c r="H20" s="24">
        <v>2195</v>
      </c>
      <c r="I20" s="24">
        <v>2195</v>
      </c>
      <c r="J20" s="24">
        <v>2195</v>
      </c>
      <c r="K20" s="24">
        <v>2195</v>
      </c>
      <c r="L20" s="24">
        <v>2196</v>
      </c>
      <c r="M20" s="24">
        <v>2196</v>
      </c>
      <c r="N20" s="24">
        <v>2196</v>
      </c>
      <c r="O20" s="24">
        <f aca="true" t="shared" si="2" ref="O20:O28">SUM(C20:N20)</f>
        <v>26343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172</v>
      </c>
      <c r="B21" s="24">
        <f>Működési!D19</f>
        <v>5597</v>
      </c>
      <c r="C21" s="24">
        <v>466</v>
      </c>
      <c r="D21" s="24">
        <v>466</v>
      </c>
      <c r="E21" s="24">
        <v>466</v>
      </c>
      <c r="F21" s="24">
        <v>466</v>
      </c>
      <c r="G21" s="24">
        <v>466</v>
      </c>
      <c r="H21" s="24">
        <v>466</v>
      </c>
      <c r="I21" s="24">
        <v>466</v>
      </c>
      <c r="J21" s="24">
        <v>467</v>
      </c>
      <c r="K21" s="24">
        <v>467</v>
      </c>
      <c r="L21" s="24">
        <v>467</v>
      </c>
      <c r="M21" s="24">
        <v>467</v>
      </c>
      <c r="N21" s="24">
        <v>467</v>
      </c>
      <c r="O21" s="24">
        <f t="shared" si="2"/>
        <v>5597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7</v>
      </c>
      <c r="B22" s="45">
        <f>Működési!D22</f>
        <v>32412</v>
      </c>
      <c r="C22" s="24">
        <v>2200</v>
      </c>
      <c r="D22" s="24">
        <v>500</v>
      </c>
      <c r="E22" s="24">
        <v>5403</v>
      </c>
      <c r="F22" s="24">
        <v>2701</v>
      </c>
      <c r="G22" s="24">
        <v>2701</v>
      </c>
      <c r="H22" s="24">
        <v>2701</v>
      </c>
      <c r="I22" s="24">
        <v>500</v>
      </c>
      <c r="J22" s="24">
        <v>2701</v>
      </c>
      <c r="K22" s="24">
        <v>4902</v>
      </c>
      <c r="L22" s="24">
        <v>2701</v>
      </c>
      <c r="M22" s="24">
        <v>2701</v>
      </c>
      <c r="N22" s="24">
        <v>2701</v>
      </c>
      <c r="O22" s="24">
        <f t="shared" si="2"/>
        <v>32412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173</v>
      </c>
      <c r="B23" s="24">
        <f>Működési!D53</f>
        <v>2005</v>
      </c>
      <c r="C23" s="24"/>
      <c r="D23" s="24"/>
      <c r="E23" s="24">
        <v>2005</v>
      </c>
      <c r="F23" s="24"/>
      <c r="G23" s="23"/>
      <c r="H23" s="23"/>
      <c r="I23" s="23"/>
      <c r="J23" s="23"/>
      <c r="K23" s="23"/>
      <c r="L23" s="23"/>
      <c r="M23" s="23"/>
      <c r="N23" s="23"/>
      <c r="O23" s="24">
        <f t="shared" si="2"/>
        <v>2005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60</v>
      </c>
      <c r="B24" s="45">
        <f>Pénzellátások!C26</f>
        <v>13670</v>
      </c>
      <c r="C24" s="24">
        <v>996</v>
      </c>
      <c r="D24" s="24">
        <v>996</v>
      </c>
      <c r="E24" s="24">
        <v>996</v>
      </c>
      <c r="F24" s="24">
        <v>996</v>
      </c>
      <c r="G24" s="24">
        <v>996</v>
      </c>
      <c r="H24" s="24">
        <v>996</v>
      </c>
      <c r="I24" s="24">
        <v>997</v>
      </c>
      <c r="J24" s="24">
        <v>997</v>
      </c>
      <c r="K24" s="24">
        <v>997</v>
      </c>
      <c r="L24" s="24">
        <v>997</v>
      </c>
      <c r="M24" s="24">
        <v>997</v>
      </c>
      <c r="N24" s="24">
        <v>2709</v>
      </c>
      <c r="O24" s="24">
        <f t="shared" si="2"/>
        <v>13670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1" t="s">
        <v>25</v>
      </c>
      <c r="B25" s="24">
        <f>'Átadott pénzeszközök'!C24</f>
        <v>73510</v>
      </c>
      <c r="C25" s="23">
        <v>6125</v>
      </c>
      <c r="D25" s="23">
        <v>5300</v>
      </c>
      <c r="E25" s="23">
        <v>6951</v>
      </c>
      <c r="F25" s="23">
        <v>6126</v>
      </c>
      <c r="G25" s="23">
        <v>6126</v>
      </c>
      <c r="H25" s="23">
        <v>6126</v>
      </c>
      <c r="I25" s="23">
        <v>5000</v>
      </c>
      <c r="J25" s="23">
        <v>5800</v>
      </c>
      <c r="K25" s="23">
        <v>7578</v>
      </c>
      <c r="L25" s="23">
        <v>6126</v>
      </c>
      <c r="M25" s="23">
        <v>6126</v>
      </c>
      <c r="N25" s="23">
        <v>6126</v>
      </c>
      <c r="O25" s="24">
        <f>SUM(C25:N25)</f>
        <v>73510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2</v>
      </c>
      <c r="B26" s="48">
        <f>'Fejlesztési kiadások'!C24</f>
        <v>53997</v>
      </c>
      <c r="C26" s="48"/>
      <c r="D26" s="48"/>
      <c r="E26" s="48">
        <v>2000</v>
      </c>
      <c r="F26" s="48"/>
      <c r="G26" s="48">
        <v>2000</v>
      </c>
      <c r="H26" s="48">
        <v>600</v>
      </c>
      <c r="I26" s="48"/>
      <c r="J26" s="48"/>
      <c r="K26" s="48">
        <v>44400</v>
      </c>
      <c r="L26" s="48">
        <v>4997</v>
      </c>
      <c r="M26" s="48"/>
      <c r="N26" s="48"/>
      <c r="O26" s="24">
        <f t="shared" si="2"/>
        <v>53997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5.75">
      <c r="A27" s="52" t="s">
        <v>228</v>
      </c>
      <c r="B27" s="48">
        <f>Mérleg!E14</f>
        <v>3180</v>
      </c>
      <c r="C27" s="48">
        <v>3180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24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5.75">
      <c r="A28" s="52" t="s">
        <v>66</v>
      </c>
      <c r="B28" s="48">
        <f>Mérleg!E15</f>
        <v>500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>
        <v>500</v>
      </c>
      <c r="O28" s="24">
        <f t="shared" si="2"/>
        <v>500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6.5" thickBot="1">
      <c r="A29" s="53" t="s">
        <v>1</v>
      </c>
      <c r="B29" s="50">
        <f aca="true" t="shared" si="3" ref="B29:N29">SUM(B20:B28)</f>
        <v>211214</v>
      </c>
      <c r="C29" s="50">
        <f t="shared" si="3"/>
        <v>15162</v>
      </c>
      <c r="D29" s="50">
        <f t="shared" si="3"/>
        <v>9457</v>
      </c>
      <c r="E29" s="50">
        <f t="shared" si="3"/>
        <v>20016</v>
      </c>
      <c r="F29" s="50">
        <f t="shared" si="3"/>
        <v>12484</v>
      </c>
      <c r="G29" s="50">
        <f t="shared" si="3"/>
        <v>14484</v>
      </c>
      <c r="H29" s="50">
        <f t="shared" si="3"/>
        <v>13084</v>
      </c>
      <c r="I29" s="50">
        <f t="shared" si="3"/>
        <v>9158</v>
      </c>
      <c r="J29" s="50">
        <f t="shared" si="3"/>
        <v>12160</v>
      </c>
      <c r="K29" s="50">
        <f t="shared" si="3"/>
        <v>60539</v>
      </c>
      <c r="L29" s="50">
        <f t="shared" si="3"/>
        <v>17484</v>
      </c>
      <c r="M29" s="50">
        <f t="shared" si="3"/>
        <v>12487</v>
      </c>
      <c r="N29" s="50">
        <f t="shared" si="3"/>
        <v>14699</v>
      </c>
      <c r="O29" s="50">
        <f>SUM(C29:N29)</f>
        <v>211214</v>
      </c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7.25" thickBot="1" thickTop="1">
      <c r="A30" s="54" t="s">
        <v>48</v>
      </c>
      <c r="B30" s="55">
        <f aca="true" t="shared" si="4" ref="B30:O30">B17-B29</f>
        <v>0</v>
      </c>
      <c r="C30" s="55">
        <f t="shared" si="4"/>
        <v>15</v>
      </c>
      <c r="D30" s="55">
        <f t="shared" si="4"/>
        <v>21</v>
      </c>
      <c r="E30" s="55">
        <f t="shared" si="4"/>
        <v>10663</v>
      </c>
      <c r="F30" s="55">
        <f t="shared" si="4"/>
        <v>-2105</v>
      </c>
      <c r="G30" s="55">
        <f t="shared" si="4"/>
        <v>-4805</v>
      </c>
      <c r="H30" s="55">
        <f t="shared" si="4"/>
        <v>-3755</v>
      </c>
      <c r="I30" s="55">
        <f t="shared" si="4"/>
        <v>172</v>
      </c>
      <c r="J30" s="55">
        <f t="shared" si="4"/>
        <v>-6</v>
      </c>
      <c r="K30" s="55">
        <f t="shared" si="4"/>
        <v>14141</v>
      </c>
      <c r="L30" s="55">
        <f t="shared" si="4"/>
        <v>-7105</v>
      </c>
      <c r="M30" s="55">
        <f t="shared" si="4"/>
        <v>-2808</v>
      </c>
      <c r="N30" s="55">
        <f t="shared" si="4"/>
        <v>-4428</v>
      </c>
      <c r="O30" s="56">
        <f t="shared" si="4"/>
        <v>0</v>
      </c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7.25" thickBot="1" thickTop="1">
      <c r="A31" s="54" t="s">
        <v>90</v>
      </c>
      <c r="B31" s="55"/>
      <c r="C31" s="55">
        <v>15</v>
      </c>
      <c r="D31" s="55">
        <f>C31+D30</f>
        <v>36</v>
      </c>
      <c r="E31" s="55">
        <f aca="true" t="shared" si="5" ref="E31:M31">D31+E30</f>
        <v>10699</v>
      </c>
      <c r="F31" s="55">
        <f t="shared" si="5"/>
        <v>8594</v>
      </c>
      <c r="G31" s="55">
        <f t="shared" si="5"/>
        <v>3789</v>
      </c>
      <c r="H31" s="55">
        <f t="shared" si="5"/>
        <v>34</v>
      </c>
      <c r="I31" s="55">
        <f t="shared" si="5"/>
        <v>206</v>
      </c>
      <c r="J31" s="55">
        <f t="shared" si="5"/>
        <v>200</v>
      </c>
      <c r="K31" s="55">
        <f t="shared" si="5"/>
        <v>14341</v>
      </c>
      <c r="L31" s="55">
        <f t="shared" si="5"/>
        <v>7236</v>
      </c>
      <c r="M31" s="55">
        <f t="shared" si="5"/>
        <v>4428</v>
      </c>
      <c r="N31" s="55">
        <v>0</v>
      </c>
      <c r="O31" s="56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0.5" customHeight="1" thickTop="1">
      <c r="A32" s="16"/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5.75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6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268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182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SUM(D10:D16)</f>
        <v>9264</v>
      </c>
      <c r="E9" s="120"/>
      <c r="F9" s="61"/>
      <c r="G9" s="271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2250</v>
      </c>
      <c r="E10" s="123"/>
      <c r="F10" s="61"/>
      <c r="G10" s="133"/>
      <c r="H10" s="61"/>
      <c r="I10" s="65"/>
      <c r="J10" s="61"/>
      <c r="K10" s="61"/>
    </row>
    <row r="11" spans="1:11" ht="15.75" customHeight="1">
      <c r="A11" s="110"/>
      <c r="B11" s="121" t="s">
        <v>155</v>
      </c>
      <c r="C11" s="121"/>
      <c r="D11" s="122">
        <v>65</v>
      </c>
      <c r="E11" s="123"/>
      <c r="F11" s="61"/>
      <c r="G11" s="133"/>
      <c r="H11" s="61"/>
      <c r="I11" s="65"/>
      <c r="J11" s="61"/>
      <c r="K11" s="61"/>
    </row>
    <row r="12" spans="1:11" ht="15.75" customHeight="1">
      <c r="A12" s="110"/>
      <c r="B12" s="121" t="s">
        <v>148</v>
      </c>
      <c r="C12" s="121"/>
      <c r="D12" s="122">
        <v>20</v>
      </c>
      <c r="E12" s="123"/>
      <c r="F12" s="61"/>
      <c r="G12" s="133"/>
      <c r="H12" s="61"/>
      <c r="I12" s="65"/>
      <c r="J12" s="61"/>
      <c r="K12" s="61"/>
    </row>
    <row r="13" spans="1:11" ht="15.75" customHeight="1">
      <c r="A13" s="110"/>
      <c r="B13" s="121" t="s">
        <v>204</v>
      </c>
      <c r="C13" s="121"/>
      <c r="D13" s="122">
        <v>124</v>
      </c>
      <c r="E13" s="123"/>
      <c r="F13" s="61"/>
      <c r="G13" s="133"/>
      <c r="H13" s="61"/>
      <c r="I13" s="65"/>
      <c r="J13" s="61"/>
      <c r="K13" s="61"/>
    </row>
    <row r="14" spans="1:11" ht="15.75" customHeight="1">
      <c r="A14" s="110"/>
      <c r="B14" s="121" t="s">
        <v>156</v>
      </c>
      <c r="C14" s="121"/>
      <c r="D14" s="122">
        <v>6385</v>
      </c>
      <c r="E14" s="123"/>
      <c r="F14" s="61"/>
      <c r="G14" s="133"/>
      <c r="H14" s="61"/>
      <c r="I14" s="65"/>
      <c r="J14" s="61"/>
      <c r="K14" s="61"/>
    </row>
    <row r="15" spans="1:11" ht="15.75" customHeight="1">
      <c r="A15" s="110"/>
      <c r="B15" s="121" t="s">
        <v>153</v>
      </c>
      <c r="C15" s="121"/>
      <c r="D15" s="122">
        <v>61</v>
      </c>
      <c r="E15" s="123"/>
      <c r="F15" s="61"/>
      <c r="G15" s="133"/>
      <c r="H15" s="61"/>
      <c r="I15" s="65"/>
      <c r="J15" s="61"/>
      <c r="K15" s="61"/>
    </row>
    <row r="16" spans="1:11" ht="15.75" customHeight="1">
      <c r="A16" s="111"/>
      <c r="B16" s="124" t="s">
        <v>150</v>
      </c>
      <c r="C16" s="124"/>
      <c r="D16" s="125">
        <v>359</v>
      </c>
      <c r="E16" s="126"/>
      <c r="F16" s="61"/>
      <c r="G16" s="133"/>
      <c r="H16" s="61"/>
      <c r="I16" s="65"/>
      <c r="J16" s="61"/>
      <c r="K16" s="61"/>
    </row>
    <row r="17" spans="1:11" ht="15.75" customHeight="1">
      <c r="A17" s="109">
        <v>2</v>
      </c>
      <c r="B17" s="118" t="s">
        <v>73</v>
      </c>
      <c r="C17" s="118"/>
      <c r="D17" s="119">
        <f>D18+D19</f>
        <v>2736</v>
      </c>
      <c r="E17" s="120"/>
      <c r="F17" s="61"/>
      <c r="G17" s="133"/>
      <c r="H17" s="61"/>
      <c r="I17" s="65"/>
      <c r="J17" s="61"/>
      <c r="K17" s="61"/>
    </row>
    <row r="18" spans="1:11" ht="15.75" customHeight="1">
      <c r="A18" s="110"/>
      <c r="B18" s="121" t="s">
        <v>74</v>
      </c>
      <c r="C18" s="121"/>
      <c r="D18" s="122">
        <v>2124</v>
      </c>
      <c r="E18" s="123"/>
      <c r="F18" s="61"/>
      <c r="G18" s="271"/>
      <c r="H18" s="61"/>
      <c r="I18" s="65"/>
      <c r="J18" s="61"/>
      <c r="K18" s="61"/>
    </row>
    <row r="19" spans="1:11" ht="15.75" customHeight="1">
      <c r="A19" s="111"/>
      <c r="B19" s="124" t="s">
        <v>75</v>
      </c>
      <c r="C19" s="124"/>
      <c r="D19" s="125">
        <v>612</v>
      </c>
      <c r="E19" s="126"/>
      <c r="F19" s="61"/>
      <c r="G19" s="133"/>
      <c r="H19" s="63"/>
      <c r="I19" s="64"/>
      <c r="J19" s="61"/>
      <c r="K19" s="61"/>
    </row>
    <row r="20" spans="1:11" ht="15.75" customHeight="1">
      <c r="A20" s="109">
        <v>3</v>
      </c>
      <c r="B20" s="118" t="s">
        <v>7</v>
      </c>
      <c r="C20" s="118"/>
      <c r="D20" s="119">
        <f>SUM(D21:D50)</f>
        <v>23485</v>
      </c>
      <c r="E20" s="120"/>
      <c r="F20" s="61"/>
      <c r="G20" s="133"/>
      <c r="H20" s="63"/>
      <c r="I20" s="64"/>
      <c r="J20" s="61"/>
      <c r="K20" s="61"/>
    </row>
    <row r="21" spans="1:11" ht="15.75" customHeight="1" hidden="1">
      <c r="A21" s="112"/>
      <c r="B21" s="127" t="s">
        <v>120</v>
      </c>
      <c r="C21" s="121"/>
      <c r="D21" s="128">
        <v>0</v>
      </c>
      <c r="E21" s="123"/>
      <c r="F21" s="61"/>
      <c r="G21" s="271"/>
      <c r="H21" s="61"/>
      <c r="I21" s="65"/>
      <c r="J21" s="61"/>
      <c r="K21" s="61"/>
    </row>
    <row r="22" spans="1:11" ht="15.75" customHeight="1">
      <c r="A22" s="112"/>
      <c r="B22" s="127" t="s">
        <v>121</v>
      </c>
      <c r="C22" s="121"/>
      <c r="D22" s="122">
        <v>2</v>
      </c>
      <c r="E22" s="123"/>
      <c r="F22" s="61"/>
      <c r="G22" s="127"/>
      <c r="H22" s="63"/>
      <c r="I22" s="64"/>
      <c r="J22" s="61"/>
      <c r="K22" s="61"/>
    </row>
    <row r="23" spans="1:11" ht="15.75" customHeight="1">
      <c r="A23" s="112"/>
      <c r="B23" s="127" t="s">
        <v>122</v>
      </c>
      <c r="C23" s="121"/>
      <c r="D23" s="122">
        <v>5</v>
      </c>
      <c r="E23" s="123"/>
      <c r="F23" s="61"/>
      <c r="G23" s="127"/>
      <c r="H23" s="63"/>
      <c r="I23" s="64"/>
      <c r="J23" s="61"/>
      <c r="K23" s="61"/>
    </row>
    <row r="24" spans="1:11" ht="15.75" customHeight="1">
      <c r="A24" s="112"/>
      <c r="B24" s="127" t="s">
        <v>206</v>
      </c>
      <c r="C24" s="121"/>
      <c r="D24" s="128">
        <v>29</v>
      </c>
      <c r="E24" s="123"/>
      <c r="F24" s="61"/>
      <c r="G24" s="127"/>
      <c r="H24" s="63"/>
      <c r="I24" s="64"/>
      <c r="J24" s="61"/>
      <c r="K24" s="61"/>
    </row>
    <row r="25" spans="1:11" ht="15.75" customHeight="1">
      <c r="A25" s="112"/>
      <c r="B25" s="127" t="s">
        <v>123</v>
      </c>
      <c r="C25" s="121"/>
      <c r="D25" s="122">
        <v>594</v>
      </c>
      <c r="E25" s="123"/>
      <c r="F25" s="61"/>
      <c r="G25" s="127"/>
      <c r="H25" s="63"/>
      <c r="I25" s="64"/>
      <c r="J25" s="61"/>
      <c r="K25" s="61"/>
    </row>
    <row r="26" spans="1:11" ht="15.75" customHeight="1">
      <c r="A26" s="112"/>
      <c r="B26" s="127" t="s">
        <v>124</v>
      </c>
      <c r="C26" s="121"/>
      <c r="D26" s="122">
        <v>296</v>
      </c>
      <c r="E26" s="123"/>
      <c r="F26" s="61"/>
      <c r="G26" s="127"/>
      <c r="H26" s="61"/>
      <c r="I26" s="65"/>
      <c r="J26" s="61"/>
      <c r="K26" s="61"/>
    </row>
    <row r="27" spans="1:11" ht="15.75" customHeight="1">
      <c r="A27" s="112"/>
      <c r="B27" s="127" t="s">
        <v>197</v>
      </c>
      <c r="C27" s="121"/>
      <c r="D27" s="122">
        <v>4642</v>
      </c>
      <c r="E27" s="123"/>
      <c r="F27" s="61"/>
      <c r="G27" s="127"/>
      <c r="H27" s="61"/>
      <c r="I27" s="65"/>
      <c r="J27" s="61"/>
      <c r="K27" s="61"/>
    </row>
    <row r="28" spans="1:11" ht="15.75" customHeight="1">
      <c r="A28" s="112"/>
      <c r="B28" s="127" t="s">
        <v>126</v>
      </c>
      <c r="C28" s="129"/>
      <c r="D28" s="122">
        <v>193</v>
      </c>
      <c r="E28" s="123"/>
      <c r="F28" s="61"/>
      <c r="G28" s="127"/>
      <c r="H28" s="61"/>
      <c r="I28" s="65"/>
      <c r="J28" s="61"/>
      <c r="K28" s="61"/>
    </row>
    <row r="29" spans="1:11" ht="15.75" customHeight="1">
      <c r="A29" s="112"/>
      <c r="B29" s="127" t="s">
        <v>127</v>
      </c>
      <c r="C29" s="121"/>
      <c r="D29" s="122">
        <v>110</v>
      </c>
      <c r="E29" s="123"/>
      <c r="F29" s="61"/>
      <c r="G29" s="127"/>
      <c r="H29" s="61"/>
      <c r="I29" s="65"/>
      <c r="J29" s="61"/>
      <c r="K29" s="61"/>
    </row>
    <row r="30" spans="1:11" ht="15.75" customHeight="1">
      <c r="A30" s="112"/>
      <c r="B30" s="127" t="s">
        <v>128</v>
      </c>
      <c r="C30" s="121"/>
      <c r="D30" s="122">
        <v>77</v>
      </c>
      <c r="E30" s="123"/>
      <c r="F30" s="61"/>
      <c r="G30" s="127"/>
      <c r="H30" s="61"/>
      <c r="I30" s="65"/>
      <c r="J30" s="61"/>
      <c r="K30" s="61"/>
    </row>
    <row r="31" spans="1:11" ht="15.75" customHeight="1">
      <c r="A31" s="112"/>
      <c r="B31" s="127" t="s">
        <v>129</v>
      </c>
      <c r="C31" s="121"/>
      <c r="D31" s="122">
        <v>380</v>
      </c>
      <c r="E31" s="123"/>
      <c r="F31" s="61"/>
      <c r="G31" s="127"/>
      <c r="H31" s="61"/>
      <c r="I31" s="65"/>
      <c r="J31" s="61"/>
      <c r="K31" s="61"/>
    </row>
    <row r="32" spans="1:11" ht="15.75" customHeight="1">
      <c r="A32" s="112"/>
      <c r="B32" s="127" t="s">
        <v>130</v>
      </c>
      <c r="C32" s="129"/>
      <c r="D32" s="122">
        <v>301</v>
      </c>
      <c r="E32" s="123"/>
      <c r="F32" s="61"/>
      <c r="G32" s="127"/>
      <c r="H32" s="61"/>
      <c r="I32" s="65"/>
      <c r="J32" s="61"/>
      <c r="K32" s="61"/>
    </row>
    <row r="33" spans="1:8" ht="15.75" customHeight="1">
      <c r="A33" s="112"/>
      <c r="B33" s="127" t="s">
        <v>196</v>
      </c>
      <c r="C33" s="121"/>
      <c r="D33" s="122">
        <v>4258</v>
      </c>
      <c r="E33" s="123"/>
      <c r="G33" s="127"/>
      <c r="H33" s="61"/>
    </row>
    <row r="34" spans="1:8" ht="15.75" customHeight="1">
      <c r="A34" s="112"/>
      <c r="B34" s="127" t="s">
        <v>132</v>
      </c>
      <c r="C34" s="121"/>
      <c r="D34" s="122">
        <v>135</v>
      </c>
      <c r="E34" s="123"/>
      <c r="G34" s="127"/>
      <c r="H34" s="61"/>
    </row>
    <row r="35" spans="1:8" ht="15.75" customHeight="1" hidden="1">
      <c r="A35" s="112"/>
      <c r="B35" s="127" t="s">
        <v>178</v>
      </c>
      <c r="C35" s="121"/>
      <c r="D35" s="122">
        <v>0</v>
      </c>
      <c r="E35" s="123"/>
      <c r="G35" s="127"/>
      <c r="H35" s="61"/>
    </row>
    <row r="36" spans="1:8" ht="15.75" customHeight="1">
      <c r="A36" s="112"/>
      <c r="B36" s="127" t="s">
        <v>152</v>
      </c>
      <c r="C36" s="121"/>
      <c r="D36" s="122">
        <v>950</v>
      </c>
      <c r="E36" s="123"/>
      <c r="G36" s="127"/>
      <c r="H36" s="61"/>
    </row>
    <row r="37" spans="1:8" ht="15.75" customHeight="1">
      <c r="A37" s="112"/>
      <c r="B37" s="127" t="s">
        <v>133</v>
      </c>
      <c r="C37" s="121"/>
      <c r="D37" s="122">
        <v>1242</v>
      </c>
      <c r="E37" s="123"/>
      <c r="G37" s="127"/>
      <c r="H37" s="61"/>
    </row>
    <row r="38" spans="1:8" ht="15.75" customHeight="1">
      <c r="A38" s="112"/>
      <c r="B38" s="127" t="s">
        <v>134</v>
      </c>
      <c r="C38" s="121"/>
      <c r="D38" s="122">
        <v>1821</v>
      </c>
      <c r="E38" s="123"/>
      <c r="G38" s="127"/>
      <c r="H38" s="61"/>
    </row>
    <row r="39" spans="1:8" ht="15.75" customHeight="1" hidden="1">
      <c r="A39" s="112"/>
      <c r="B39" s="127" t="s">
        <v>135</v>
      </c>
      <c r="C39" s="121"/>
      <c r="D39" s="122">
        <v>0</v>
      </c>
      <c r="E39" s="123"/>
      <c r="G39" s="127"/>
      <c r="H39" s="61"/>
    </row>
    <row r="40" spans="1:8" ht="15.75" customHeight="1">
      <c r="A40" s="112"/>
      <c r="B40" s="127" t="s">
        <v>189</v>
      </c>
      <c r="C40" s="121"/>
      <c r="D40" s="122">
        <v>1210</v>
      </c>
      <c r="E40" s="123"/>
      <c r="G40" s="127"/>
      <c r="H40" s="61"/>
    </row>
    <row r="41" spans="1:8" ht="15.75" customHeight="1">
      <c r="A41" s="112"/>
      <c r="B41" s="127" t="s">
        <v>154</v>
      </c>
      <c r="C41" s="121"/>
      <c r="D41" s="122">
        <v>332</v>
      </c>
      <c r="E41" s="123"/>
      <c r="G41" s="127"/>
      <c r="H41" s="61"/>
    </row>
    <row r="42" spans="1:8" ht="15.75" customHeight="1">
      <c r="A42" s="112"/>
      <c r="B42" s="127" t="s">
        <v>137</v>
      </c>
      <c r="C42" s="121"/>
      <c r="D42" s="122">
        <v>90</v>
      </c>
      <c r="E42" s="123"/>
      <c r="G42" s="127"/>
      <c r="H42" s="61"/>
    </row>
    <row r="43" spans="1:8" ht="15.75" customHeight="1">
      <c r="A43" s="112"/>
      <c r="B43" s="127" t="s">
        <v>207</v>
      </c>
      <c r="C43" s="121"/>
      <c r="D43" s="122">
        <v>39</v>
      </c>
      <c r="E43" s="123"/>
      <c r="G43" s="127"/>
      <c r="H43" s="61"/>
    </row>
    <row r="44" spans="1:8" ht="15.75" customHeight="1">
      <c r="A44" s="112"/>
      <c r="B44" s="127" t="s">
        <v>208</v>
      </c>
      <c r="C44" s="121"/>
      <c r="D44" s="122">
        <v>1774</v>
      </c>
      <c r="E44" s="123"/>
      <c r="G44" s="127"/>
      <c r="H44" s="61"/>
    </row>
    <row r="45" spans="1:8" ht="15.75" customHeight="1">
      <c r="A45" s="112"/>
      <c r="B45" s="127" t="s">
        <v>140</v>
      </c>
      <c r="C45" s="134"/>
      <c r="D45" s="163">
        <v>3</v>
      </c>
      <c r="E45" s="136"/>
      <c r="G45" s="127"/>
      <c r="H45" s="61"/>
    </row>
    <row r="46" spans="1:8" ht="15.75" customHeight="1">
      <c r="A46" s="112"/>
      <c r="B46" s="127" t="s">
        <v>141</v>
      </c>
      <c r="C46" s="121"/>
      <c r="D46" s="122">
        <v>487</v>
      </c>
      <c r="E46" s="123"/>
      <c r="G46" s="127"/>
      <c r="H46" s="61"/>
    </row>
    <row r="47" spans="1:8" ht="15.75" customHeight="1">
      <c r="A47" s="112"/>
      <c r="B47" s="127" t="s">
        <v>76</v>
      </c>
      <c r="C47" s="121"/>
      <c r="D47" s="122">
        <v>3850</v>
      </c>
      <c r="E47" s="123"/>
      <c r="G47" s="127"/>
      <c r="H47" s="61"/>
    </row>
    <row r="48" spans="1:8" ht="15.75" customHeight="1">
      <c r="A48" s="112"/>
      <c r="B48" s="127" t="s">
        <v>142</v>
      </c>
      <c r="C48" s="121"/>
      <c r="D48" s="122">
        <v>445</v>
      </c>
      <c r="E48" s="123"/>
      <c r="G48" s="127"/>
      <c r="H48" s="61"/>
    </row>
    <row r="49" spans="1:8" ht="15.75" customHeight="1">
      <c r="A49" s="112"/>
      <c r="B49" s="127" t="s">
        <v>78</v>
      </c>
      <c r="C49" s="121"/>
      <c r="D49" s="122">
        <v>1</v>
      </c>
      <c r="E49" s="123"/>
      <c r="G49" s="127"/>
      <c r="H49" s="61"/>
    </row>
    <row r="50" spans="1:8" ht="15.75" customHeight="1">
      <c r="A50" s="112"/>
      <c r="B50" s="127" t="s">
        <v>195</v>
      </c>
      <c r="C50" s="121"/>
      <c r="D50" s="122">
        <v>219</v>
      </c>
      <c r="E50" s="123"/>
      <c r="G50" s="127"/>
      <c r="H50" s="61"/>
    </row>
    <row r="51" spans="1:8" ht="15.75" customHeight="1">
      <c r="A51" s="109">
        <v>4</v>
      </c>
      <c r="B51" s="162" t="s">
        <v>162</v>
      </c>
      <c r="C51" s="161"/>
      <c r="D51" s="119">
        <f>D52</f>
        <v>2005</v>
      </c>
      <c r="E51" s="120"/>
      <c r="G51" s="127"/>
      <c r="H51" s="61"/>
    </row>
    <row r="52" spans="1:8" ht="15.75" customHeight="1">
      <c r="A52" s="159"/>
      <c r="B52" s="160" t="s">
        <v>163</v>
      </c>
      <c r="C52" s="124"/>
      <c r="D52" s="125">
        <v>2005</v>
      </c>
      <c r="E52" s="126"/>
      <c r="G52" s="272"/>
      <c r="H52" s="61"/>
    </row>
    <row r="53" spans="1:8" ht="15.75" customHeight="1">
      <c r="A53" s="113"/>
      <c r="B53" s="131" t="s">
        <v>63</v>
      </c>
      <c r="C53" s="138"/>
      <c r="D53" s="157">
        <f>D9+D17+D20+D51</f>
        <v>37490</v>
      </c>
      <c r="E53" s="132"/>
      <c r="G53" s="127"/>
      <c r="H53" s="61"/>
    </row>
    <row r="54" spans="1:8" ht="18.75">
      <c r="A54" s="114"/>
      <c r="B54" s="114"/>
      <c r="C54" s="114"/>
      <c r="D54" s="114"/>
      <c r="E54" s="114"/>
      <c r="G54" s="271"/>
      <c r="H54" s="61"/>
    </row>
    <row r="55" spans="1:8" ht="18.75">
      <c r="A55" s="114"/>
      <c r="B55" s="114"/>
      <c r="C55" s="114"/>
      <c r="D55" s="114"/>
      <c r="E55" s="114"/>
      <c r="G55" s="61"/>
      <c r="H55" s="61"/>
    </row>
    <row r="56" spans="1:8" ht="18.75">
      <c r="A56" s="114"/>
      <c r="B56" s="114"/>
      <c r="C56" s="114"/>
      <c r="D56" s="114"/>
      <c r="E56" s="114"/>
      <c r="G56" s="61"/>
      <c r="H56" s="61"/>
    </row>
    <row r="57" spans="1:8" ht="18.75">
      <c r="A57" s="114"/>
      <c r="B57" s="114"/>
      <c r="C57" s="114"/>
      <c r="D57" s="114"/>
      <c r="E57" s="114"/>
      <c r="G57" s="61"/>
      <c r="H57" s="61"/>
    </row>
    <row r="58" spans="1:8" ht="18.75">
      <c r="A58" s="114"/>
      <c r="B58" s="114"/>
      <c r="C58" s="114"/>
      <c r="D58" s="114"/>
      <c r="E58" s="114"/>
      <c r="G58" s="61"/>
      <c r="H58" s="61"/>
    </row>
    <row r="59" spans="1:8" ht="18.75">
      <c r="A59" s="114"/>
      <c r="B59" s="114"/>
      <c r="C59" s="114"/>
      <c r="D59" s="114"/>
      <c r="E59" s="114"/>
      <c r="G59" s="61"/>
      <c r="H59" s="61"/>
    </row>
    <row r="60" spans="1:8" ht="18.75">
      <c r="A60" s="114"/>
      <c r="B60" s="114"/>
      <c r="C60" s="114"/>
      <c r="D60" s="114"/>
      <c r="E60" s="114"/>
      <c r="G60" s="61"/>
      <c r="H60" s="61"/>
    </row>
    <row r="61" spans="1:8" ht="18.75">
      <c r="A61" s="114"/>
      <c r="B61" s="114"/>
      <c r="C61" s="114"/>
      <c r="D61" s="114"/>
      <c r="E61" s="114"/>
      <c r="G61" s="61"/>
      <c r="H61" s="61"/>
    </row>
    <row r="62" spans="7:8" ht="18.75">
      <c r="G62" s="61"/>
      <c r="H62" s="61"/>
    </row>
    <row r="63" spans="7:8" ht="18.75">
      <c r="G63" s="61"/>
      <c r="H63" s="61"/>
    </row>
    <row r="64" spans="7:8" ht="18.75">
      <c r="G64" s="61"/>
      <c r="H64" s="61"/>
    </row>
    <row r="65" spans="7:8" ht="18.75">
      <c r="G65" s="61"/>
      <c r="H65" s="61"/>
    </row>
    <row r="66" spans="7:8" ht="18.75">
      <c r="G66" s="61"/>
      <c r="H66" s="61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269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183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SUM(D10:D15)</f>
        <v>2532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1922</v>
      </c>
      <c r="E10" s="123"/>
      <c r="F10" s="61"/>
      <c r="G10" s="61"/>
      <c r="H10" s="61"/>
      <c r="I10" s="65"/>
      <c r="J10" s="61"/>
      <c r="K10" s="61"/>
    </row>
    <row r="11" spans="1:11" ht="15.75" customHeight="1">
      <c r="A11" s="110"/>
      <c r="B11" s="121" t="s">
        <v>151</v>
      </c>
      <c r="C11" s="121"/>
      <c r="D11" s="122">
        <v>60</v>
      </c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>
      <c r="A13" s="110"/>
      <c r="B13" s="121" t="s">
        <v>149</v>
      </c>
      <c r="C13" s="121"/>
      <c r="D13" s="122">
        <v>406</v>
      </c>
      <c r="E13" s="123"/>
      <c r="F13" s="61"/>
      <c r="G13" s="61"/>
      <c r="H13" s="61"/>
      <c r="I13" s="65"/>
      <c r="J13" s="61"/>
      <c r="K13" s="61"/>
    </row>
    <row r="14" spans="1:11" ht="15.75" customHeight="1">
      <c r="A14" s="110"/>
      <c r="B14" s="121" t="s">
        <v>204</v>
      </c>
      <c r="C14" s="121"/>
      <c r="D14" s="122">
        <v>144</v>
      </c>
      <c r="E14" s="123"/>
      <c r="F14" s="61"/>
      <c r="G14" s="61"/>
      <c r="H14" s="61"/>
      <c r="I14" s="65"/>
      <c r="J14" s="61"/>
      <c r="K14" s="61"/>
    </row>
    <row r="15" spans="1:11" ht="15.75" customHeight="1" hidden="1">
      <c r="A15" s="111"/>
      <c r="B15" s="124" t="s">
        <v>150</v>
      </c>
      <c r="C15" s="124"/>
      <c r="D15" s="125">
        <v>0</v>
      </c>
      <c r="E15" s="126"/>
      <c r="F15" s="61"/>
      <c r="G15" s="61"/>
      <c r="H15" s="61"/>
      <c r="I15" s="65"/>
      <c r="J15" s="61"/>
      <c r="K15" s="61"/>
    </row>
    <row r="16" spans="1:11" ht="15.75" customHeight="1">
      <c r="A16" s="109">
        <v>2</v>
      </c>
      <c r="B16" s="118" t="s">
        <v>73</v>
      </c>
      <c r="C16" s="118"/>
      <c r="D16" s="119">
        <f>D17+D18</f>
        <v>579</v>
      </c>
      <c r="E16" s="120"/>
      <c r="F16" s="61"/>
      <c r="G16" s="61"/>
      <c r="H16" s="61"/>
      <c r="I16" s="65"/>
      <c r="J16" s="61"/>
      <c r="K16" s="61"/>
    </row>
    <row r="17" spans="1:11" ht="15.75" customHeight="1">
      <c r="A17" s="110"/>
      <c r="B17" s="121" t="s">
        <v>74</v>
      </c>
      <c r="C17" s="121"/>
      <c r="D17" s="122">
        <v>558</v>
      </c>
      <c r="E17" s="123"/>
      <c r="F17" s="61"/>
      <c r="G17" s="61"/>
      <c r="H17" s="61"/>
      <c r="I17" s="65"/>
      <c r="J17" s="61"/>
      <c r="K17" s="61"/>
    </row>
    <row r="18" spans="1:11" ht="15.75" customHeight="1">
      <c r="A18" s="111"/>
      <c r="B18" s="124" t="s">
        <v>75</v>
      </c>
      <c r="C18" s="124"/>
      <c r="D18" s="125">
        <v>21</v>
      </c>
      <c r="E18" s="126"/>
      <c r="F18" s="61"/>
      <c r="G18" s="63"/>
      <c r="H18" s="63"/>
      <c r="I18" s="64"/>
      <c r="J18" s="61"/>
      <c r="K18" s="61"/>
    </row>
    <row r="19" spans="1:11" ht="15.75" customHeight="1">
      <c r="A19" s="109">
        <v>3</v>
      </c>
      <c r="B19" s="118" t="s">
        <v>7</v>
      </c>
      <c r="C19" s="118"/>
      <c r="D19" s="119">
        <f>SUM(D20:D47)</f>
        <v>2052</v>
      </c>
      <c r="E19" s="120"/>
      <c r="F19" s="61"/>
      <c r="G19" s="63"/>
      <c r="H19" s="63"/>
      <c r="I19" s="64"/>
      <c r="J19" s="61"/>
      <c r="K19" s="61"/>
    </row>
    <row r="20" spans="1:11" ht="15.75" customHeight="1" hidden="1">
      <c r="A20" s="112"/>
      <c r="B20" s="127" t="s">
        <v>120</v>
      </c>
      <c r="C20" s="121"/>
      <c r="D20" s="128"/>
      <c r="E20" s="123"/>
      <c r="F20" s="61"/>
      <c r="G20" s="61"/>
      <c r="H20" s="61"/>
      <c r="I20" s="65"/>
      <c r="J20" s="61"/>
      <c r="K20" s="61"/>
    </row>
    <row r="21" spans="1:11" ht="15.75" customHeight="1" hidden="1">
      <c r="A21" s="112"/>
      <c r="B21" s="127" t="s">
        <v>121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122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123</v>
      </c>
      <c r="C23" s="121"/>
      <c r="D23" s="122">
        <v>0</v>
      </c>
      <c r="E23" s="123"/>
      <c r="F23" s="61"/>
      <c r="G23" s="63"/>
      <c r="H23" s="63"/>
      <c r="I23" s="64"/>
      <c r="J23" s="61"/>
      <c r="K23" s="61"/>
    </row>
    <row r="24" spans="1:11" ht="15.75" customHeight="1" hidden="1">
      <c r="A24" s="112"/>
      <c r="B24" s="127" t="s">
        <v>124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>
      <c r="A25" s="112"/>
      <c r="B25" s="127" t="s">
        <v>125</v>
      </c>
      <c r="C25" s="121"/>
      <c r="D25" s="122">
        <v>9</v>
      </c>
      <c r="E25" s="123"/>
      <c r="F25" s="61"/>
      <c r="G25" s="61"/>
      <c r="H25" s="61"/>
      <c r="I25" s="65"/>
      <c r="J25" s="61"/>
      <c r="K25" s="61"/>
    </row>
    <row r="26" spans="1:11" ht="15.75" customHeight="1">
      <c r="A26" s="112"/>
      <c r="B26" s="127" t="s">
        <v>126</v>
      </c>
      <c r="C26" s="129"/>
      <c r="D26" s="122">
        <v>74</v>
      </c>
      <c r="E26" s="123"/>
      <c r="F26" s="61"/>
      <c r="G26" s="61"/>
      <c r="H26" s="61"/>
      <c r="I26" s="65"/>
      <c r="J26" s="61"/>
      <c r="K26" s="61"/>
    </row>
    <row r="27" spans="1:11" ht="15.75" customHeight="1">
      <c r="A27" s="112"/>
      <c r="B27" s="127" t="s">
        <v>127</v>
      </c>
      <c r="C27" s="121"/>
      <c r="D27" s="122">
        <v>31</v>
      </c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128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>
      <c r="A29" s="112"/>
      <c r="B29" s="127" t="s">
        <v>129</v>
      </c>
      <c r="C29" s="121"/>
      <c r="D29" s="122">
        <v>11</v>
      </c>
      <c r="E29" s="123"/>
      <c r="F29" s="61"/>
      <c r="G29" s="61"/>
      <c r="H29" s="61"/>
      <c r="I29" s="65"/>
      <c r="J29" s="61"/>
      <c r="K29" s="61"/>
    </row>
    <row r="30" spans="1:11" ht="15.75" customHeight="1">
      <c r="A30" s="112"/>
      <c r="B30" s="127" t="s">
        <v>130</v>
      </c>
      <c r="C30" s="129"/>
      <c r="D30" s="122">
        <v>138</v>
      </c>
      <c r="E30" s="123"/>
      <c r="F30" s="61"/>
      <c r="G30" s="61"/>
      <c r="H30" s="61"/>
      <c r="I30" s="65"/>
      <c r="J30" s="61"/>
      <c r="K30" s="61"/>
    </row>
    <row r="31" spans="1:5" ht="15.75" customHeight="1">
      <c r="A31" s="112"/>
      <c r="B31" s="127" t="s">
        <v>131</v>
      </c>
      <c r="C31" s="121"/>
      <c r="D31" s="133">
        <v>948</v>
      </c>
      <c r="E31" s="123"/>
    </row>
    <row r="32" spans="1:5" ht="15.75" customHeight="1">
      <c r="A32" s="112"/>
      <c r="B32" s="127" t="s">
        <v>132</v>
      </c>
      <c r="C32" s="121"/>
      <c r="D32" s="133">
        <v>31</v>
      </c>
      <c r="E32" s="123"/>
    </row>
    <row r="33" spans="1:5" ht="15.75" customHeight="1" hidden="1">
      <c r="A33" s="112"/>
      <c r="B33" s="127" t="s">
        <v>152</v>
      </c>
      <c r="C33" s="121"/>
      <c r="D33" s="133"/>
      <c r="E33" s="123"/>
    </row>
    <row r="34" spans="1:5" ht="15.75" customHeight="1">
      <c r="A34" s="112"/>
      <c r="B34" s="127" t="s">
        <v>133</v>
      </c>
      <c r="C34" s="121"/>
      <c r="D34" s="133">
        <v>48</v>
      </c>
      <c r="E34" s="123"/>
    </row>
    <row r="35" spans="1:5" ht="15.75" customHeight="1" hidden="1">
      <c r="A35" s="112"/>
      <c r="B35" s="127" t="s">
        <v>134</v>
      </c>
      <c r="C35" s="121"/>
      <c r="D35" s="133">
        <v>0</v>
      </c>
      <c r="E35" s="123"/>
    </row>
    <row r="36" spans="1:5" ht="15.75" customHeight="1" hidden="1">
      <c r="A36" s="112"/>
      <c r="B36" s="127" t="s">
        <v>135</v>
      </c>
      <c r="C36" s="121"/>
      <c r="D36" s="133"/>
      <c r="E36" s="123"/>
    </row>
    <row r="37" spans="1:5" ht="15.75" customHeight="1">
      <c r="A37" s="112"/>
      <c r="B37" s="127" t="s">
        <v>198</v>
      </c>
      <c r="C37" s="121"/>
      <c r="D37" s="133">
        <v>305</v>
      </c>
      <c r="E37" s="123"/>
    </row>
    <row r="38" spans="1:5" ht="15.75" customHeight="1" hidden="1">
      <c r="A38" s="112"/>
      <c r="B38" s="127" t="s">
        <v>154</v>
      </c>
      <c r="C38" s="121"/>
      <c r="D38" s="133"/>
      <c r="E38" s="123"/>
    </row>
    <row r="39" spans="1:5" ht="15.75" customHeight="1" hidden="1">
      <c r="A39" s="112"/>
      <c r="B39" s="127" t="s">
        <v>137</v>
      </c>
      <c r="C39" s="121"/>
      <c r="D39" s="133"/>
      <c r="E39" s="123"/>
    </row>
    <row r="40" spans="1:5" ht="15.75" customHeight="1">
      <c r="A40" s="112"/>
      <c r="B40" s="127" t="s">
        <v>207</v>
      </c>
      <c r="C40" s="121"/>
      <c r="D40" s="133">
        <v>38</v>
      </c>
      <c r="E40" s="123"/>
    </row>
    <row r="41" spans="1:5" ht="15.75" customHeight="1" hidden="1">
      <c r="A41" s="112"/>
      <c r="B41" s="127" t="s">
        <v>139</v>
      </c>
      <c r="C41" s="121"/>
      <c r="D41" s="133"/>
      <c r="E41" s="123"/>
    </row>
    <row r="42" spans="1:5" ht="15.75" customHeight="1">
      <c r="A42" s="112"/>
      <c r="B42" s="127" t="s">
        <v>140</v>
      </c>
      <c r="C42" s="134"/>
      <c r="D42" s="135">
        <v>46</v>
      </c>
      <c r="E42" s="136"/>
    </row>
    <row r="43" spans="1:5" ht="15.75" customHeight="1" hidden="1">
      <c r="A43" s="112"/>
      <c r="B43" s="127" t="s">
        <v>141</v>
      </c>
      <c r="C43" s="121"/>
      <c r="D43" s="133"/>
      <c r="E43" s="123"/>
    </row>
    <row r="44" spans="1:5" ht="15.75" customHeight="1">
      <c r="A44" s="112"/>
      <c r="B44" s="127" t="s">
        <v>76</v>
      </c>
      <c r="C44" s="121"/>
      <c r="D44" s="133">
        <v>373</v>
      </c>
      <c r="E44" s="123"/>
    </row>
    <row r="45" spans="1:5" ht="15.75" customHeight="1" hidden="1">
      <c r="A45" s="112"/>
      <c r="B45" s="127" t="s">
        <v>142</v>
      </c>
      <c r="C45" s="121"/>
      <c r="D45" s="133"/>
      <c r="E45" s="123"/>
    </row>
    <row r="46" spans="1:5" ht="15.75" customHeight="1" hidden="1">
      <c r="A46" s="112"/>
      <c r="B46" s="127" t="s">
        <v>78</v>
      </c>
      <c r="C46" s="121"/>
      <c r="D46" s="133"/>
      <c r="E46" s="123"/>
    </row>
    <row r="47" spans="1:5" ht="15.75" customHeight="1" hidden="1">
      <c r="A47" s="112"/>
      <c r="B47" s="127" t="s">
        <v>77</v>
      </c>
      <c r="C47" s="124"/>
      <c r="D47" s="137"/>
      <c r="E47" s="126"/>
    </row>
    <row r="48" spans="1:5" ht="15.75" customHeight="1">
      <c r="A48" s="113"/>
      <c r="B48" s="131" t="s">
        <v>63</v>
      </c>
      <c r="C48" s="138"/>
      <c r="D48" s="157">
        <f>D9+D16+D19</f>
        <v>5163</v>
      </c>
      <c r="E48" s="132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  <row r="56" spans="1:5" ht="18.75">
      <c r="A56" s="114"/>
      <c r="B56" s="114"/>
      <c r="C56" s="114"/>
      <c r="D56" s="114"/>
      <c r="E56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270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184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SUM(D10:D14)</f>
        <v>2304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1084</v>
      </c>
      <c r="E10" s="123"/>
      <c r="F10" s="61"/>
      <c r="G10" s="61"/>
      <c r="H10" s="61"/>
      <c r="I10" s="65"/>
      <c r="J10" s="61"/>
      <c r="K10" s="61"/>
    </row>
    <row r="11" spans="1:11" ht="15.75" customHeight="1">
      <c r="A11" s="110"/>
      <c r="B11" s="121" t="s">
        <v>151</v>
      </c>
      <c r="C11" s="121"/>
      <c r="D11" s="122">
        <v>20</v>
      </c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>
      <c r="A14" s="111"/>
      <c r="B14" s="124" t="s">
        <v>153</v>
      </c>
      <c r="C14" s="124"/>
      <c r="D14" s="125">
        <v>1200</v>
      </c>
      <c r="E14" s="126"/>
      <c r="F14" s="61"/>
      <c r="G14" s="61"/>
      <c r="H14" s="61"/>
      <c r="I14" s="65"/>
      <c r="J14" s="61"/>
      <c r="K14" s="61"/>
    </row>
    <row r="15" spans="1:11" ht="15.75" customHeight="1">
      <c r="A15" s="109">
        <v>2</v>
      </c>
      <c r="B15" s="118" t="s">
        <v>73</v>
      </c>
      <c r="C15" s="118"/>
      <c r="D15" s="119">
        <f>D16+D17</f>
        <v>591</v>
      </c>
      <c r="E15" s="120"/>
      <c r="F15" s="61"/>
      <c r="G15" s="61"/>
      <c r="H15" s="61"/>
      <c r="I15" s="65"/>
      <c r="J15" s="61"/>
      <c r="K15" s="61"/>
    </row>
    <row r="16" spans="1:11" ht="15.75" customHeight="1">
      <c r="A16" s="110"/>
      <c r="B16" s="121" t="s">
        <v>74</v>
      </c>
      <c r="C16" s="121"/>
      <c r="D16" s="122">
        <v>584</v>
      </c>
      <c r="E16" s="123"/>
      <c r="F16" s="61"/>
      <c r="G16" s="61"/>
      <c r="H16" s="61"/>
      <c r="I16" s="65"/>
      <c r="J16" s="61"/>
      <c r="K16" s="61"/>
    </row>
    <row r="17" spans="1:11" ht="15.75" customHeight="1">
      <c r="A17" s="111"/>
      <c r="B17" s="124" t="s">
        <v>75</v>
      </c>
      <c r="C17" s="124"/>
      <c r="D17" s="125">
        <v>7</v>
      </c>
      <c r="E17" s="126"/>
      <c r="F17" s="61"/>
      <c r="G17" s="63"/>
      <c r="H17" s="63"/>
      <c r="I17" s="64"/>
      <c r="J17" s="61"/>
      <c r="K17" s="61"/>
    </row>
    <row r="18" spans="1:11" ht="15.75" customHeight="1">
      <c r="A18" s="109">
        <v>3</v>
      </c>
      <c r="B18" s="118" t="s">
        <v>7</v>
      </c>
      <c r="C18" s="118"/>
      <c r="D18" s="119">
        <f>SUM(D19:D46)</f>
        <v>304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>
        <v>0</v>
      </c>
      <c r="E19" s="123"/>
      <c r="F19" s="61"/>
      <c r="G19" s="61"/>
      <c r="H19" s="61"/>
      <c r="I19" s="65"/>
      <c r="J19" s="61"/>
      <c r="K19" s="61"/>
    </row>
    <row r="20" spans="1:11" ht="15.75" customHeight="1">
      <c r="A20" s="112"/>
      <c r="B20" s="127" t="s">
        <v>121</v>
      </c>
      <c r="C20" s="121"/>
      <c r="D20" s="122">
        <v>6</v>
      </c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>
      <c r="A22" s="112"/>
      <c r="B22" s="127" t="s">
        <v>123</v>
      </c>
      <c r="C22" s="121"/>
      <c r="D22" s="122">
        <v>12</v>
      </c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>
      <c r="A24" s="112"/>
      <c r="B24" s="127" t="s">
        <v>125</v>
      </c>
      <c r="C24" s="121"/>
      <c r="D24" s="122">
        <v>27</v>
      </c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22"/>
      <c r="E25" s="123"/>
      <c r="F25" s="61"/>
      <c r="G25" s="61"/>
      <c r="H25" s="61"/>
      <c r="I25" s="65"/>
      <c r="J25" s="61"/>
      <c r="K25" s="61"/>
    </row>
    <row r="26" spans="1:11" ht="16.5" customHeight="1">
      <c r="A26" s="112"/>
      <c r="B26" s="127" t="s">
        <v>127</v>
      </c>
      <c r="C26" s="121"/>
      <c r="D26" s="122">
        <v>3</v>
      </c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>
      <c r="A28" s="112"/>
      <c r="B28" s="127" t="s">
        <v>129</v>
      </c>
      <c r="C28" s="121"/>
      <c r="D28" s="122">
        <v>45</v>
      </c>
      <c r="E28" s="123"/>
      <c r="F28" s="61"/>
      <c r="G28" s="61"/>
      <c r="H28" s="61"/>
      <c r="I28" s="65"/>
      <c r="J28" s="61"/>
      <c r="K28" s="61"/>
    </row>
    <row r="29" spans="1:11" ht="15.75" customHeight="1">
      <c r="A29" s="112"/>
      <c r="B29" s="127" t="s">
        <v>130</v>
      </c>
      <c r="C29" s="129"/>
      <c r="D29" s="122">
        <v>23</v>
      </c>
      <c r="E29" s="123"/>
      <c r="F29" s="61"/>
      <c r="G29" s="61"/>
      <c r="H29" s="61"/>
      <c r="I29" s="65"/>
      <c r="J29" s="61"/>
      <c r="K29" s="61"/>
    </row>
    <row r="30" spans="1:5" ht="15.75" customHeight="1">
      <c r="A30" s="112"/>
      <c r="B30" s="127" t="s">
        <v>131</v>
      </c>
      <c r="C30" s="121"/>
      <c r="D30" s="133">
        <v>106</v>
      </c>
      <c r="E30" s="123"/>
    </row>
    <row r="31" spans="1:5" ht="15.75" customHeight="1">
      <c r="A31" s="112"/>
      <c r="B31" s="127" t="s">
        <v>132</v>
      </c>
      <c r="C31" s="121"/>
      <c r="D31" s="133">
        <v>7</v>
      </c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>
      <c r="A33" s="112"/>
      <c r="B33" s="127" t="s">
        <v>133</v>
      </c>
      <c r="C33" s="121"/>
      <c r="D33" s="133">
        <v>9</v>
      </c>
      <c r="E33" s="123"/>
    </row>
    <row r="34" spans="1:5" ht="15.75" customHeight="1" hidden="1">
      <c r="A34" s="112"/>
      <c r="B34" s="127" t="s">
        <v>134</v>
      </c>
      <c r="C34" s="121"/>
      <c r="D34" s="133">
        <v>0</v>
      </c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>
      <c r="A41" s="112"/>
      <c r="B41" s="127" t="s">
        <v>140</v>
      </c>
      <c r="C41" s="134"/>
      <c r="D41" s="135">
        <v>10</v>
      </c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56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3199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271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185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 hidden="1">
      <c r="A9" s="108">
        <v>1</v>
      </c>
      <c r="B9" s="118" t="s">
        <v>45</v>
      </c>
      <c r="C9" s="118"/>
      <c r="D9" s="119">
        <f>SUM(D10:D14)</f>
        <v>0</v>
      </c>
      <c r="E9" s="120"/>
      <c r="F9" s="61"/>
      <c r="G9" s="63"/>
      <c r="H9" s="63"/>
      <c r="I9" s="64"/>
      <c r="J9" s="61"/>
      <c r="K9" s="61"/>
    </row>
    <row r="10" spans="1:11" ht="15.75" customHeight="1" hidden="1">
      <c r="A10" s="110"/>
      <c r="B10" s="121" t="s">
        <v>146</v>
      </c>
      <c r="C10" s="121"/>
      <c r="D10" s="122"/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 hidden="1">
      <c r="A15" s="109">
        <v>2</v>
      </c>
      <c r="B15" s="118" t="s">
        <v>73</v>
      </c>
      <c r="C15" s="118"/>
      <c r="D15" s="119">
        <f>D16+D17</f>
        <v>0</v>
      </c>
      <c r="E15" s="120"/>
      <c r="F15" s="61"/>
      <c r="G15" s="61"/>
      <c r="H15" s="61"/>
      <c r="I15" s="65"/>
      <c r="J15" s="61"/>
      <c r="K15" s="61"/>
    </row>
    <row r="16" spans="1:11" ht="15.75" customHeight="1" hidden="1">
      <c r="A16" s="110"/>
      <c r="B16" s="121" t="s">
        <v>74</v>
      </c>
      <c r="C16" s="121"/>
      <c r="D16" s="122"/>
      <c r="E16" s="123"/>
      <c r="F16" s="61"/>
      <c r="G16" s="61"/>
      <c r="H16" s="61"/>
      <c r="I16" s="65"/>
      <c r="J16" s="61"/>
      <c r="K16" s="61"/>
    </row>
    <row r="17" spans="1:11" ht="15.75" customHeight="1" hidden="1">
      <c r="A17" s="111"/>
      <c r="B17" s="124" t="s">
        <v>75</v>
      </c>
      <c r="C17" s="124"/>
      <c r="D17" s="125"/>
      <c r="E17" s="126"/>
      <c r="F17" s="61"/>
      <c r="G17" s="63"/>
      <c r="H17" s="63"/>
      <c r="I17" s="64"/>
      <c r="J17" s="61"/>
      <c r="K17" s="61"/>
    </row>
    <row r="18" spans="1:11" ht="15.75" customHeight="1">
      <c r="A18" s="109"/>
      <c r="B18" s="118" t="s">
        <v>7</v>
      </c>
      <c r="C18" s="118"/>
      <c r="D18" s="119">
        <f>SUM(D19:D46)</f>
        <v>1147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>
      <c r="A23" s="112"/>
      <c r="B23" s="127" t="s">
        <v>124</v>
      </c>
      <c r="C23" s="121"/>
      <c r="D23" s="122">
        <v>742</v>
      </c>
      <c r="E23" s="123"/>
      <c r="F23" s="61"/>
      <c r="G23" s="61"/>
      <c r="H23" s="61"/>
      <c r="I23" s="65"/>
      <c r="J23" s="61"/>
      <c r="K23" s="61"/>
    </row>
    <row r="24" spans="1:11" ht="15.75" customHeight="1" hidden="1">
      <c r="A24" s="112"/>
      <c r="B24" s="127" t="s">
        <v>125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30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 hidden="1">
      <c r="A29" s="112"/>
      <c r="B29" s="127" t="s">
        <v>130</v>
      </c>
      <c r="C29" s="129"/>
      <c r="D29" s="130"/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>
      <c r="A31" s="112"/>
      <c r="B31" s="127" t="s">
        <v>132</v>
      </c>
      <c r="C31" s="121"/>
      <c r="D31" s="133">
        <v>161</v>
      </c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 hidden="1">
      <c r="A33" s="112"/>
      <c r="B33" s="127" t="s">
        <v>133</v>
      </c>
      <c r="C33" s="121"/>
      <c r="D33" s="133"/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244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1147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272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186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 hidden="1">
      <c r="A9" s="108">
        <v>1</v>
      </c>
      <c r="B9" s="118" t="s">
        <v>45</v>
      </c>
      <c r="C9" s="118"/>
      <c r="D9" s="119">
        <f>SUM(D10:D14)</f>
        <v>0</v>
      </c>
      <c r="E9" s="120"/>
      <c r="F9" s="61"/>
      <c r="G9" s="63"/>
      <c r="H9" s="63"/>
      <c r="I9" s="64"/>
      <c r="J9" s="61"/>
      <c r="K9" s="61"/>
    </row>
    <row r="10" spans="1:11" ht="15.75" customHeight="1" hidden="1">
      <c r="A10" s="110"/>
      <c r="B10" s="121" t="s">
        <v>146</v>
      </c>
      <c r="C10" s="121"/>
      <c r="D10" s="122"/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 hidden="1">
      <c r="A15" s="109">
        <v>2</v>
      </c>
      <c r="B15" s="118" t="s">
        <v>73</v>
      </c>
      <c r="C15" s="118"/>
      <c r="D15" s="119">
        <f>D16+D17</f>
        <v>0</v>
      </c>
      <c r="E15" s="120"/>
      <c r="F15" s="61"/>
      <c r="G15" s="61"/>
      <c r="H15" s="61"/>
      <c r="I15" s="65"/>
      <c r="J15" s="61"/>
      <c r="K15" s="61"/>
    </row>
    <row r="16" spans="1:11" ht="15.75" customHeight="1" hidden="1">
      <c r="A16" s="110"/>
      <c r="B16" s="121" t="s">
        <v>74</v>
      </c>
      <c r="C16" s="121"/>
      <c r="D16" s="122"/>
      <c r="E16" s="123"/>
      <c r="F16" s="61"/>
      <c r="G16" s="61"/>
      <c r="H16" s="61"/>
      <c r="I16" s="65"/>
      <c r="J16" s="61"/>
      <c r="K16" s="61"/>
    </row>
    <row r="17" spans="1:11" ht="15.75" customHeight="1" hidden="1">
      <c r="A17" s="111"/>
      <c r="B17" s="124" t="s">
        <v>75</v>
      </c>
      <c r="C17" s="124"/>
      <c r="D17" s="125"/>
      <c r="E17" s="126"/>
      <c r="F17" s="61"/>
      <c r="G17" s="63"/>
      <c r="H17" s="63"/>
      <c r="I17" s="64"/>
      <c r="J17" s="61"/>
      <c r="K17" s="61"/>
    </row>
    <row r="18" spans="1:11" ht="15.75" customHeight="1">
      <c r="A18" s="109"/>
      <c r="B18" s="118" t="s">
        <v>7</v>
      </c>
      <c r="C18" s="118"/>
      <c r="D18" s="119">
        <f>SUM(D19:D46)</f>
        <v>4456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 hidden="1">
      <c r="A24" s="112"/>
      <c r="B24" s="127" t="s">
        <v>125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22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>
      <c r="A29" s="112"/>
      <c r="B29" s="127" t="s">
        <v>130</v>
      </c>
      <c r="C29" s="129"/>
      <c r="D29" s="122">
        <v>2785</v>
      </c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 hidden="1">
      <c r="A31" s="112"/>
      <c r="B31" s="127" t="s">
        <v>132</v>
      </c>
      <c r="C31" s="121"/>
      <c r="D31" s="133"/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>
      <c r="A33" s="112"/>
      <c r="B33" s="127" t="s">
        <v>133</v>
      </c>
      <c r="C33" s="121"/>
      <c r="D33" s="133">
        <v>834</v>
      </c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22">
        <v>837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4456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273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187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 hidden="1">
      <c r="A9" s="108">
        <v>1</v>
      </c>
      <c r="B9" s="118" t="s">
        <v>45</v>
      </c>
      <c r="C9" s="118"/>
      <c r="D9" s="119">
        <f>SUM(D10:D14)</f>
        <v>0</v>
      </c>
      <c r="E9" s="120"/>
      <c r="F9" s="61"/>
      <c r="G9" s="63"/>
      <c r="H9" s="63"/>
      <c r="I9" s="64"/>
      <c r="J9" s="61"/>
      <c r="K9" s="61"/>
    </row>
    <row r="10" spans="1:11" ht="15.75" customHeight="1" hidden="1">
      <c r="A10" s="110"/>
      <c r="B10" s="121" t="s">
        <v>146</v>
      </c>
      <c r="C10" s="121"/>
      <c r="D10" s="122"/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 hidden="1">
      <c r="A15" s="109">
        <v>2</v>
      </c>
      <c r="B15" s="118" t="s">
        <v>73</v>
      </c>
      <c r="C15" s="118"/>
      <c r="D15" s="119">
        <f>D16+D17</f>
        <v>0</v>
      </c>
      <c r="E15" s="120"/>
      <c r="F15" s="61"/>
      <c r="G15" s="61"/>
      <c r="H15" s="61"/>
      <c r="I15" s="65"/>
      <c r="J15" s="61"/>
      <c r="K15" s="61"/>
    </row>
    <row r="16" spans="1:11" ht="15.75" customHeight="1" hidden="1">
      <c r="A16" s="110"/>
      <c r="B16" s="121" t="s">
        <v>74</v>
      </c>
      <c r="C16" s="121"/>
      <c r="D16" s="122"/>
      <c r="E16" s="123"/>
      <c r="F16" s="61"/>
      <c r="G16" s="61"/>
      <c r="H16" s="61"/>
      <c r="I16" s="65"/>
      <c r="J16" s="61"/>
      <c r="K16" s="61"/>
    </row>
    <row r="17" spans="1:11" ht="15.75" customHeight="1" hidden="1">
      <c r="A17" s="111"/>
      <c r="B17" s="124" t="s">
        <v>75</v>
      </c>
      <c r="C17" s="124"/>
      <c r="D17" s="125"/>
      <c r="E17" s="126"/>
      <c r="F17" s="61"/>
      <c r="G17" s="63"/>
      <c r="H17" s="63"/>
      <c r="I17" s="64"/>
      <c r="J17" s="61"/>
      <c r="K17" s="61"/>
    </row>
    <row r="18" spans="1:11" ht="15.75" customHeight="1">
      <c r="A18" s="109"/>
      <c r="B18" s="118" t="s">
        <v>7</v>
      </c>
      <c r="C18" s="118"/>
      <c r="D18" s="119">
        <f>SUM(D19:D46)</f>
        <v>958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 hidden="1">
      <c r="A24" s="112"/>
      <c r="B24" s="127" t="s">
        <v>125</v>
      </c>
      <c r="C24" s="121"/>
      <c r="D24" s="122"/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30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 hidden="1">
      <c r="A29" s="112"/>
      <c r="B29" s="127" t="s">
        <v>130</v>
      </c>
      <c r="C29" s="129"/>
      <c r="D29" s="130"/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 hidden="1">
      <c r="A31" s="112"/>
      <c r="B31" s="127" t="s">
        <v>132</v>
      </c>
      <c r="C31" s="121"/>
      <c r="D31" s="133"/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6.5" customHeight="1">
      <c r="A33" s="112"/>
      <c r="B33" s="127" t="s">
        <v>133</v>
      </c>
      <c r="C33" s="121"/>
      <c r="D33" s="133">
        <v>850</v>
      </c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108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958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60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4"/>
      <c r="B1" s="308" t="s">
        <v>274</v>
      </c>
      <c r="C1" s="308"/>
      <c r="D1" s="308"/>
      <c r="E1" s="308"/>
      <c r="F1" s="73"/>
    </row>
    <row r="2" spans="1:5" ht="15.75" customHeight="1">
      <c r="A2" s="114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188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6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4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108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108">
        <v>1</v>
      </c>
      <c r="B9" s="118" t="s">
        <v>45</v>
      </c>
      <c r="C9" s="118"/>
      <c r="D9" s="119">
        <f>SUM(D10:D14)</f>
        <v>12243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110"/>
      <c r="B10" s="121" t="s">
        <v>146</v>
      </c>
      <c r="C10" s="121"/>
      <c r="D10" s="122">
        <v>12243</v>
      </c>
      <c r="E10" s="123"/>
      <c r="F10" s="61"/>
      <c r="G10" s="61"/>
      <c r="H10" s="61"/>
      <c r="I10" s="65"/>
      <c r="J10" s="61"/>
      <c r="K10" s="61"/>
    </row>
    <row r="11" spans="1:11" ht="15.75" customHeight="1" hidden="1">
      <c r="A11" s="110"/>
      <c r="B11" s="121" t="s">
        <v>147</v>
      </c>
      <c r="C11" s="121"/>
      <c r="D11" s="122"/>
      <c r="E11" s="123"/>
      <c r="F11" s="61"/>
      <c r="G11" s="61"/>
      <c r="H11" s="61"/>
      <c r="I11" s="65"/>
      <c r="J11" s="61"/>
      <c r="K11" s="61"/>
    </row>
    <row r="12" spans="1:11" ht="15.75" customHeight="1" hidden="1">
      <c r="A12" s="110"/>
      <c r="B12" s="121" t="s">
        <v>148</v>
      </c>
      <c r="C12" s="121"/>
      <c r="D12" s="122"/>
      <c r="E12" s="123"/>
      <c r="F12" s="61"/>
      <c r="G12" s="61"/>
      <c r="H12" s="61"/>
      <c r="I12" s="65"/>
      <c r="J12" s="61"/>
      <c r="K12" s="61"/>
    </row>
    <row r="13" spans="1:11" ht="15.75" customHeight="1" hidden="1">
      <c r="A13" s="110"/>
      <c r="B13" s="121" t="s">
        <v>149</v>
      </c>
      <c r="C13" s="121"/>
      <c r="D13" s="122"/>
      <c r="E13" s="123"/>
      <c r="F13" s="61"/>
      <c r="G13" s="61"/>
      <c r="H13" s="61"/>
      <c r="I13" s="65"/>
      <c r="J13" s="61"/>
      <c r="K13" s="61"/>
    </row>
    <row r="14" spans="1:11" ht="15.75" customHeight="1" hidden="1">
      <c r="A14" s="111"/>
      <c r="B14" s="124" t="s">
        <v>150</v>
      </c>
      <c r="C14" s="124"/>
      <c r="D14" s="125"/>
      <c r="E14" s="126"/>
      <c r="F14" s="61"/>
      <c r="G14" s="61"/>
      <c r="H14" s="61"/>
      <c r="I14" s="65"/>
      <c r="J14" s="61"/>
      <c r="K14" s="61"/>
    </row>
    <row r="15" spans="1:11" ht="15.75" customHeight="1">
      <c r="A15" s="109">
        <v>2</v>
      </c>
      <c r="B15" s="118" t="s">
        <v>73</v>
      </c>
      <c r="C15" s="118"/>
      <c r="D15" s="119">
        <f>D16+D17</f>
        <v>1691</v>
      </c>
      <c r="E15" s="120"/>
      <c r="F15" s="61"/>
      <c r="G15" s="61"/>
      <c r="H15" s="61"/>
      <c r="I15" s="65"/>
      <c r="J15" s="61"/>
      <c r="K15" s="61"/>
    </row>
    <row r="16" spans="1:11" ht="15.75" customHeight="1">
      <c r="A16" s="110"/>
      <c r="B16" s="121" t="s">
        <v>74</v>
      </c>
      <c r="C16" s="121"/>
      <c r="D16" s="128">
        <v>1672</v>
      </c>
      <c r="E16" s="123"/>
      <c r="F16" s="61"/>
      <c r="G16" s="61"/>
      <c r="H16" s="61"/>
      <c r="I16" s="65"/>
      <c r="J16" s="61"/>
      <c r="K16" s="61"/>
    </row>
    <row r="17" spans="1:11" ht="15.75" customHeight="1">
      <c r="A17" s="111"/>
      <c r="B17" s="124" t="s">
        <v>75</v>
      </c>
      <c r="C17" s="124"/>
      <c r="D17" s="125">
        <v>19</v>
      </c>
      <c r="E17" s="126"/>
      <c r="F17" s="61"/>
      <c r="G17" s="63"/>
      <c r="H17" s="63"/>
      <c r="I17" s="64"/>
      <c r="J17" s="61"/>
      <c r="K17" s="61"/>
    </row>
    <row r="18" spans="1:11" ht="15.75" customHeight="1">
      <c r="A18" s="109">
        <v>3</v>
      </c>
      <c r="B18" s="118" t="s">
        <v>7</v>
      </c>
      <c r="C18" s="118"/>
      <c r="D18" s="119">
        <f>SUM(D19:D46)</f>
        <v>10</v>
      </c>
      <c r="E18" s="120"/>
      <c r="F18" s="61"/>
      <c r="G18" s="63"/>
      <c r="H18" s="63"/>
      <c r="I18" s="64"/>
      <c r="J18" s="61"/>
      <c r="K18" s="61"/>
    </row>
    <row r="19" spans="1:11" ht="15.75" customHeight="1" hidden="1">
      <c r="A19" s="112"/>
      <c r="B19" s="127" t="s">
        <v>120</v>
      </c>
      <c r="C19" s="121"/>
      <c r="D19" s="128"/>
      <c r="E19" s="123"/>
      <c r="F19" s="61"/>
      <c r="G19" s="61"/>
      <c r="H19" s="61"/>
      <c r="I19" s="65"/>
      <c r="J19" s="61"/>
      <c r="K19" s="61"/>
    </row>
    <row r="20" spans="1:11" ht="15.75" customHeight="1" hidden="1">
      <c r="A20" s="112"/>
      <c r="B20" s="127" t="s">
        <v>121</v>
      </c>
      <c r="C20" s="121"/>
      <c r="D20" s="122"/>
      <c r="E20" s="123"/>
      <c r="F20" s="61"/>
      <c r="G20" s="63"/>
      <c r="H20" s="63"/>
      <c r="I20" s="64"/>
      <c r="J20" s="61"/>
      <c r="K20" s="61"/>
    </row>
    <row r="21" spans="1:11" ht="15.75" customHeight="1" hidden="1">
      <c r="A21" s="112"/>
      <c r="B21" s="127" t="s">
        <v>122</v>
      </c>
      <c r="C21" s="121"/>
      <c r="D21" s="122"/>
      <c r="E21" s="123"/>
      <c r="F21" s="61"/>
      <c r="G21" s="63"/>
      <c r="H21" s="63"/>
      <c r="I21" s="64"/>
      <c r="J21" s="61"/>
      <c r="K21" s="61"/>
    </row>
    <row r="22" spans="1:11" ht="15.75" customHeight="1" hidden="1">
      <c r="A22" s="112"/>
      <c r="B22" s="127" t="s">
        <v>123</v>
      </c>
      <c r="C22" s="121"/>
      <c r="D22" s="122"/>
      <c r="E22" s="123"/>
      <c r="F22" s="61"/>
      <c r="G22" s="63"/>
      <c r="H22" s="63"/>
      <c r="I22" s="64"/>
      <c r="J22" s="61"/>
      <c r="K22" s="61"/>
    </row>
    <row r="23" spans="1:11" ht="15.75" customHeight="1" hidden="1">
      <c r="A23" s="112"/>
      <c r="B23" s="127" t="s">
        <v>124</v>
      </c>
      <c r="C23" s="121"/>
      <c r="D23" s="122"/>
      <c r="E23" s="123"/>
      <c r="F23" s="61"/>
      <c r="G23" s="61"/>
      <c r="H23" s="61"/>
      <c r="I23" s="65"/>
      <c r="J23" s="61"/>
      <c r="K23" s="61"/>
    </row>
    <row r="24" spans="1:11" ht="15.75" customHeight="1">
      <c r="A24" s="112"/>
      <c r="B24" s="127" t="s">
        <v>125</v>
      </c>
      <c r="C24" s="121"/>
      <c r="D24" s="122">
        <v>8</v>
      </c>
      <c r="E24" s="123"/>
      <c r="F24" s="61"/>
      <c r="G24" s="61"/>
      <c r="H24" s="61"/>
      <c r="I24" s="65"/>
      <c r="J24" s="61"/>
      <c r="K24" s="61"/>
    </row>
    <row r="25" spans="1:11" ht="15.75" customHeight="1" hidden="1">
      <c r="A25" s="112"/>
      <c r="B25" s="127" t="s">
        <v>126</v>
      </c>
      <c r="C25" s="129"/>
      <c r="D25" s="122"/>
      <c r="E25" s="123"/>
      <c r="F25" s="61"/>
      <c r="G25" s="61"/>
      <c r="H25" s="61"/>
      <c r="I25" s="65"/>
      <c r="J25" s="61"/>
      <c r="K25" s="61"/>
    </row>
    <row r="26" spans="1:11" ht="15.75" customHeight="1" hidden="1">
      <c r="A26" s="112"/>
      <c r="B26" s="127" t="s">
        <v>127</v>
      </c>
      <c r="C26" s="121"/>
      <c r="D26" s="122"/>
      <c r="E26" s="123"/>
      <c r="F26" s="61"/>
      <c r="G26" s="61"/>
      <c r="H26" s="61"/>
      <c r="I26" s="65"/>
      <c r="J26" s="61"/>
      <c r="K26" s="61"/>
    </row>
    <row r="27" spans="1:11" ht="15.75" customHeight="1" hidden="1">
      <c r="A27" s="112"/>
      <c r="B27" s="127" t="s">
        <v>128</v>
      </c>
      <c r="C27" s="121"/>
      <c r="D27" s="122"/>
      <c r="E27" s="123"/>
      <c r="F27" s="61"/>
      <c r="G27" s="61"/>
      <c r="H27" s="61"/>
      <c r="I27" s="65"/>
      <c r="J27" s="61"/>
      <c r="K27" s="61"/>
    </row>
    <row r="28" spans="1:11" ht="15.75" customHeight="1" hidden="1">
      <c r="A28" s="112"/>
      <c r="B28" s="127" t="s">
        <v>129</v>
      </c>
      <c r="C28" s="121"/>
      <c r="D28" s="122"/>
      <c r="E28" s="123"/>
      <c r="F28" s="61"/>
      <c r="G28" s="61"/>
      <c r="H28" s="61"/>
      <c r="I28" s="65"/>
      <c r="J28" s="61"/>
      <c r="K28" s="61"/>
    </row>
    <row r="29" spans="1:11" ht="15.75" customHeight="1" hidden="1">
      <c r="A29" s="112"/>
      <c r="B29" s="127" t="s">
        <v>130</v>
      </c>
      <c r="C29" s="129"/>
      <c r="D29" s="122"/>
      <c r="E29" s="123"/>
      <c r="F29" s="61"/>
      <c r="G29" s="61"/>
      <c r="H29" s="61"/>
      <c r="I29" s="65"/>
      <c r="J29" s="61"/>
      <c r="K29" s="61"/>
    </row>
    <row r="30" spans="1:5" ht="15.75" customHeight="1" hidden="1">
      <c r="A30" s="112"/>
      <c r="B30" s="127" t="s">
        <v>131</v>
      </c>
      <c r="C30" s="121"/>
      <c r="D30" s="133"/>
      <c r="E30" s="123"/>
    </row>
    <row r="31" spans="1:5" ht="15.75" customHeight="1" hidden="1">
      <c r="A31" s="112"/>
      <c r="B31" s="127" t="s">
        <v>132</v>
      </c>
      <c r="C31" s="121"/>
      <c r="D31" s="133"/>
      <c r="E31" s="123"/>
    </row>
    <row r="32" spans="1:5" ht="15.75" customHeight="1" hidden="1">
      <c r="A32" s="112"/>
      <c r="B32" s="127" t="s">
        <v>152</v>
      </c>
      <c r="C32" s="121"/>
      <c r="D32" s="133"/>
      <c r="E32" s="123"/>
    </row>
    <row r="33" spans="1:5" ht="15.75" customHeight="1" hidden="1">
      <c r="A33" s="112"/>
      <c r="B33" s="127" t="s">
        <v>133</v>
      </c>
      <c r="C33" s="121"/>
      <c r="D33" s="133"/>
      <c r="E33" s="123"/>
    </row>
    <row r="34" spans="1:5" ht="15.75" customHeight="1" hidden="1">
      <c r="A34" s="112"/>
      <c r="B34" s="127" t="s">
        <v>134</v>
      </c>
      <c r="C34" s="121"/>
      <c r="D34" s="133"/>
      <c r="E34" s="123"/>
    </row>
    <row r="35" spans="1:5" ht="15.75" customHeight="1" hidden="1">
      <c r="A35" s="112"/>
      <c r="B35" s="127" t="s">
        <v>135</v>
      </c>
      <c r="C35" s="121"/>
      <c r="D35" s="133"/>
      <c r="E35" s="123"/>
    </row>
    <row r="36" spans="1:5" ht="15.75" customHeight="1" hidden="1">
      <c r="A36" s="112"/>
      <c r="B36" s="127" t="s">
        <v>136</v>
      </c>
      <c r="C36" s="121"/>
      <c r="D36" s="133"/>
      <c r="E36" s="123"/>
    </row>
    <row r="37" spans="1:5" ht="15.75" customHeight="1" hidden="1">
      <c r="A37" s="112"/>
      <c r="B37" s="127" t="s">
        <v>154</v>
      </c>
      <c r="C37" s="121"/>
      <c r="D37" s="133"/>
      <c r="E37" s="123"/>
    </row>
    <row r="38" spans="1:5" ht="15.75" customHeight="1" hidden="1">
      <c r="A38" s="112"/>
      <c r="B38" s="127" t="s">
        <v>137</v>
      </c>
      <c r="C38" s="121"/>
      <c r="D38" s="133"/>
      <c r="E38" s="123"/>
    </row>
    <row r="39" spans="1:5" ht="15.75" customHeight="1" hidden="1">
      <c r="A39" s="112"/>
      <c r="B39" s="127" t="s">
        <v>138</v>
      </c>
      <c r="C39" s="121"/>
      <c r="D39" s="133"/>
      <c r="E39" s="123"/>
    </row>
    <row r="40" spans="1:5" ht="15.75" customHeight="1" hidden="1">
      <c r="A40" s="112"/>
      <c r="B40" s="127" t="s">
        <v>139</v>
      </c>
      <c r="C40" s="121"/>
      <c r="D40" s="133"/>
      <c r="E40" s="123"/>
    </row>
    <row r="41" spans="1:5" ht="15.75" customHeight="1" hidden="1">
      <c r="A41" s="112"/>
      <c r="B41" s="127" t="s">
        <v>140</v>
      </c>
      <c r="C41" s="134"/>
      <c r="D41" s="135"/>
      <c r="E41" s="136"/>
    </row>
    <row r="42" spans="1:5" ht="15.75" customHeight="1" hidden="1">
      <c r="A42" s="112"/>
      <c r="B42" s="127" t="s">
        <v>141</v>
      </c>
      <c r="C42" s="121"/>
      <c r="D42" s="133"/>
      <c r="E42" s="123"/>
    </row>
    <row r="43" spans="1:5" ht="15.75" customHeight="1">
      <c r="A43" s="112"/>
      <c r="B43" s="127" t="s">
        <v>76</v>
      </c>
      <c r="C43" s="121"/>
      <c r="D43" s="133">
        <v>2</v>
      </c>
      <c r="E43" s="123"/>
    </row>
    <row r="44" spans="1:5" ht="15.75" customHeight="1" hidden="1">
      <c r="A44" s="112"/>
      <c r="B44" s="127" t="s">
        <v>142</v>
      </c>
      <c r="C44" s="121"/>
      <c r="D44" s="133"/>
      <c r="E44" s="123"/>
    </row>
    <row r="45" spans="1:5" ht="15.75" customHeight="1" hidden="1">
      <c r="A45" s="112"/>
      <c r="B45" s="127" t="s">
        <v>78</v>
      </c>
      <c r="C45" s="121"/>
      <c r="D45" s="133"/>
      <c r="E45" s="123"/>
    </row>
    <row r="46" spans="1:5" ht="15.75" customHeight="1" hidden="1">
      <c r="A46" s="112"/>
      <c r="B46" s="127" t="s">
        <v>77</v>
      </c>
      <c r="C46" s="124"/>
      <c r="D46" s="137"/>
      <c r="E46" s="126"/>
    </row>
    <row r="47" spans="1:5" ht="15.75" customHeight="1">
      <c r="A47" s="113"/>
      <c r="B47" s="131" t="s">
        <v>63</v>
      </c>
      <c r="C47" s="138"/>
      <c r="D47" s="157">
        <f>D9+D15+D18</f>
        <v>13944</v>
      </c>
      <c r="E47" s="132"/>
    </row>
    <row r="48" spans="1:5" ht="18.75">
      <c r="A48" s="114"/>
      <c r="B48" s="114"/>
      <c r="C48" s="114"/>
      <c r="D48" s="114"/>
      <c r="E48" s="114"/>
    </row>
    <row r="49" spans="1:5" ht="18.75">
      <c r="A49" s="114"/>
      <c r="B49" s="114"/>
      <c r="C49" s="114"/>
      <c r="D49" s="114"/>
      <c r="E49" s="114"/>
    </row>
    <row r="50" spans="1:5" ht="18.75">
      <c r="A50" s="114"/>
      <c r="B50" s="114"/>
      <c r="C50" s="114"/>
      <c r="D50" s="114"/>
      <c r="E50" s="114"/>
    </row>
    <row r="51" spans="1:5" ht="18.75">
      <c r="A51" s="114"/>
      <c r="B51" s="114"/>
      <c r="C51" s="114"/>
      <c r="D51" s="114"/>
      <c r="E51" s="114"/>
    </row>
    <row r="52" spans="1:5" ht="18.75">
      <c r="A52" s="114"/>
      <c r="B52" s="114"/>
      <c r="C52" s="114"/>
      <c r="D52" s="114"/>
      <c r="E52" s="114"/>
    </row>
    <row r="53" spans="1:5" ht="18.75">
      <c r="A53" s="114"/>
      <c r="B53" s="114"/>
      <c r="C53" s="114"/>
      <c r="D53" s="114"/>
      <c r="E53" s="114"/>
    </row>
    <row r="54" spans="1:5" ht="18.75">
      <c r="A54" s="114"/>
      <c r="B54" s="114"/>
      <c r="C54" s="114"/>
      <c r="D54" s="114"/>
      <c r="E54" s="114"/>
    </row>
    <row r="55" spans="1:5" ht="18.75">
      <c r="A55" s="114"/>
      <c r="B55" s="114"/>
      <c r="C55" s="114"/>
      <c r="D55" s="114"/>
      <c r="E55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0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.75">
      <c r="A1" s="205"/>
      <c r="B1" s="308" t="s">
        <v>257</v>
      </c>
      <c r="C1" s="308"/>
      <c r="D1" s="308"/>
      <c r="E1" s="308"/>
      <c r="F1" s="58"/>
      <c r="G1" s="58"/>
    </row>
    <row r="2" spans="1:7" ht="18.75">
      <c r="A2" s="205"/>
      <c r="B2" s="81"/>
      <c r="C2" s="74"/>
      <c r="D2" s="74"/>
      <c r="E2" s="74"/>
      <c r="F2" s="58"/>
      <c r="G2" s="58"/>
    </row>
    <row r="3" spans="1:9" ht="20.25" customHeight="1">
      <c r="A3" s="205"/>
      <c r="B3" s="81"/>
      <c r="C3" s="81"/>
      <c r="D3" s="81"/>
      <c r="E3" s="81"/>
      <c r="F3" s="58"/>
      <c r="G3" s="58"/>
      <c r="H3" s="58"/>
      <c r="I3" s="58"/>
    </row>
    <row r="4" spans="1:9" ht="18.75">
      <c r="A4" s="313" t="s">
        <v>180</v>
      </c>
      <c r="B4" s="313"/>
      <c r="C4" s="313"/>
      <c r="D4" s="313"/>
      <c r="E4" s="313"/>
      <c r="F4" s="58"/>
      <c r="G4" s="58"/>
      <c r="H4" s="58"/>
      <c r="I4" s="58"/>
    </row>
    <row r="5" spans="1:9" ht="18.75">
      <c r="A5" s="313" t="s">
        <v>115</v>
      </c>
      <c r="B5" s="313"/>
      <c r="C5" s="313"/>
      <c r="D5" s="313"/>
      <c r="E5" s="313"/>
      <c r="F5" s="58"/>
      <c r="G5" s="58"/>
      <c r="H5" s="58"/>
      <c r="I5" s="58"/>
    </row>
    <row r="6" spans="1:9" ht="18.75">
      <c r="A6" s="313" t="s">
        <v>8</v>
      </c>
      <c r="B6" s="313"/>
      <c r="C6" s="313"/>
      <c r="D6" s="313"/>
      <c r="E6" s="313"/>
      <c r="F6" s="58"/>
      <c r="G6" s="58"/>
      <c r="H6" s="58"/>
      <c r="I6" s="58"/>
    </row>
    <row r="7" spans="1:9" ht="18.75">
      <c r="A7" s="206"/>
      <c r="B7" s="75"/>
      <c r="C7" s="75"/>
      <c r="D7" s="75"/>
      <c r="E7" s="75"/>
      <c r="F7" s="58"/>
      <c r="G7" s="58"/>
      <c r="H7" s="58"/>
      <c r="I7" s="58"/>
    </row>
    <row r="8" spans="1:9" ht="19.5" customHeight="1">
      <c r="A8" s="313"/>
      <c r="B8" s="313"/>
      <c r="C8" s="313"/>
      <c r="D8" s="313"/>
      <c r="E8" s="313"/>
      <c r="F8" s="58"/>
      <c r="G8" s="58"/>
      <c r="H8" s="58"/>
      <c r="I8" s="58"/>
    </row>
    <row r="9" spans="1:9" ht="18.75">
      <c r="A9" s="207"/>
      <c r="B9" s="82" t="s">
        <v>0</v>
      </c>
      <c r="C9" s="310" t="s">
        <v>116</v>
      </c>
      <c r="D9" s="311"/>
      <c r="E9" s="312"/>
      <c r="F9" s="58"/>
      <c r="G9" s="242"/>
      <c r="H9" s="242"/>
      <c r="I9" s="58"/>
    </row>
    <row r="10" spans="1:9" ht="18.75">
      <c r="A10" s="227">
        <v>1</v>
      </c>
      <c r="B10" s="76" t="s">
        <v>95</v>
      </c>
      <c r="C10" s="89">
        <f>SUM(C11:C15)</f>
        <v>94546</v>
      </c>
      <c r="D10" s="83"/>
      <c r="E10" s="84"/>
      <c r="F10" s="58"/>
      <c r="G10" s="243"/>
      <c r="H10" s="242"/>
      <c r="I10" s="58"/>
    </row>
    <row r="11" spans="1:9" ht="18.75">
      <c r="A11" s="228"/>
      <c r="B11" s="77" t="s">
        <v>96</v>
      </c>
      <c r="C11" s="90">
        <v>52005</v>
      </c>
      <c r="D11" s="85"/>
      <c r="E11" s="86"/>
      <c r="F11" s="58"/>
      <c r="G11" s="244"/>
      <c r="H11" s="242"/>
      <c r="I11" s="58"/>
    </row>
    <row r="12" spans="1:9" ht="18.75">
      <c r="A12" s="228"/>
      <c r="B12" s="77" t="s">
        <v>97</v>
      </c>
      <c r="C12" s="90">
        <v>27569</v>
      </c>
      <c r="D12" s="85"/>
      <c r="E12" s="86"/>
      <c r="F12" s="58"/>
      <c r="G12" s="244"/>
      <c r="H12" s="242"/>
      <c r="I12" s="58"/>
    </row>
    <row r="13" spans="1:9" ht="18.75">
      <c r="A13" s="228"/>
      <c r="B13" s="77" t="s">
        <v>98</v>
      </c>
      <c r="C13" s="90">
        <v>11669</v>
      </c>
      <c r="D13" s="85"/>
      <c r="E13" s="86"/>
      <c r="F13" s="58"/>
      <c r="G13" s="244"/>
      <c r="H13" s="242"/>
      <c r="I13" s="58"/>
    </row>
    <row r="14" spans="1:8" ht="15.75">
      <c r="A14" s="228"/>
      <c r="B14" s="77" t="s">
        <v>99</v>
      </c>
      <c r="C14" s="90">
        <v>2277</v>
      </c>
      <c r="D14" s="85"/>
      <c r="E14" s="86"/>
      <c r="G14" s="244"/>
      <c r="H14" s="245"/>
    </row>
    <row r="15" spans="1:8" ht="15.75">
      <c r="A15" s="228"/>
      <c r="B15" s="77" t="s">
        <v>200</v>
      </c>
      <c r="C15" s="90">
        <v>1026</v>
      </c>
      <c r="D15" s="85"/>
      <c r="E15" s="86"/>
      <c r="G15" s="244"/>
      <c r="H15" s="245"/>
    </row>
    <row r="16" spans="1:8" ht="15.75">
      <c r="A16" s="227">
        <v>2</v>
      </c>
      <c r="B16" s="76" t="s">
        <v>100</v>
      </c>
      <c r="C16" s="89">
        <f>SUM(C17:C18)</f>
        <v>13470</v>
      </c>
      <c r="D16" s="83"/>
      <c r="E16" s="84"/>
      <c r="G16" s="243"/>
      <c r="H16" s="245"/>
    </row>
    <row r="17" spans="1:8" ht="15.75">
      <c r="A17" s="228"/>
      <c r="B17" s="77" t="s">
        <v>101</v>
      </c>
      <c r="C17" s="90">
        <v>2989</v>
      </c>
      <c r="D17" s="85"/>
      <c r="E17" s="86"/>
      <c r="F17" s="139"/>
      <c r="G17" s="143"/>
      <c r="H17" s="245"/>
    </row>
    <row r="18" spans="1:8" ht="15.75">
      <c r="A18" s="228"/>
      <c r="B18" s="77" t="s">
        <v>102</v>
      </c>
      <c r="C18" s="97">
        <v>10481</v>
      </c>
      <c r="D18" s="87"/>
      <c r="E18" s="88"/>
      <c r="F18" s="139"/>
      <c r="G18" s="143"/>
      <c r="H18" s="245"/>
    </row>
    <row r="19" spans="1:8" ht="15.75" customHeight="1">
      <c r="A19" s="227">
        <v>3</v>
      </c>
      <c r="B19" s="229" t="s">
        <v>210</v>
      </c>
      <c r="C19" s="89">
        <f>SUM(C20:C21)</f>
        <v>44904</v>
      </c>
      <c r="D19" s="83"/>
      <c r="E19" s="84"/>
      <c r="G19" s="243"/>
      <c r="H19" s="245"/>
    </row>
    <row r="20" spans="1:8" ht="15.75">
      <c r="A20" s="228"/>
      <c r="B20" s="77" t="s">
        <v>211</v>
      </c>
      <c r="C20" s="90">
        <v>44000</v>
      </c>
      <c r="D20" s="85"/>
      <c r="E20" s="86"/>
      <c r="G20" s="143"/>
      <c r="H20" s="245"/>
    </row>
    <row r="21" spans="1:8" ht="15.75">
      <c r="A21" s="230"/>
      <c r="B21" s="78" t="s">
        <v>212</v>
      </c>
      <c r="C21" s="93">
        <v>904</v>
      </c>
      <c r="D21" s="87"/>
      <c r="E21" s="88"/>
      <c r="G21" s="143"/>
      <c r="H21" s="245"/>
    </row>
    <row r="22" spans="1:8" ht="15.75">
      <c r="A22" s="228">
        <v>4</v>
      </c>
      <c r="B22" s="231" t="s">
        <v>67</v>
      </c>
      <c r="C22" s="96">
        <f>SUM(C23:C30)</f>
        <v>49018</v>
      </c>
      <c r="D22" s="233"/>
      <c r="E22" s="84"/>
      <c r="G22" s="243"/>
      <c r="H22" s="245"/>
    </row>
    <row r="23" spans="1:8" ht="15.75">
      <c r="A23" s="228"/>
      <c r="B23" s="77" t="s">
        <v>103</v>
      </c>
      <c r="C23" s="92">
        <v>341</v>
      </c>
      <c r="D23" s="85"/>
      <c r="E23" s="86"/>
      <c r="G23" s="143"/>
      <c r="H23" s="245"/>
    </row>
    <row r="24" spans="1:8" ht="15.75">
      <c r="A24" s="228"/>
      <c r="B24" s="77" t="s">
        <v>104</v>
      </c>
      <c r="C24" s="92">
        <v>6146</v>
      </c>
      <c r="D24" s="85"/>
      <c r="E24" s="86"/>
      <c r="G24" s="143"/>
      <c r="H24" s="245"/>
    </row>
    <row r="25" spans="1:8" ht="15.75">
      <c r="A25" s="228"/>
      <c r="B25" s="77" t="s">
        <v>9</v>
      </c>
      <c r="C25" s="92">
        <v>38793</v>
      </c>
      <c r="D25" s="85"/>
      <c r="E25" s="86"/>
      <c r="G25" s="143"/>
      <c r="H25" s="245"/>
    </row>
    <row r="26" spans="1:8" ht="15.75">
      <c r="A26" s="228"/>
      <c r="B26" s="77" t="s">
        <v>105</v>
      </c>
      <c r="C26" s="90">
        <v>3532</v>
      </c>
      <c r="D26" s="85"/>
      <c r="E26" s="86"/>
      <c r="G26" s="143"/>
      <c r="H26" s="245"/>
    </row>
    <row r="27" spans="1:8" ht="15.75">
      <c r="A27" s="228"/>
      <c r="B27" s="77" t="s">
        <v>11</v>
      </c>
      <c r="C27" s="92">
        <v>36</v>
      </c>
      <c r="D27" s="85"/>
      <c r="E27" s="86"/>
      <c r="G27" s="143"/>
      <c r="H27" s="245"/>
    </row>
    <row r="28" spans="1:8" ht="15.75">
      <c r="A28" s="228"/>
      <c r="B28" s="77" t="s">
        <v>106</v>
      </c>
      <c r="C28" s="92">
        <v>147</v>
      </c>
      <c r="D28" s="85"/>
      <c r="E28" s="86"/>
      <c r="G28" s="146"/>
      <c r="H28" s="245"/>
    </row>
    <row r="29" spans="1:8" ht="15.75">
      <c r="A29" s="228"/>
      <c r="B29" s="77" t="s">
        <v>107</v>
      </c>
      <c r="C29" s="92">
        <v>4</v>
      </c>
      <c r="D29" s="85"/>
      <c r="E29" s="86"/>
      <c r="G29" s="146"/>
      <c r="H29" s="245"/>
    </row>
    <row r="30" spans="1:8" ht="15.75">
      <c r="A30" s="230"/>
      <c r="B30" s="78" t="s">
        <v>108</v>
      </c>
      <c r="C30" s="93">
        <v>19</v>
      </c>
      <c r="D30" s="87"/>
      <c r="E30" s="88"/>
      <c r="G30" s="146"/>
      <c r="H30" s="245"/>
    </row>
    <row r="31" spans="1:8" ht="15.75">
      <c r="A31" s="227">
        <v>5</v>
      </c>
      <c r="B31" s="79" t="s">
        <v>109</v>
      </c>
      <c r="C31" s="96">
        <f>SUM(C32:C37)</f>
        <v>2133</v>
      </c>
      <c r="D31" s="83"/>
      <c r="E31" s="84"/>
      <c r="G31" s="246"/>
      <c r="H31" s="245"/>
    </row>
    <row r="32" spans="1:8" ht="15.75">
      <c r="A32" s="228"/>
      <c r="B32" s="77" t="s">
        <v>110</v>
      </c>
      <c r="C32" s="92">
        <v>1401</v>
      </c>
      <c r="D32" s="85"/>
      <c r="E32" s="86"/>
      <c r="G32" s="146"/>
      <c r="H32" s="245"/>
    </row>
    <row r="33" spans="1:8" ht="15.75">
      <c r="A33" s="228"/>
      <c r="B33" s="77" t="s">
        <v>213</v>
      </c>
      <c r="C33" s="92">
        <v>117</v>
      </c>
      <c r="D33" s="85"/>
      <c r="E33" s="86"/>
      <c r="F33" s="139"/>
      <c r="G33" s="146"/>
      <c r="H33" s="245"/>
    </row>
    <row r="34" spans="1:8" ht="15.75">
      <c r="A34" s="228"/>
      <c r="B34" s="77" t="s">
        <v>111</v>
      </c>
      <c r="C34" s="92">
        <v>52</v>
      </c>
      <c r="D34" s="85"/>
      <c r="E34" s="86"/>
      <c r="G34" s="146"/>
      <c r="H34" s="245"/>
    </row>
    <row r="35" spans="1:8" ht="15.75">
      <c r="A35" s="228"/>
      <c r="B35" s="77" t="s">
        <v>179</v>
      </c>
      <c r="C35" s="92">
        <v>0</v>
      </c>
      <c r="D35" s="85"/>
      <c r="E35" s="86"/>
      <c r="F35" s="139"/>
      <c r="G35" s="146"/>
      <c r="H35" s="245"/>
    </row>
    <row r="36" spans="1:8" ht="15.75">
      <c r="A36" s="228"/>
      <c r="B36" s="77" t="s">
        <v>112</v>
      </c>
      <c r="C36" s="92">
        <v>12</v>
      </c>
      <c r="D36" s="85"/>
      <c r="E36" s="86"/>
      <c r="G36" s="146"/>
      <c r="H36" s="245"/>
    </row>
    <row r="37" spans="1:8" ht="17.25">
      <c r="A37" s="228"/>
      <c r="B37" s="77" t="s">
        <v>214</v>
      </c>
      <c r="C37" s="249">
        <v>551</v>
      </c>
      <c r="D37" s="234"/>
      <c r="E37" s="235"/>
      <c r="G37" s="146"/>
      <c r="H37" s="245"/>
    </row>
    <row r="38" spans="1:8" ht="17.25">
      <c r="A38" s="227">
        <v>6</v>
      </c>
      <c r="B38" s="251" t="s">
        <v>215</v>
      </c>
      <c r="C38" s="89">
        <f>SUM(C39)</f>
        <v>1944</v>
      </c>
      <c r="D38" s="236"/>
      <c r="E38" s="237"/>
      <c r="G38" s="246"/>
      <c r="H38" s="245"/>
    </row>
    <row r="39" spans="1:8" ht="17.25">
      <c r="A39" s="230"/>
      <c r="B39" s="252" t="s">
        <v>209</v>
      </c>
      <c r="C39" s="97">
        <v>1944</v>
      </c>
      <c r="D39" s="234"/>
      <c r="E39" s="235"/>
      <c r="G39" s="146"/>
      <c r="H39" s="245"/>
    </row>
    <row r="40" spans="1:8" ht="17.25">
      <c r="A40" s="227">
        <v>7</v>
      </c>
      <c r="B40" s="253" t="s">
        <v>113</v>
      </c>
      <c r="C40" s="89">
        <f>SUM(C41:C42)</f>
        <v>5199</v>
      </c>
      <c r="D40" s="236"/>
      <c r="E40" s="237"/>
      <c r="G40" s="246"/>
      <c r="H40" s="245"/>
    </row>
    <row r="41" spans="1:8" ht="17.25">
      <c r="A41" s="228"/>
      <c r="B41" s="254" t="s">
        <v>114</v>
      </c>
      <c r="C41" s="90">
        <v>5199</v>
      </c>
      <c r="D41" s="238"/>
      <c r="E41" s="239"/>
      <c r="G41" s="146"/>
      <c r="H41" s="245"/>
    </row>
    <row r="42" spans="1:8" ht="17.25" hidden="1">
      <c r="A42" s="230"/>
      <c r="B42" s="255" t="s">
        <v>216</v>
      </c>
      <c r="C42" s="97">
        <v>0</v>
      </c>
      <c r="D42" s="234"/>
      <c r="E42" s="235"/>
      <c r="G42" s="247"/>
      <c r="H42" s="245"/>
    </row>
    <row r="43" spans="1:8" ht="17.25">
      <c r="A43" s="232"/>
      <c r="B43" s="80" t="s">
        <v>12</v>
      </c>
      <c r="C43" s="248">
        <f>C10+C16+C19+C22+C31+C38+C40</f>
        <v>211214</v>
      </c>
      <c r="D43" s="240"/>
      <c r="E43" s="241"/>
      <c r="G43" s="243"/>
      <c r="H43" s="245"/>
    </row>
    <row r="44" spans="1:5" ht="17.25">
      <c r="A44" s="208"/>
      <c r="B44" s="57"/>
      <c r="C44" s="57"/>
      <c r="D44" s="57"/>
      <c r="E44" s="57"/>
    </row>
    <row r="45" spans="1:5" ht="17.25">
      <c r="A45" s="208"/>
      <c r="B45" s="57"/>
      <c r="C45" s="57"/>
      <c r="D45" s="57"/>
      <c r="E45" s="57"/>
    </row>
    <row r="46" spans="1:5" ht="17.25">
      <c r="A46" s="208"/>
      <c r="B46" s="57"/>
      <c r="C46" s="57"/>
      <c r="D46" s="57"/>
      <c r="E46" s="57"/>
    </row>
    <row r="47" spans="1:5" ht="17.25">
      <c r="A47" s="208"/>
      <c r="B47" s="57"/>
      <c r="C47" s="57"/>
      <c r="D47" s="57"/>
      <c r="E47" s="57"/>
    </row>
    <row r="48" spans="1:5" ht="17.25">
      <c r="A48" s="208"/>
      <c r="B48" s="57"/>
      <c r="C48" s="57"/>
      <c r="D48" s="57"/>
      <c r="E48" s="57"/>
    </row>
    <row r="49" spans="1:5" ht="17.25">
      <c r="A49" s="208"/>
      <c r="B49" s="57"/>
      <c r="C49" s="57"/>
      <c r="D49" s="57"/>
      <c r="E49" s="57"/>
    </row>
    <row r="50" spans="1:5" ht="17.25">
      <c r="A50" s="208"/>
      <c r="B50" s="57"/>
      <c r="C50" s="57"/>
      <c r="D50" s="57"/>
      <c r="E50" s="57"/>
    </row>
    <row r="51" spans="1:5" ht="17.25">
      <c r="A51" s="208"/>
      <c r="B51" s="57"/>
      <c r="C51" s="57"/>
      <c r="D51" s="57"/>
      <c r="E51" s="57"/>
    </row>
    <row r="52" spans="1:5" ht="17.25">
      <c r="A52" s="208"/>
      <c r="B52" s="57"/>
      <c r="C52" s="57"/>
      <c r="D52" s="57"/>
      <c r="E52" s="57"/>
    </row>
    <row r="53" spans="1:5" ht="17.25">
      <c r="A53" s="208"/>
      <c r="B53" s="57"/>
      <c r="C53" s="57"/>
      <c r="D53" s="57"/>
      <c r="E53" s="57"/>
    </row>
    <row r="54" spans="1:5" ht="17.25">
      <c r="A54" s="208"/>
      <c r="B54" s="57"/>
      <c r="C54" s="57"/>
      <c r="D54" s="57"/>
      <c r="E54" s="57"/>
    </row>
    <row r="55" spans="1:5" ht="17.25">
      <c r="A55" s="208"/>
      <c r="B55" s="57"/>
      <c r="C55" s="57"/>
      <c r="D55" s="57"/>
      <c r="E55" s="57"/>
    </row>
    <row r="56" spans="1:5" ht="17.25">
      <c r="A56" s="208"/>
      <c r="B56" s="57"/>
      <c r="C56" s="57"/>
      <c r="D56" s="57"/>
      <c r="E56" s="57"/>
    </row>
    <row r="57" spans="1:5" ht="17.25">
      <c r="A57" s="208"/>
      <c r="B57" s="57"/>
      <c r="C57" s="57"/>
      <c r="D57" s="57"/>
      <c r="E57" s="57"/>
    </row>
    <row r="58" spans="1:5" ht="17.25">
      <c r="A58" s="208"/>
      <c r="B58" s="57"/>
      <c r="C58" s="57"/>
      <c r="D58" s="57"/>
      <c r="E58" s="57"/>
    </row>
    <row r="59" spans="1:5" ht="17.25">
      <c r="A59" s="208"/>
      <c r="B59" s="57"/>
      <c r="C59" s="57"/>
      <c r="D59" s="57"/>
      <c r="E59" s="57"/>
    </row>
    <row r="60" spans="1:5" ht="17.25">
      <c r="A60" s="208"/>
      <c r="B60" s="57"/>
      <c r="C60" s="57"/>
      <c r="D60" s="57"/>
      <c r="E60" s="57"/>
    </row>
    <row r="61" spans="1:5" ht="17.25">
      <c r="A61" s="208"/>
      <c r="B61" s="57"/>
      <c r="C61" s="57"/>
      <c r="D61" s="57"/>
      <c r="E61" s="57"/>
    </row>
    <row r="62" spans="1:5" ht="17.25">
      <c r="A62" s="208"/>
      <c r="B62" s="57"/>
      <c r="C62" s="57"/>
      <c r="D62" s="57"/>
      <c r="E62" s="57"/>
    </row>
    <row r="63" spans="1:5" ht="17.25">
      <c r="A63" s="208"/>
      <c r="B63" s="57"/>
      <c r="C63" s="57"/>
      <c r="D63" s="57"/>
      <c r="E63" s="57"/>
    </row>
    <row r="64" spans="1:5" ht="17.25">
      <c r="A64" s="208"/>
      <c r="B64" s="57"/>
      <c r="C64" s="57"/>
      <c r="D64" s="57"/>
      <c r="E64" s="57"/>
    </row>
    <row r="65" spans="1:5" ht="17.25">
      <c r="A65" s="208"/>
      <c r="B65" s="57"/>
      <c r="C65" s="57"/>
      <c r="D65" s="57"/>
      <c r="E65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153" customWidth="1"/>
    <col min="2" max="2" width="46.125" style="153" customWidth="1"/>
    <col min="3" max="3" width="11.625" style="153" customWidth="1"/>
    <col min="4" max="4" width="8.00390625" style="153" customWidth="1"/>
    <col min="5" max="5" width="45.25390625" style="153" customWidth="1"/>
    <col min="6" max="6" width="11.375" style="153" customWidth="1"/>
    <col min="7" max="16384" width="9.125" style="153" customWidth="1"/>
  </cols>
  <sheetData>
    <row r="1" spans="1:15" ht="15.75">
      <c r="A1" s="10"/>
      <c r="B1" s="10"/>
      <c r="C1" s="308" t="s">
        <v>275</v>
      </c>
      <c r="D1" s="308"/>
      <c r="E1" s="308"/>
      <c r="F1" s="308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1"/>
      <c r="E2" s="74"/>
      <c r="F2" s="74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309" t="s">
        <v>235</v>
      </c>
      <c r="B5" s="309"/>
      <c r="C5" s="309"/>
      <c r="D5" s="309"/>
      <c r="E5" s="309"/>
      <c r="F5" s="309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309" t="s">
        <v>115</v>
      </c>
      <c r="B6" s="309"/>
      <c r="C6" s="309"/>
      <c r="D6" s="309"/>
      <c r="E6" s="309"/>
      <c r="F6" s="309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309" t="s">
        <v>13</v>
      </c>
      <c r="B7" s="309"/>
      <c r="C7" s="309"/>
      <c r="D7" s="309"/>
      <c r="E7" s="309"/>
      <c r="F7" s="309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2"/>
      <c r="B8" s="12"/>
      <c r="C8" s="12"/>
      <c r="D8" s="12"/>
      <c r="E8" s="12"/>
      <c r="F8" s="12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79"/>
      <c r="B11" s="305" t="s">
        <v>117</v>
      </c>
      <c r="C11" s="305"/>
      <c r="D11" s="71"/>
      <c r="E11" s="305" t="s">
        <v>118</v>
      </c>
      <c r="F11" s="305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80">
        <v>1</v>
      </c>
      <c r="B12" s="69" t="s">
        <v>113</v>
      </c>
      <c r="C12" s="99">
        <f>'Bevételek KH'!D10</f>
        <v>39104</v>
      </c>
      <c r="D12" s="69"/>
      <c r="E12" s="281" t="s">
        <v>65</v>
      </c>
      <c r="F12" s="99">
        <f>'Műk.- összesen KH'!D41</f>
        <v>38986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282"/>
      <c r="B13" s="283"/>
      <c r="C13" s="101"/>
      <c r="D13" s="102"/>
      <c r="E13" s="284" t="s">
        <v>2</v>
      </c>
      <c r="F13" s="101">
        <f>'Fejlesztési kiadások KH'!C13</f>
        <v>118</v>
      </c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05"/>
      <c r="B14" s="106" t="s">
        <v>24</v>
      </c>
      <c r="C14" s="107">
        <f>SUM(C12:C13)</f>
        <v>39104</v>
      </c>
      <c r="D14" s="105"/>
      <c r="E14" s="105" t="s">
        <v>22</v>
      </c>
      <c r="F14" s="107">
        <f>SUM(F12:F13)</f>
        <v>39104</v>
      </c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285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13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285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13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285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/>
      <c r="B23" s="13"/>
      <c r="C23" s="28"/>
      <c r="D23" s="13"/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3"/>
      <c r="B24" s="285"/>
      <c r="C24" s="28"/>
      <c r="D24" s="13"/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13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13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285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13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13"/>
      <c r="B29" s="13"/>
      <c r="C29" s="28"/>
      <c r="D29" s="13"/>
      <c r="E29" s="13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3"/>
      <c r="B30" s="285"/>
      <c r="C30" s="28"/>
      <c r="D30" s="13"/>
      <c r="E30" s="13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30"/>
      <c r="B31" s="30"/>
      <c r="C31" s="43"/>
      <c r="D31" s="30"/>
      <c r="E31" s="30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78"/>
      <c r="B32" s="178"/>
      <c r="C32" s="178"/>
      <c r="D32" s="178"/>
      <c r="E32" s="178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3"/>
      <c r="B33" s="13"/>
      <c r="C33" s="28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3"/>
      <c r="B35" s="13"/>
      <c r="C35" s="2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3"/>
      <c r="B36" s="13"/>
      <c r="C36" s="28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78"/>
      <c r="B37" s="178"/>
      <c r="C37" s="17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3"/>
      <c r="B38" s="13"/>
      <c r="C38" s="28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3"/>
      <c r="B39" s="13"/>
      <c r="C39" s="2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3"/>
      <c r="B40" s="13"/>
      <c r="C40" s="28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78"/>
      <c r="B41" s="178"/>
      <c r="C41" s="17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3"/>
      <c r="B42" s="13"/>
      <c r="C42" s="28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3"/>
      <c r="B43" s="13"/>
      <c r="C43" s="28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78"/>
      <c r="B44" s="178"/>
      <c r="C44" s="17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3"/>
      <c r="B45" s="285"/>
      <c r="C45" s="28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3"/>
      <c r="B46" s="13"/>
      <c r="C46" s="2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3"/>
      <c r="B47" s="13"/>
      <c r="C47" s="28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78"/>
      <c r="B48" s="178"/>
      <c r="C48" s="17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3"/>
      <c r="B49" s="13"/>
      <c r="C49" s="28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3"/>
      <c r="B50" s="13"/>
      <c r="C50" s="28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78"/>
      <c r="B51" s="178"/>
      <c r="C51" s="17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3"/>
      <c r="B52" s="13"/>
      <c r="C52" s="28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78"/>
      <c r="B53" s="178"/>
      <c r="C53" s="178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3"/>
      <c r="B54" s="179"/>
      <c r="C54" s="286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3"/>
      <c r="B55" s="13"/>
      <c r="C55" s="13"/>
      <c r="D55" s="13"/>
      <c r="E55" s="13"/>
      <c r="F55" s="13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3"/>
      <c r="B56" s="13"/>
      <c r="C56" s="13"/>
      <c r="D56" s="13"/>
      <c r="E56" s="13"/>
      <c r="F56" s="13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87" customWidth="1"/>
    <col min="2" max="2" width="54.75390625" style="10" customWidth="1"/>
    <col min="3" max="3" width="9.125" style="10" customWidth="1"/>
    <col min="4" max="4" width="10.75390625" style="10" customWidth="1"/>
    <col min="5" max="5" width="9.125" style="10" customWidth="1"/>
    <col min="6" max="6" width="11.875" style="10" customWidth="1"/>
    <col min="7" max="7" width="11.625" style="10" bestFit="1" customWidth="1"/>
    <col min="8" max="16384" width="9.125" style="10" customWidth="1"/>
  </cols>
  <sheetData>
    <row r="1" spans="2:6" ht="15.75">
      <c r="B1" s="308" t="s">
        <v>276</v>
      </c>
      <c r="C1" s="308"/>
      <c r="D1" s="308"/>
      <c r="E1" s="308"/>
      <c r="F1" s="73"/>
    </row>
    <row r="2" spans="2:6" ht="15.75">
      <c r="B2" s="74"/>
      <c r="C2" s="74"/>
      <c r="D2" s="74"/>
      <c r="E2" s="74"/>
      <c r="F2" s="73"/>
    </row>
    <row r="3" spans="3:6" ht="15.75">
      <c r="C3" s="74"/>
      <c r="D3" s="74"/>
      <c r="E3" s="74"/>
      <c r="F3" s="74"/>
    </row>
    <row r="4" spans="1:6" ht="15.75">
      <c r="A4" s="309" t="s">
        <v>235</v>
      </c>
      <c r="B4" s="309"/>
      <c r="C4" s="309"/>
      <c r="D4" s="309"/>
      <c r="E4" s="309"/>
      <c r="F4" s="18"/>
    </row>
    <row r="5" spans="1:6" ht="15.75">
      <c r="A5" s="309" t="s">
        <v>115</v>
      </c>
      <c r="B5" s="309"/>
      <c r="C5" s="309"/>
      <c r="D5" s="309"/>
      <c r="E5" s="309"/>
      <c r="F5" s="18"/>
    </row>
    <row r="6" spans="1:6" ht="15.75">
      <c r="A6" s="309" t="s">
        <v>8</v>
      </c>
      <c r="B6" s="309"/>
      <c r="C6" s="309"/>
      <c r="D6" s="309"/>
      <c r="E6" s="309"/>
      <c r="F6" s="18"/>
    </row>
    <row r="7" spans="1:6" ht="15.75">
      <c r="A7" s="12"/>
      <c r="B7" s="12"/>
      <c r="C7" s="12"/>
      <c r="D7" s="12"/>
      <c r="E7" s="12"/>
      <c r="F7" s="12"/>
    </row>
    <row r="8" spans="1:6" ht="15.75">
      <c r="A8" s="35"/>
      <c r="B8" s="13"/>
      <c r="C8" s="13"/>
      <c r="D8" s="13"/>
      <c r="E8" s="13"/>
      <c r="F8" s="13"/>
    </row>
    <row r="9" spans="1:5" ht="15.75">
      <c r="A9" s="217"/>
      <c r="B9" s="288" t="s">
        <v>0</v>
      </c>
      <c r="C9" s="339" t="s">
        <v>116</v>
      </c>
      <c r="D9" s="340"/>
      <c r="E9" s="341"/>
    </row>
    <row r="10" spans="1:5" ht="15.75">
      <c r="A10" s="289">
        <v>1</v>
      </c>
      <c r="B10" s="185" t="s">
        <v>113</v>
      </c>
      <c r="C10" s="290"/>
      <c r="D10" s="291">
        <f>D11</f>
        <v>39104</v>
      </c>
      <c r="E10" s="292"/>
    </row>
    <row r="11" spans="1:5" ht="15.75">
      <c r="A11" s="293"/>
      <c r="B11" s="294" t="s">
        <v>236</v>
      </c>
      <c r="C11" s="295"/>
      <c r="D11" s="296">
        <v>39104</v>
      </c>
      <c r="E11" s="297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277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235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72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6:11" ht="15.75">
      <c r="F7" s="133"/>
      <c r="G7" s="133"/>
      <c r="H7" s="133"/>
      <c r="I7" s="133"/>
      <c r="J7" s="133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SUM(D11:D16)</f>
        <v>28683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f>'Műk.- Vgy KH'!D11+'Műk.- Visznek KH'!D11</f>
        <v>25977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238</v>
      </c>
      <c r="C12" s="121"/>
      <c r="D12" s="122">
        <f>'Műk.- Visznek KH'!D12</f>
        <v>416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239</v>
      </c>
      <c r="C13" s="121"/>
      <c r="D13" s="122">
        <f>'Műk.- Vgy KH'!D12+'Műk.- Visznek KH'!D13</f>
        <v>1327</v>
      </c>
      <c r="E13" s="123"/>
      <c r="F13" s="133"/>
      <c r="G13" s="133"/>
      <c r="H13" s="133"/>
      <c r="I13" s="122"/>
      <c r="J13" s="133"/>
      <c r="K13" s="133"/>
    </row>
    <row r="14" spans="1:11" ht="15.75">
      <c r="A14" s="110"/>
      <c r="B14" s="102" t="s">
        <v>148</v>
      </c>
      <c r="C14" s="121"/>
      <c r="D14" s="122">
        <f>'Műk.- Vgy KH'!D13+'Műk.- Visznek KH'!D14</f>
        <v>97</v>
      </c>
      <c r="E14" s="123"/>
      <c r="F14" s="133"/>
      <c r="G14" s="133"/>
      <c r="H14" s="133"/>
      <c r="I14" s="122"/>
      <c r="J14" s="133"/>
      <c r="K14" s="133"/>
    </row>
    <row r="15" spans="1:11" ht="15.75">
      <c r="A15" s="110"/>
      <c r="B15" s="102" t="s">
        <v>149</v>
      </c>
      <c r="C15" s="121"/>
      <c r="D15" s="122">
        <f>'Műk.- Vgy KH'!D14+'Műk.- Visznek KH'!D15</f>
        <v>142</v>
      </c>
      <c r="E15" s="123"/>
      <c r="F15" s="133"/>
      <c r="G15" s="133"/>
      <c r="H15" s="133"/>
      <c r="I15" s="122"/>
      <c r="J15" s="133"/>
      <c r="K15" s="133"/>
    </row>
    <row r="16" spans="1:11" ht="15.75">
      <c r="A16" s="111"/>
      <c r="B16" s="294" t="s">
        <v>204</v>
      </c>
      <c r="C16" s="124"/>
      <c r="D16" s="125">
        <f>'Műk.- Vgy KH'!D15+'Műk.- Visznek KH'!D16</f>
        <v>724</v>
      </c>
      <c r="E16" s="126"/>
      <c r="F16" s="133"/>
      <c r="G16" s="133"/>
      <c r="H16" s="133"/>
      <c r="I16" s="122"/>
      <c r="J16" s="133"/>
      <c r="K16" s="133"/>
    </row>
    <row r="17" spans="1:11" ht="15.75">
      <c r="A17" s="109">
        <v>2</v>
      </c>
      <c r="B17" s="299" t="s">
        <v>73</v>
      </c>
      <c r="C17" s="118"/>
      <c r="D17" s="119">
        <f>D18+D19</f>
        <v>7573</v>
      </c>
      <c r="E17" s="120"/>
      <c r="F17" s="133"/>
      <c r="G17" s="133"/>
      <c r="H17" s="133"/>
      <c r="I17" s="122"/>
      <c r="J17" s="133"/>
      <c r="K17" s="133"/>
    </row>
    <row r="18" spans="1:11" ht="15.75">
      <c r="A18" s="110"/>
      <c r="B18" s="283" t="s">
        <v>74</v>
      </c>
      <c r="C18" s="121"/>
      <c r="D18" s="122">
        <f>'Műk.- Vgy KH'!D17+'Műk.- Visznek KH'!D18</f>
        <v>6922</v>
      </c>
      <c r="E18" s="123"/>
      <c r="F18" s="133"/>
      <c r="G18" s="133"/>
      <c r="H18" s="133"/>
      <c r="I18" s="122"/>
      <c r="J18" s="133"/>
      <c r="K18" s="133"/>
    </row>
    <row r="19" spans="1:11" ht="15.75">
      <c r="A19" s="111"/>
      <c r="B19" s="294" t="s">
        <v>75</v>
      </c>
      <c r="C19" s="124"/>
      <c r="D19" s="122">
        <f>'Műk.- Vgy KH'!D18+'Műk.- Visznek KH'!D19</f>
        <v>651</v>
      </c>
      <c r="E19" s="126"/>
      <c r="F19" s="133"/>
      <c r="G19" s="271"/>
      <c r="H19" s="271"/>
      <c r="I19" s="130"/>
      <c r="J19" s="133"/>
      <c r="K19" s="133"/>
    </row>
    <row r="20" spans="1:11" ht="15.75">
      <c r="A20" s="109">
        <v>3</v>
      </c>
      <c r="B20" s="299" t="s">
        <v>7</v>
      </c>
      <c r="C20" s="118"/>
      <c r="D20" s="119">
        <f>SUM(D21:D40)</f>
        <v>2730</v>
      </c>
      <c r="E20" s="120"/>
      <c r="F20" s="133"/>
      <c r="G20" s="271"/>
      <c r="H20" s="271"/>
      <c r="I20" s="130"/>
      <c r="J20" s="133"/>
      <c r="K20" s="133"/>
    </row>
    <row r="21" spans="1:11" ht="15.75">
      <c r="A21" s="110"/>
      <c r="B21" s="77" t="s">
        <v>120</v>
      </c>
      <c r="C21" s="121"/>
      <c r="D21" s="128">
        <f>'Műk.- Vgy KH'!D20+'Műk.- Visznek KH'!D21</f>
        <v>45</v>
      </c>
      <c r="E21" s="123"/>
      <c r="F21" s="133"/>
      <c r="G21" s="133"/>
      <c r="H21" s="133"/>
      <c r="I21" s="122"/>
      <c r="J21" s="133"/>
      <c r="K21" s="133"/>
    </row>
    <row r="22" spans="1:11" ht="15.75">
      <c r="A22" s="110"/>
      <c r="B22" s="77" t="s">
        <v>123</v>
      </c>
      <c r="C22" s="121"/>
      <c r="D22" s="128">
        <f>'Műk.- Vgy KH'!D21+'Műk.- Visznek KH'!D22</f>
        <v>24</v>
      </c>
      <c r="E22" s="123"/>
      <c r="F22" s="133"/>
      <c r="G22" s="271"/>
      <c r="H22" s="271"/>
      <c r="I22" s="130"/>
      <c r="J22" s="133"/>
      <c r="K22" s="133"/>
    </row>
    <row r="23" spans="1:11" ht="15.75">
      <c r="A23" s="110"/>
      <c r="B23" s="77" t="s">
        <v>240</v>
      </c>
      <c r="C23" s="121"/>
      <c r="D23" s="128">
        <f>'Műk.- Vgy KH'!D22+'Műk.- Visznek KH'!D23</f>
        <v>360</v>
      </c>
      <c r="E23" s="123"/>
      <c r="F23" s="133"/>
      <c r="G23" s="271"/>
      <c r="H23" s="271"/>
      <c r="I23" s="130"/>
      <c r="J23" s="133"/>
      <c r="K23" s="133"/>
    </row>
    <row r="24" spans="1:11" ht="15.75">
      <c r="A24" s="110"/>
      <c r="B24" s="77" t="s">
        <v>126</v>
      </c>
      <c r="C24" s="121"/>
      <c r="D24" s="128">
        <f>'Műk.- Vgy KH'!D23+'Műk.- Visznek KH'!D24</f>
        <v>0</v>
      </c>
      <c r="E24" s="123"/>
      <c r="F24" s="133"/>
      <c r="G24" s="133"/>
      <c r="H24" s="133"/>
      <c r="I24" s="122"/>
      <c r="J24" s="133"/>
      <c r="K24" s="133"/>
    </row>
    <row r="25" spans="1:11" ht="15.75">
      <c r="A25" s="110"/>
      <c r="B25" s="77" t="s">
        <v>127</v>
      </c>
      <c r="C25" s="121"/>
      <c r="D25" s="128">
        <f>'Műk.- Vgy KH'!D24+'Műk.- Visznek KH'!D25</f>
        <v>44</v>
      </c>
      <c r="E25" s="123"/>
      <c r="F25" s="133"/>
      <c r="G25" s="133"/>
      <c r="H25" s="133"/>
      <c r="I25" s="122"/>
      <c r="J25" s="133"/>
      <c r="K25" s="133"/>
    </row>
    <row r="26" spans="1:11" ht="15.75">
      <c r="A26" s="112"/>
      <c r="B26" s="77" t="s">
        <v>128</v>
      </c>
      <c r="C26" s="129"/>
      <c r="D26" s="128">
        <f>'Műk.- Vgy KH'!D25+'Műk.- Visznek KH'!D26</f>
        <v>489</v>
      </c>
      <c r="E26" s="123"/>
      <c r="F26" s="133"/>
      <c r="G26" s="133"/>
      <c r="H26" s="133"/>
      <c r="I26" s="122"/>
      <c r="J26" s="133"/>
      <c r="K26" s="133"/>
    </row>
    <row r="27" spans="1:11" ht="15.75">
      <c r="A27" s="110"/>
      <c r="B27" s="77" t="s">
        <v>241</v>
      </c>
      <c r="C27" s="121"/>
      <c r="D27" s="128">
        <f>'Műk.- Vgy KH'!D26+'Műk.- Visznek KH'!D27</f>
        <v>15</v>
      </c>
      <c r="E27" s="123"/>
      <c r="F27" s="133"/>
      <c r="G27" s="133"/>
      <c r="H27" s="133"/>
      <c r="I27" s="122"/>
      <c r="J27" s="133"/>
      <c r="K27" s="133"/>
    </row>
    <row r="28" spans="1:11" ht="15.75">
      <c r="A28" s="110"/>
      <c r="B28" s="77" t="s">
        <v>129</v>
      </c>
      <c r="C28" s="129"/>
      <c r="D28" s="128">
        <f>'Műk.- Vgy KH'!D27+'Műk.- Visznek KH'!D28</f>
        <v>156</v>
      </c>
      <c r="E28" s="123"/>
      <c r="F28" s="133"/>
      <c r="G28" s="133"/>
      <c r="H28" s="133"/>
      <c r="I28" s="122"/>
      <c r="J28" s="133"/>
      <c r="K28" s="133"/>
    </row>
    <row r="29" spans="1:5" ht="15.75">
      <c r="A29" s="110"/>
      <c r="B29" s="77" t="s">
        <v>130</v>
      </c>
      <c r="C29" s="121"/>
      <c r="D29" s="128">
        <f>'Műk.- Vgy KH'!D28+'Műk.- Visznek KH'!D29</f>
        <v>32</v>
      </c>
      <c r="E29" s="123"/>
    </row>
    <row r="30" spans="1:5" ht="15.75">
      <c r="A30" s="110"/>
      <c r="B30" s="77" t="s">
        <v>132</v>
      </c>
      <c r="C30" s="121"/>
      <c r="D30" s="128">
        <f>'Műk.- Vgy KH'!D29+'Műk.- Visznek KH'!D30</f>
        <v>14</v>
      </c>
      <c r="E30" s="123"/>
    </row>
    <row r="31" spans="1:5" ht="15.75">
      <c r="A31" s="110"/>
      <c r="B31" s="77" t="s">
        <v>242</v>
      </c>
      <c r="C31" s="121"/>
      <c r="D31" s="128">
        <f>'Műk.- Vgy KH'!D30+'Műk.- Visznek KH'!D31</f>
        <v>254</v>
      </c>
      <c r="E31" s="123"/>
    </row>
    <row r="32" spans="1:5" ht="15.75">
      <c r="A32" s="110"/>
      <c r="B32" s="77" t="s">
        <v>135</v>
      </c>
      <c r="C32" s="121"/>
      <c r="D32" s="128">
        <f>'Műk.- Vgy KH'!D31+'Műk.- Visznek KH'!D32</f>
        <v>478</v>
      </c>
      <c r="E32" s="123"/>
    </row>
    <row r="33" spans="1:5" ht="15.75">
      <c r="A33" s="110"/>
      <c r="B33" s="77" t="s">
        <v>136</v>
      </c>
      <c r="C33" s="121"/>
      <c r="D33" s="128">
        <f>'Műk.- Vgy KH'!D32+'Műk.- Visznek KH'!D33</f>
        <v>170</v>
      </c>
      <c r="E33" s="123"/>
    </row>
    <row r="34" spans="1:5" ht="15.75">
      <c r="A34" s="110"/>
      <c r="B34" s="77" t="s">
        <v>137</v>
      </c>
      <c r="C34" s="121"/>
      <c r="D34" s="128">
        <f>'Műk.- Vgy KH'!D33+'Műk.- Visznek KH'!D34</f>
        <v>22</v>
      </c>
      <c r="E34" s="123"/>
    </row>
    <row r="35" spans="1:5" ht="15.75">
      <c r="A35" s="110"/>
      <c r="B35" s="77" t="s">
        <v>207</v>
      </c>
      <c r="C35" s="121"/>
      <c r="D35" s="128">
        <f>'Műk.- Vgy KH'!D34+'Műk.- Visznek KH'!D35</f>
        <v>0</v>
      </c>
      <c r="E35" s="123"/>
    </row>
    <row r="36" spans="1:5" ht="15.75">
      <c r="A36" s="110"/>
      <c r="B36" s="77" t="s">
        <v>139</v>
      </c>
      <c r="C36" s="121"/>
      <c r="D36" s="128">
        <f>'Műk.- Vgy KH'!D35+'Műk.- Visznek KH'!D36</f>
        <v>6</v>
      </c>
      <c r="E36" s="123"/>
    </row>
    <row r="37" spans="1:5" ht="15.75">
      <c r="A37" s="110"/>
      <c r="B37" s="77" t="s">
        <v>140</v>
      </c>
      <c r="C37" s="121"/>
      <c r="D37" s="128">
        <f>'Műk.- Vgy KH'!D36+'Műk.- Visznek KH'!D37</f>
        <v>425</v>
      </c>
      <c r="E37" s="123"/>
    </row>
    <row r="38" spans="1:5" ht="15.75">
      <c r="A38" s="110"/>
      <c r="B38" s="77" t="s">
        <v>76</v>
      </c>
      <c r="C38" s="121"/>
      <c r="D38" s="128">
        <f>'Műk.- Vgy KH'!D37+'Műk.- Visznek KH'!D38</f>
        <v>196</v>
      </c>
      <c r="E38" s="123"/>
    </row>
    <row r="39" spans="1:5" ht="15.75">
      <c r="A39" s="110"/>
      <c r="B39" s="77" t="s">
        <v>78</v>
      </c>
      <c r="C39" s="121"/>
      <c r="D39" s="128">
        <f>'Műk.- Vgy KH'!D38+'Műk.- Visznek KH'!D39</f>
        <v>0</v>
      </c>
      <c r="E39" s="123"/>
    </row>
    <row r="40" spans="1:5" ht="15.75">
      <c r="A40" s="110"/>
      <c r="B40" s="78" t="s">
        <v>77</v>
      </c>
      <c r="C40" s="121"/>
      <c r="D40" s="128">
        <f>'Műk.- Vgy KH'!D39+'Műk.- Visznek KH'!D40</f>
        <v>0</v>
      </c>
      <c r="E40" s="123"/>
    </row>
    <row r="41" spans="1:5" ht="15.75">
      <c r="A41" s="113"/>
      <c r="B41" s="21" t="s">
        <v>63</v>
      </c>
      <c r="C41" s="138"/>
      <c r="D41" s="157">
        <f>D10+D17+D20</f>
        <v>38986</v>
      </c>
      <c r="E41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278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235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243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6:11" ht="15.75">
      <c r="F7" s="133"/>
      <c r="G7" s="133"/>
      <c r="H7" s="133"/>
      <c r="I7" s="133"/>
      <c r="J7" s="133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SUM(D11:D15)</f>
        <v>20189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v>18642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239</v>
      </c>
      <c r="C12" s="121"/>
      <c r="D12" s="122">
        <v>978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148</v>
      </c>
      <c r="C13" s="121"/>
      <c r="D13" s="122">
        <v>97</v>
      </c>
      <c r="E13" s="123"/>
      <c r="F13" s="133"/>
      <c r="G13" s="133"/>
      <c r="H13" s="133"/>
      <c r="I13" s="122"/>
      <c r="J13" s="133"/>
      <c r="K13" s="133"/>
    </row>
    <row r="14" spans="1:11" ht="15.75">
      <c r="A14" s="110"/>
      <c r="B14" s="102" t="s">
        <v>149</v>
      </c>
      <c r="C14" s="121"/>
      <c r="D14" s="122">
        <v>112</v>
      </c>
      <c r="E14" s="123"/>
      <c r="F14" s="133"/>
      <c r="G14" s="133"/>
      <c r="H14" s="133"/>
      <c r="I14" s="122"/>
      <c r="J14" s="133"/>
      <c r="K14" s="133"/>
    </row>
    <row r="15" spans="1:11" ht="15.75">
      <c r="A15" s="111"/>
      <c r="B15" s="294" t="s">
        <v>204</v>
      </c>
      <c r="C15" s="124"/>
      <c r="D15" s="125">
        <v>360</v>
      </c>
      <c r="E15" s="126"/>
      <c r="F15" s="133"/>
      <c r="G15" s="133"/>
      <c r="H15" s="133"/>
      <c r="I15" s="122"/>
      <c r="J15" s="133"/>
      <c r="K15" s="133"/>
    </row>
    <row r="16" spans="1:11" ht="15.75">
      <c r="A16" s="109">
        <v>2</v>
      </c>
      <c r="B16" s="299" t="s">
        <v>73</v>
      </c>
      <c r="C16" s="118"/>
      <c r="D16" s="119">
        <f>D17+D18</f>
        <v>5257</v>
      </c>
      <c r="E16" s="120"/>
      <c r="F16" s="133"/>
      <c r="G16" s="133"/>
      <c r="H16" s="133"/>
      <c r="I16" s="122"/>
      <c r="J16" s="133"/>
      <c r="K16" s="133"/>
    </row>
    <row r="17" spans="1:11" ht="15.75">
      <c r="A17" s="110"/>
      <c r="B17" s="283" t="s">
        <v>74</v>
      </c>
      <c r="C17" s="121"/>
      <c r="D17" s="122">
        <v>4731</v>
      </c>
      <c r="E17" s="123"/>
      <c r="F17" s="133"/>
      <c r="G17" s="271"/>
      <c r="H17" s="271"/>
      <c r="I17" s="130"/>
      <c r="J17" s="133"/>
      <c r="K17" s="133"/>
    </row>
    <row r="18" spans="1:11" ht="15.75">
      <c r="A18" s="111"/>
      <c r="B18" s="294" t="s">
        <v>75</v>
      </c>
      <c r="C18" s="124"/>
      <c r="D18" s="122">
        <v>526</v>
      </c>
      <c r="E18" s="126"/>
      <c r="F18" s="133"/>
      <c r="G18" s="271"/>
      <c r="H18" s="271"/>
      <c r="I18" s="130"/>
      <c r="J18" s="133"/>
      <c r="K18" s="133"/>
    </row>
    <row r="19" spans="1:11" ht="15.75">
      <c r="A19" s="109">
        <v>3</v>
      </c>
      <c r="B19" s="299" t="s">
        <v>7</v>
      </c>
      <c r="C19" s="118"/>
      <c r="D19" s="119">
        <f>SUM(D20:D39)</f>
        <v>2628</v>
      </c>
      <c r="E19" s="120"/>
      <c r="F19" s="133"/>
      <c r="G19" s="133"/>
      <c r="H19" s="133"/>
      <c r="I19" s="122"/>
      <c r="J19" s="133"/>
      <c r="K19" s="133"/>
    </row>
    <row r="20" spans="1:11" ht="15.75">
      <c r="A20" s="110"/>
      <c r="B20" s="77" t="s">
        <v>120</v>
      </c>
      <c r="C20" s="121"/>
      <c r="D20" s="128">
        <v>45</v>
      </c>
      <c r="E20" s="123"/>
      <c r="F20" s="133"/>
      <c r="G20" s="271"/>
      <c r="H20" s="271"/>
      <c r="I20" s="130"/>
      <c r="J20" s="133"/>
      <c r="K20" s="133"/>
    </row>
    <row r="21" spans="1:11" ht="15.75">
      <c r="A21" s="110"/>
      <c r="B21" s="77" t="s">
        <v>123</v>
      </c>
      <c r="C21" s="121"/>
      <c r="D21" s="128">
        <v>24</v>
      </c>
      <c r="E21" s="123"/>
      <c r="F21" s="133"/>
      <c r="G21" s="271"/>
      <c r="H21" s="271"/>
      <c r="I21" s="130"/>
      <c r="J21" s="133"/>
      <c r="K21" s="133"/>
    </row>
    <row r="22" spans="1:11" ht="15.75">
      <c r="A22" s="110"/>
      <c r="B22" s="77" t="s">
        <v>240</v>
      </c>
      <c r="C22" s="121"/>
      <c r="D22" s="128">
        <v>360</v>
      </c>
      <c r="E22" s="123"/>
      <c r="F22" s="133"/>
      <c r="G22" s="271"/>
      <c r="H22" s="271"/>
      <c r="I22" s="130"/>
      <c r="J22" s="133"/>
      <c r="K22" s="133"/>
    </row>
    <row r="23" spans="1:11" ht="15.75" hidden="1">
      <c r="A23" s="110"/>
      <c r="B23" s="77" t="s">
        <v>126</v>
      </c>
      <c r="C23" s="121"/>
      <c r="D23" s="128">
        <v>0</v>
      </c>
      <c r="E23" s="123"/>
      <c r="F23" s="133"/>
      <c r="G23" s="271"/>
      <c r="H23" s="271"/>
      <c r="I23" s="130"/>
      <c r="J23" s="133"/>
      <c r="K23" s="133"/>
    </row>
    <row r="24" spans="1:11" ht="15.75">
      <c r="A24" s="110"/>
      <c r="B24" s="77" t="s">
        <v>127</v>
      </c>
      <c r="C24" s="121"/>
      <c r="D24" s="128">
        <v>44</v>
      </c>
      <c r="E24" s="123"/>
      <c r="F24" s="133"/>
      <c r="G24" s="133"/>
      <c r="H24" s="133"/>
      <c r="I24" s="122"/>
      <c r="J24" s="133"/>
      <c r="K24" s="133"/>
    </row>
    <row r="25" spans="1:11" ht="15.75">
      <c r="A25" s="112"/>
      <c r="B25" s="77" t="s">
        <v>128</v>
      </c>
      <c r="C25" s="129"/>
      <c r="D25" s="122">
        <v>489</v>
      </c>
      <c r="E25" s="123"/>
      <c r="F25" s="133"/>
      <c r="G25" s="133"/>
      <c r="H25" s="133"/>
      <c r="I25" s="122"/>
      <c r="J25" s="133"/>
      <c r="K25" s="133"/>
    </row>
    <row r="26" spans="1:11" ht="15.75">
      <c r="A26" s="110"/>
      <c r="B26" s="77" t="s">
        <v>241</v>
      </c>
      <c r="C26" s="121"/>
      <c r="D26" s="122">
        <v>15</v>
      </c>
      <c r="E26" s="123"/>
      <c r="F26" s="133"/>
      <c r="G26" s="133"/>
      <c r="H26" s="133"/>
      <c r="I26" s="122"/>
      <c r="J26" s="133"/>
      <c r="K26" s="133"/>
    </row>
    <row r="27" spans="1:11" ht="15.75">
      <c r="A27" s="110"/>
      <c r="B27" s="77" t="s">
        <v>129</v>
      </c>
      <c r="C27" s="129"/>
      <c r="D27" s="122">
        <v>156</v>
      </c>
      <c r="E27" s="123"/>
      <c r="F27" s="133"/>
      <c r="G27" s="133"/>
      <c r="H27" s="133"/>
      <c r="I27" s="122"/>
      <c r="J27" s="133"/>
      <c r="K27" s="133"/>
    </row>
    <row r="28" spans="1:11" ht="15.75">
      <c r="A28" s="110"/>
      <c r="B28" s="77" t="s">
        <v>130</v>
      </c>
      <c r="C28" s="121"/>
      <c r="D28" s="133">
        <v>32</v>
      </c>
      <c r="E28" s="123"/>
      <c r="F28" s="133"/>
      <c r="G28" s="133"/>
      <c r="H28" s="133"/>
      <c r="I28" s="122"/>
      <c r="J28" s="133"/>
      <c r="K28" s="133"/>
    </row>
    <row r="29" spans="1:5" ht="15.75">
      <c r="A29" s="110"/>
      <c r="B29" s="77" t="s">
        <v>132</v>
      </c>
      <c r="C29" s="121"/>
      <c r="D29" s="133">
        <v>14</v>
      </c>
      <c r="E29" s="123"/>
    </row>
    <row r="30" spans="1:5" ht="15.75">
      <c r="A30" s="110"/>
      <c r="B30" s="77" t="s">
        <v>242</v>
      </c>
      <c r="C30" s="121"/>
      <c r="D30" s="133">
        <v>174</v>
      </c>
      <c r="E30" s="123"/>
    </row>
    <row r="31" spans="1:5" ht="15.75">
      <c r="A31" s="110"/>
      <c r="B31" s="77" t="s">
        <v>135</v>
      </c>
      <c r="C31" s="121"/>
      <c r="D31" s="133">
        <v>478</v>
      </c>
      <c r="E31" s="123"/>
    </row>
    <row r="32" spans="1:5" ht="15.75">
      <c r="A32" s="110"/>
      <c r="B32" s="77" t="s">
        <v>136</v>
      </c>
      <c r="C32" s="121"/>
      <c r="D32" s="133">
        <v>170</v>
      </c>
      <c r="E32" s="123"/>
    </row>
    <row r="33" spans="1:5" ht="15.75">
      <c r="A33" s="110"/>
      <c r="B33" s="77" t="s">
        <v>137</v>
      </c>
      <c r="C33" s="121"/>
      <c r="D33" s="133">
        <v>22</v>
      </c>
      <c r="E33" s="123"/>
    </row>
    <row r="34" spans="1:5" ht="15.75">
      <c r="A34" s="110"/>
      <c r="B34" s="77" t="s">
        <v>207</v>
      </c>
      <c r="C34" s="121"/>
      <c r="D34" s="133">
        <v>0</v>
      </c>
      <c r="E34" s="123"/>
    </row>
    <row r="35" spans="1:5" ht="15.75">
      <c r="A35" s="110"/>
      <c r="B35" s="77" t="s">
        <v>139</v>
      </c>
      <c r="C35" s="121"/>
      <c r="D35" s="133">
        <v>6</v>
      </c>
      <c r="E35" s="123"/>
    </row>
    <row r="36" spans="1:5" ht="15.75">
      <c r="A36" s="110"/>
      <c r="B36" s="77" t="s">
        <v>140</v>
      </c>
      <c r="C36" s="121"/>
      <c r="D36" s="133">
        <v>425</v>
      </c>
      <c r="E36" s="123"/>
    </row>
    <row r="37" spans="1:5" ht="15.75">
      <c r="A37" s="110"/>
      <c r="B37" s="77" t="s">
        <v>76</v>
      </c>
      <c r="C37" s="121"/>
      <c r="D37" s="133">
        <v>174</v>
      </c>
      <c r="E37" s="123"/>
    </row>
    <row r="38" spans="1:5" ht="15.75" hidden="1">
      <c r="A38" s="110"/>
      <c r="B38" s="77" t="s">
        <v>78</v>
      </c>
      <c r="C38" s="121"/>
      <c r="D38" s="133">
        <v>0</v>
      </c>
      <c r="E38" s="123"/>
    </row>
    <row r="39" spans="1:5" ht="15.75" hidden="1">
      <c r="A39" s="110"/>
      <c r="B39" s="78" t="s">
        <v>77</v>
      </c>
      <c r="C39" s="121"/>
      <c r="D39" s="133">
        <v>0</v>
      </c>
      <c r="E39" s="123"/>
    </row>
    <row r="40" spans="1:5" ht="15.75">
      <c r="A40" s="113"/>
      <c r="B40" s="21" t="s">
        <v>63</v>
      </c>
      <c r="C40" s="138"/>
      <c r="D40" s="157">
        <f>D10+D16+D19</f>
        <v>28074</v>
      </c>
      <c r="E40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279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235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244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6:11" ht="15.75">
      <c r="F7" s="133"/>
      <c r="G7" s="133"/>
      <c r="H7" s="133"/>
      <c r="I7" s="133"/>
      <c r="J7" s="133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SUM(D11:D16)</f>
        <v>8494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v>7335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238</v>
      </c>
      <c r="C12" s="121"/>
      <c r="D12" s="122">
        <v>416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239</v>
      </c>
      <c r="C13" s="121"/>
      <c r="D13" s="122">
        <v>349</v>
      </c>
      <c r="E13" s="123"/>
      <c r="F13" s="133"/>
      <c r="G13" s="133"/>
      <c r="H13" s="133"/>
      <c r="I13" s="122"/>
      <c r="J13" s="133"/>
      <c r="K13" s="133"/>
    </row>
    <row r="14" spans="1:11" ht="15.75" hidden="1">
      <c r="A14" s="110"/>
      <c r="B14" s="102" t="s">
        <v>148</v>
      </c>
      <c r="C14" s="121"/>
      <c r="D14" s="122"/>
      <c r="E14" s="123"/>
      <c r="F14" s="133"/>
      <c r="G14" s="133"/>
      <c r="H14" s="133"/>
      <c r="I14" s="122"/>
      <c r="J14" s="133"/>
      <c r="K14" s="133"/>
    </row>
    <row r="15" spans="1:11" ht="15.75">
      <c r="A15" s="110"/>
      <c r="B15" s="102" t="s">
        <v>149</v>
      </c>
      <c r="C15" s="121"/>
      <c r="D15" s="122">
        <v>30</v>
      </c>
      <c r="E15" s="123"/>
      <c r="F15" s="133"/>
      <c r="G15" s="133"/>
      <c r="H15" s="133"/>
      <c r="I15" s="122"/>
      <c r="J15" s="133"/>
      <c r="K15" s="133"/>
    </row>
    <row r="16" spans="1:11" ht="15.75">
      <c r="A16" s="111"/>
      <c r="B16" s="294" t="s">
        <v>204</v>
      </c>
      <c r="C16" s="124"/>
      <c r="D16" s="125">
        <v>364</v>
      </c>
      <c r="E16" s="126"/>
      <c r="F16" s="133"/>
      <c r="G16" s="133"/>
      <c r="H16" s="133"/>
      <c r="I16" s="122"/>
      <c r="J16" s="133"/>
      <c r="K16" s="133"/>
    </row>
    <row r="17" spans="1:11" ht="15.75">
      <c r="A17" s="109">
        <v>2</v>
      </c>
      <c r="B17" s="299" t="s">
        <v>73</v>
      </c>
      <c r="C17" s="118"/>
      <c r="D17" s="119">
        <f>D18+D19</f>
        <v>2316</v>
      </c>
      <c r="E17" s="120"/>
      <c r="F17" s="133"/>
      <c r="G17" s="133"/>
      <c r="H17" s="133"/>
      <c r="I17" s="122"/>
      <c r="J17" s="133"/>
      <c r="K17" s="133"/>
    </row>
    <row r="18" spans="1:11" ht="15.75">
      <c r="A18" s="110"/>
      <c r="B18" s="283" t="s">
        <v>74</v>
      </c>
      <c r="C18" s="121"/>
      <c r="D18" s="122">
        <v>2191</v>
      </c>
      <c r="E18" s="123"/>
      <c r="F18" s="133"/>
      <c r="G18" s="271"/>
      <c r="H18" s="271"/>
      <c r="I18" s="130"/>
      <c r="J18" s="133"/>
      <c r="K18" s="133"/>
    </row>
    <row r="19" spans="1:11" ht="15.75">
      <c r="A19" s="111"/>
      <c r="B19" s="294" t="s">
        <v>75</v>
      </c>
      <c r="C19" s="124"/>
      <c r="D19" s="122">
        <v>125</v>
      </c>
      <c r="E19" s="126"/>
      <c r="F19" s="133"/>
      <c r="G19" s="271"/>
      <c r="H19" s="271"/>
      <c r="I19" s="130"/>
      <c r="J19" s="133"/>
      <c r="K19" s="133"/>
    </row>
    <row r="20" spans="1:11" ht="15.75">
      <c r="A20" s="109">
        <v>3</v>
      </c>
      <c r="B20" s="299" t="s">
        <v>7</v>
      </c>
      <c r="C20" s="118"/>
      <c r="D20" s="119">
        <f>SUM(D21:D40)</f>
        <v>102</v>
      </c>
      <c r="E20" s="120"/>
      <c r="F20" s="133"/>
      <c r="G20" s="133"/>
      <c r="H20" s="133"/>
      <c r="I20" s="122"/>
      <c r="J20" s="133"/>
      <c r="K20" s="133"/>
    </row>
    <row r="21" spans="1:11" ht="15.75" hidden="1">
      <c r="A21" s="110"/>
      <c r="B21" s="77" t="s">
        <v>120</v>
      </c>
      <c r="C21" s="121"/>
      <c r="D21" s="128"/>
      <c r="E21" s="123"/>
      <c r="F21" s="133"/>
      <c r="G21" s="271"/>
      <c r="H21" s="271"/>
      <c r="I21" s="130"/>
      <c r="J21" s="133"/>
      <c r="K21" s="133"/>
    </row>
    <row r="22" spans="1:11" ht="15.75" hidden="1">
      <c r="A22" s="110"/>
      <c r="B22" s="77" t="s">
        <v>123</v>
      </c>
      <c r="C22" s="121"/>
      <c r="D22" s="128"/>
      <c r="E22" s="123"/>
      <c r="F22" s="133"/>
      <c r="G22" s="271"/>
      <c r="H22" s="271"/>
      <c r="I22" s="130"/>
      <c r="J22" s="133"/>
      <c r="K22" s="133"/>
    </row>
    <row r="23" spans="1:11" ht="15.75" hidden="1">
      <c r="A23" s="110"/>
      <c r="B23" s="77" t="s">
        <v>240</v>
      </c>
      <c r="C23" s="121"/>
      <c r="D23" s="128"/>
      <c r="E23" s="123"/>
      <c r="F23" s="133"/>
      <c r="G23" s="271"/>
      <c r="H23" s="271"/>
      <c r="I23" s="130"/>
      <c r="J23" s="133"/>
      <c r="K23" s="133"/>
    </row>
    <row r="24" spans="1:11" ht="15.75" hidden="1">
      <c r="A24" s="110"/>
      <c r="B24" s="77" t="s">
        <v>126</v>
      </c>
      <c r="C24" s="121"/>
      <c r="D24" s="128"/>
      <c r="E24" s="123"/>
      <c r="F24" s="133"/>
      <c r="G24" s="271"/>
      <c r="H24" s="271"/>
      <c r="I24" s="130"/>
      <c r="J24" s="133"/>
      <c r="K24" s="133"/>
    </row>
    <row r="25" spans="1:11" ht="15.75" hidden="1">
      <c r="A25" s="110"/>
      <c r="B25" s="77" t="s">
        <v>127</v>
      </c>
      <c r="C25" s="121"/>
      <c r="D25" s="128"/>
      <c r="E25" s="123"/>
      <c r="F25" s="133"/>
      <c r="G25" s="133"/>
      <c r="H25" s="133"/>
      <c r="I25" s="122"/>
      <c r="J25" s="133"/>
      <c r="K25" s="133"/>
    </row>
    <row r="26" spans="1:11" ht="15.75" hidden="1">
      <c r="A26" s="112"/>
      <c r="B26" s="77" t="s">
        <v>128</v>
      </c>
      <c r="C26" s="129"/>
      <c r="D26" s="122"/>
      <c r="E26" s="123"/>
      <c r="F26" s="133"/>
      <c r="G26" s="133"/>
      <c r="H26" s="133"/>
      <c r="I26" s="122"/>
      <c r="J26" s="133"/>
      <c r="K26" s="133"/>
    </row>
    <row r="27" spans="1:11" ht="15.75" hidden="1">
      <c r="A27" s="110"/>
      <c r="B27" s="77" t="s">
        <v>241</v>
      </c>
      <c r="C27" s="121"/>
      <c r="D27" s="122"/>
      <c r="E27" s="123"/>
      <c r="F27" s="133"/>
      <c r="G27" s="133"/>
      <c r="H27" s="133"/>
      <c r="I27" s="122"/>
      <c r="J27" s="133"/>
      <c r="K27" s="133"/>
    </row>
    <row r="28" spans="1:11" ht="15.75" hidden="1">
      <c r="A28" s="110"/>
      <c r="B28" s="77" t="s">
        <v>129</v>
      </c>
      <c r="C28" s="129"/>
      <c r="D28" s="122"/>
      <c r="E28" s="123"/>
      <c r="F28" s="133"/>
      <c r="G28" s="133"/>
      <c r="H28" s="133"/>
      <c r="I28" s="122"/>
      <c r="J28" s="133"/>
      <c r="K28" s="133"/>
    </row>
    <row r="29" spans="1:11" ht="15.75" hidden="1">
      <c r="A29" s="110"/>
      <c r="B29" s="77" t="s">
        <v>130</v>
      </c>
      <c r="C29" s="121"/>
      <c r="D29" s="133"/>
      <c r="E29" s="123"/>
      <c r="F29" s="133"/>
      <c r="G29" s="133"/>
      <c r="H29" s="133"/>
      <c r="I29" s="122"/>
      <c r="J29" s="133"/>
      <c r="K29" s="133"/>
    </row>
    <row r="30" spans="1:5" ht="15.75" hidden="1">
      <c r="A30" s="110"/>
      <c r="B30" s="77" t="s">
        <v>132</v>
      </c>
      <c r="C30" s="121"/>
      <c r="D30" s="133"/>
      <c r="E30" s="123"/>
    </row>
    <row r="31" spans="1:5" ht="15.75">
      <c r="A31" s="110"/>
      <c r="B31" s="77" t="s">
        <v>242</v>
      </c>
      <c r="C31" s="121"/>
      <c r="D31" s="133">
        <v>80</v>
      </c>
      <c r="E31" s="123"/>
    </row>
    <row r="32" spans="1:5" ht="15.75" hidden="1">
      <c r="A32" s="110"/>
      <c r="B32" s="77" t="s">
        <v>135</v>
      </c>
      <c r="C32" s="121"/>
      <c r="D32" s="133"/>
      <c r="E32" s="123"/>
    </row>
    <row r="33" spans="1:5" ht="15.75" hidden="1">
      <c r="A33" s="110"/>
      <c r="B33" s="77" t="s">
        <v>136</v>
      </c>
      <c r="C33" s="121"/>
      <c r="D33" s="133"/>
      <c r="E33" s="123"/>
    </row>
    <row r="34" spans="1:5" ht="15.75" hidden="1">
      <c r="A34" s="110"/>
      <c r="B34" s="77" t="s">
        <v>137</v>
      </c>
      <c r="C34" s="121"/>
      <c r="D34" s="133"/>
      <c r="E34" s="123"/>
    </row>
    <row r="35" spans="1:5" ht="15.75" hidden="1">
      <c r="A35" s="110"/>
      <c r="B35" s="77" t="s">
        <v>207</v>
      </c>
      <c r="C35" s="121"/>
      <c r="D35" s="133"/>
      <c r="E35" s="123"/>
    </row>
    <row r="36" spans="1:5" ht="15.75" hidden="1">
      <c r="A36" s="110"/>
      <c r="B36" s="77" t="s">
        <v>139</v>
      </c>
      <c r="C36" s="121"/>
      <c r="D36" s="133"/>
      <c r="E36" s="123"/>
    </row>
    <row r="37" spans="1:5" ht="15.75" hidden="1">
      <c r="A37" s="110"/>
      <c r="B37" s="77" t="s">
        <v>140</v>
      </c>
      <c r="C37" s="121"/>
      <c r="D37" s="133"/>
      <c r="E37" s="123"/>
    </row>
    <row r="38" spans="1:5" ht="15.75">
      <c r="A38" s="110"/>
      <c r="B38" s="77" t="s">
        <v>76</v>
      </c>
      <c r="C38" s="121"/>
      <c r="D38" s="133">
        <v>22</v>
      </c>
      <c r="E38" s="123"/>
    </row>
    <row r="39" spans="1:5" ht="15.75" hidden="1">
      <c r="A39" s="110"/>
      <c r="B39" s="77" t="s">
        <v>78</v>
      </c>
      <c r="C39" s="121"/>
      <c r="D39" s="133"/>
      <c r="E39" s="123"/>
    </row>
    <row r="40" spans="1:5" ht="15.75" hidden="1">
      <c r="A40" s="110"/>
      <c r="B40" s="78" t="s">
        <v>77</v>
      </c>
      <c r="C40" s="121"/>
      <c r="D40" s="133"/>
      <c r="E40" s="123"/>
    </row>
    <row r="41" spans="1:5" ht="15.75">
      <c r="A41" s="113"/>
      <c r="B41" s="21" t="s">
        <v>63</v>
      </c>
      <c r="C41" s="138"/>
      <c r="D41" s="157">
        <f>D10+D17+D20</f>
        <v>10912</v>
      </c>
      <c r="E41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25" customWidth="1"/>
    <col min="2" max="2" width="44.625" style="153" customWidth="1"/>
    <col min="3" max="3" width="22.625" style="153" customWidth="1"/>
    <col min="4" max="4" width="9.125" style="153" customWidth="1"/>
    <col min="5" max="5" width="8.125" style="153" customWidth="1"/>
    <col min="6" max="16384" width="9.125" style="153" customWidth="1"/>
  </cols>
  <sheetData>
    <row r="1" spans="1:5" ht="15.75">
      <c r="A1" s="11"/>
      <c r="B1" s="308" t="s">
        <v>280</v>
      </c>
      <c r="C1" s="308"/>
      <c r="D1" s="308"/>
      <c r="E1" s="308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309" t="s">
        <v>235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2</v>
      </c>
      <c r="B7" s="309"/>
      <c r="C7" s="309"/>
      <c r="D7" s="309"/>
      <c r="E7" s="309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23"/>
      <c r="B11" s="71" t="s">
        <v>0</v>
      </c>
      <c r="C11" s="318" t="s">
        <v>116</v>
      </c>
      <c r="D11" s="318"/>
      <c r="E11" s="307"/>
    </row>
    <row r="12" spans="1:5" ht="15.75">
      <c r="A12" s="199">
        <v>1</v>
      </c>
      <c r="B12" s="102" t="s">
        <v>245</v>
      </c>
      <c r="C12" s="28">
        <v>118</v>
      </c>
      <c r="D12" s="13"/>
      <c r="E12" s="156"/>
    </row>
    <row r="13" spans="1:5" ht="15.75">
      <c r="A13" s="200"/>
      <c r="B13" s="21" t="s">
        <v>17</v>
      </c>
      <c r="C13" s="300">
        <f>SUM(C12:C12)</f>
        <v>118</v>
      </c>
      <c r="D13" s="301"/>
      <c r="E13" s="302"/>
    </row>
    <row r="18" spans="1:3" ht="15.75">
      <c r="A18" s="224"/>
      <c r="B18" s="13"/>
      <c r="C18" s="28"/>
    </row>
    <row r="19" spans="1:3" ht="15.75">
      <c r="A19" s="224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153" customWidth="1"/>
    <col min="2" max="2" width="46.125" style="153" customWidth="1"/>
    <col min="3" max="3" width="11.625" style="153" customWidth="1"/>
    <col min="4" max="4" width="8.00390625" style="153" customWidth="1"/>
    <col min="5" max="5" width="45.25390625" style="153" customWidth="1"/>
    <col min="6" max="6" width="11.375" style="153" customWidth="1"/>
    <col min="7" max="16384" width="9.125" style="153" customWidth="1"/>
  </cols>
  <sheetData>
    <row r="1" spans="1:15" ht="15.75">
      <c r="A1" s="10"/>
      <c r="B1" s="10"/>
      <c r="C1" s="308" t="s">
        <v>281</v>
      </c>
      <c r="D1" s="308"/>
      <c r="E1" s="308"/>
      <c r="F1" s="308"/>
      <c r="G1" s="73"/>
      <c r="H1" s="10"/>
      <c r="I1" s="10"/>
      <c r="J1" s="10"/>
      <c r="K1" s="10"/>
      <c r="L1" s="10"/>
      <c r="M1" s="10"/>
      <c r="N1" s="10"/>
      <c r="O1" s="10"/>
    </row>
    <row r="2" spans="1:15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309" t="s">
        <v>81</v>
      </c>
      <c r="B4" s="309"/>
      <c r="C4" s="309"/>
      <c r="D4" s="309"/>
      <c r="E4" s="309"/>
      <c r="F4" s="309"/>
      <c r="G4" s="10"/>
      <c r="H4" s="10"/>
      <c r="I4" s="10"/>
      <c r="J4" s="10"/>
      <c r="K4" s="10"/>
      <c r="L4" s="10"/>
      <c r="M4" s="10"/>
      <c r="N4" s="10"/>
      <c r="O4" s="10"/>
    </row>
    <row r="5" spans="1:15" ht="15.75">
      <c r="A5" s="309" t="s">
        <v>115</v>
      </c>
      <c r="B5" s="309"/>
      <c r="C5" s="309"/>
      <c r="D5" s="309"/>
      <c r="E5" s="309"/>
      <c r="F5" s="309"/>
      <c r="G5" s="10"/>
      <c r="H5" s="10"/>
      <c r="I5" s="10"/>
      <c r="J5" s="10"/>
      <c r="K5" s="10"/>
      <c r="L5" s="10"/>
      <c r="M5" s="10"/>
      <c r="N5" s="10"/>
      <c r="O5" s="10"/>
    </row>
    <row r="6" spans="1:15" ht="15.75">
      <c r="A6" s="309" t="s">
        <v>13</v>
      </c>
      <c r="B6" s="309"/>
      <c r="C6" s="309"/>
      <c r="D6" s="309"/>
      <c r="E6" s="309"/>
      <c r="F6" s="309"/>
      <c r="G6" s="10"/>
      <c r="H6" s="10"/>
      <c r="I6" s="10"/>
      <c r="J6" s="10"/>
      <c r="K6" s="10"/>
      <c r="L6" s="10"/>
      <c r="M6" s="10"/>
      <c r="N6" s="10"/>
      <c r="O6" s="10"/>
    </row>
    <row r="7" spans="1:15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5.75">
      <c r="A9" s="279"/>
      <c r="B9" s="305" t="s">
        <v>117</v>
      </c>
      <c r="C9" s="305"/>
      <c r="D9" s="71"/>
      <c r="E9" s="305" t="s">
        <v>118</v>
      </c>
      <c r="F9" s="305"/>
      <c r="G9" s="10"/>
      <c r="H9" s="10"/>
      <c r="I9" s="10"/>
      <c r="J9" s="10"/>
      <c r="K9" s="10"/>
      <c r="L9" s="10"/>
      <c r="M9" s="10"/>
      <c r="N9" s="10"/>
      <c r="O9" s="10"/>
    </row>
    <row r="10" spans="1:15" ht="15.75">
      <c r="A10" s="278">
        <v>1</v>
      </c>
      <c r="B10" s="71" t="s">
        <v>109</v>
      </c>
      <c r="C10" s="31">
        <f>'Bevételek - ovi'!D12</f>
        <v>2118</v>
      </c>
      <c r="D10" s="71"/>
      <c r="E10" s="71" t="s">
        <v>72</v>
      </c>
      <c r="F10" s="31">
        <f>'Működési -ovi'!D47</f>
        <v>32907</v>
      </c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5.75">
      <c r="A11" s="278">
        <v>2</v>
      </c>
      <c r="B11" s="71" t="s">
        <v>113</v>
      </c>
      <c r="C11" s="31">
        <f>'Bevételek - ovi'!D16</f>
        <v>30803</v>
      </c>
      <c r="D11" s="71"/>
      <c r="E11" s="71" t="s">
        <v>2</v>
      </c>
      <c r="F11" s="31">
        <f>'Fejlesztési kiadások -ovi'!C13</f>
        <v>14</v>
      </c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5.75">
      <c r="A12" s="21"/>
      <c r="B12" s="303" t="s">
        <v>24</v>
      </c>
      <c r="C12" s="42">
        <f>SUM(C10:C11)</f>
        <v>32921</v>
      </c>
      <c r="D12" s="21"/>
      <c r="E12" s="21" t="s">
        <v>22</v>
      </c>
      <c r="F12" s="42">
        <f>SUM(F10:F11)</f>
        <v>32921</v>
      </c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>
      <c r="A13" s="13"/>
      <c r="B13" s="13"/>
      <c r="C13" s="28"/>
      <c r="D13" s="13"/>
      <c r="E13" s="13"/>
      <c r="F13" s="13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5.75">
      <c r="A14" s="13"/>
      <c r="B14" s="285"/>
      <c r="C14" s="28"/>
      <c r="D14" s="13"/>
      <c r="E14" s="13"/>
      <c r="F14" s="13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>
      <c r="A15" s="13"/>
      <c r="B15" s="13"/>
      <c r="C15" s="28"/>
      <c r="D15" s="13"/>
      <c r="E15" s="13"/>
      <c r="F15" s="13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5.75">
      <c r="A16" s="13"/>
      <c r="B16" s="13"/>
      <c r="C16" s="28"/>
      <c r="D16" s="13"/>
      <c r="E16" s="13"/>
      <c r="F16" s="13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5.75">
      <c r="A17" s="13"/>
      <c r="B17" s="285"/>
      <c r="C17" s="28"/>
      <c r="D17" s="13"/>
      <c r="E17" s="13"/>
      <c r="F17" s="13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5.75">
      <c r="A18" s="13"/>
      <c r="B18" s="13"/>
      <c r="C18" s="28"/>
      <c r="D18" s="13"/>
      <c r="E18" s="13"/>
      <c r="F18" s="13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.75">
      <c r="A19" s="13"/>
      <c r="B19" s="13"/>
      <c r="C19" s="28"/>
      <c r="D19" s="13"/>
      <c r="E19" s="13"/>
      <c r="F19" s="13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5.75">
      <c r="A20" s="13"/>
      <c r="B20" s="285"/>
      <c r="C20" s="28"/>
      <c r="D20" s="13"/>
      <c r="E20" s="13"/>
      <c r="F20" s="13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5.75">
      <c r="A21" s="13"/>
      <c r="B21" s="13"/>
      <c r="C21" s="28"/>
      <c r="D21" s="13"/>
      <c r="E21" s="13"/>
      <c r="F21" s="13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5.75">
      <c r="A22" s="13"/>
      <c r="B22" s="13"/>
      <c r="C22" s="28"/>
      <c r="D22" s="13"/>
      <c r="E22" s="13"/>
      <c r="F22" s="13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.75">
      <c r="A23" s="13"/>
      <c r="B23" s="13"/>
      <c r="C23" s="28"/>
      <c r="D23" s="13"/>
      <c r="E23" s="13"/>
      <c r="F23" s="13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5.75">
      <c r="A24" s="13"/>
      <c r="B24" s="13"/>
      <c r="C24" s="28"/>
      <c r="D24" s="13"/>
      <c r="E24" s="13"/>
      <c r="F24" s="13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5.75">
      <c r="A25" s="13"/>
      <c r="B25" s="285"/>
      <c r="C25" s="28"/>
      <c r="D25" s="13"/>
      <c r="E25" s="13"/>
      <c r="F25" s="13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5.75">
      <c r="A26" s="13"/>
      <c r="B26" s="13"/>
      <c r="C26" s="28"/>
      <c r="D26" s="13"/>
      <c r="E26" s="13"/>
      <c r="F26" s="13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.75">
      <c r="A27" s="13"/>
      <c r="B27" s="13"/>
      <c r="C27" s="28"/>
      <c r="D27" s="13"/>
      <c r="E27" s="13"/>
      <c r="F27" s="13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.75">
      <c r="A28" s="13"/>
      <c r="B28" s="285"/>
      <c r="C28" s="28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.75">
      <c r="A29" s="30"/>
      <c r="B29" s="30"/>
      <c r="C29" s="43"/>
      <c r="D29" s="30"/>
      <c r="E29" s="30"/>
      <c r="F29" s="13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>
      <c r="A30" s="178"/>
      <c r="B30" s="178"/>
      <c r="C30" s="178"/>
      <c r="D30" s="178"/>
      <c r="E30" s="178"/>
      <c r="F30" s="13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3"/>
      <c r="B31" s="13"/>
      <c r="C31" s="28"/>
      <c r="D31" s="13"/>
      <c r="E31" s="13"/>
      <c r="F31" s="13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.75">
      <c r="A32" s="13"/>
      <c r="B32" s="13"/>
      <c r="C32" s="28"/>
      <c r="D32" s="13"/>
      <c r="E32" s="13"/>
      <c r="F32" s="13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.75">
      <c r="A33" s="13"/>
      <c r="B33" s="13"/>
      <c r="C33" s="28"/>
      <c r="D33" s="13"/>
      <c r="E33" s="13"/>
      <c r="F33" s="13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>
      <c r="A34" s="13"/>
      <c r="B34" s="13"/>
      <c r="C34" s="28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>
      <c r="A35" s="178"/>
      <c r="B35" s="178"/>
      <c r="C35" s="178"/>
      <c r="D35" s="13"/>
      <c r="E35" s="13"/>
      <c r="F35" s="13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>
      <c r="A36" s="13"/>
      <c r="B36" s="13"/>
      <c r="C36" s="28"/>
      <c r="D36" s="13"/>
      <c r="E36" s="13"/>
      <c r="F36" s="13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>
      <c r="A37" s="13"/>
      <c r="B37" s="13"/>
      <c r="C37" s="28"/>
      <c r="D37" s="13"/>
      <c r="E37" s="13"/>
      <c r="F37" s="13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>
      <c r="A38" s="13"/>
      <c r="B38" s="13"/>
      <c r="C38" s="28"/>
      <c r="D38" s="13"/>
      <c r="E38" s="13"/>
      <c r="F38" s="13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>
      <c r="A39" s="178"/>
      <c r="B39" s="178"/>
      <c r="C39" s="178"/>
      <c r="D39" s="13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>
      <c r="A40" s="13"/>
      <c r="B40" s="13"/>
      <c r="C40" s="28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>
      <c r="A41" s="13"/>
      <c r="B41" s="13"/>
      <c r="C41" s="28"/>
      <c r="D41" s="13"/>
      <c r="E41" s="13"/>
      <c r="F41" s="13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>
      <c r="A42" s="178"/>
      <c r="B42" s="178"/>
      <c r="C42" s="178"/>
      <c r="D42" s="13"/>
      <c r="E42" s="13"/>
      <c r="F42" s="13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>
      <c r="A43" s="13"/>
      <c r="B43" s="285"/>
      <c r="C43" s="28"/>
      <c r="D43" s="13"/>
      <c r="E43" s="13"/>
      <c r="F43" s="13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>
      <c r="A44" s="13"/>
      <c r="B44" s="13"/>
      <c r="C44" s="28"/>
      <c r="D44" s="13"/>
      <c r="E44" s="13"/>
      <c r="F44" s="13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>
      <c r="A45" s="13"/>
      <c r="B45" s="13"/>
      <c r="C45" s="28"/>
      <c r="D45" s="13"/>
      <c r="E45" s="13"/>
      <c r="F45" s="13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>
      <c r="A46" s="178"/>
      <c r="B46" s="178"/>
      <c r="C46" s="178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>
      <c r="A47" s="13"/>
      <c r="B47" s="13"/>
      <c r="C47" s="28"/>
      <c r="D47" s="13"/>
      <c r="E47" s="13"/>
      <c r="F47" s="13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>
      <c r="A48" s="13"/>
      <c r="B48" s="13"/>
      <c r="C48" s="28"/>
      <c r="D48" s="13"/>
      <c r="E48" s="13"/>
      <c r="F48" s="13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>
      <c r="A49" s="178"/>
      <c r="B49" s="178"/>
      <c r="C49" s="178"/>
      <c r="D49" s="13"/>
      <c r="E49" s="13"/>
      <c r="F49" s="13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>
      <c r="A50" s="13"/>
      <c r="B50" s="13"/>
      <c r="C50" s="28"/>
      <c r="D50" s="13"/>
      <c r="E50" s="13"/>
      <c r="F50" s="13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>
      <c r="A51" s="178"/>
      <c r="B51" s="178"/>
      <c r="C51" s="178"/>
      <c r="D51" s="13"/>
      <c r="E51" s="13"/>
      <c r="F51" s="13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>
      <c r="A52" s="13"/>
      <c r="B52" s="179"/>
      <c r="C52" s="286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>
      <c r="A53" s="13"/>
      <c r="B53" s="13"/>
      <c r="C53" s="13"/>
      <c r="D53" s="13"/>
      <c r="E53" s="13"/>
      <c r="F53" s="13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>
      <c r="A54" s="13"/>
      <c r="B54" s="13"/>
      <c r="C54" s="13"/>
      <c r="D54" s="13"/>
      <c r="E54" s="13"/>
      <c r="F54" s="13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625" style="114" customWidth="1"/>
    <col min="5" max="16384" width="9.125" style="114" customWidth="1"/>
  </cols>
  <sheetData>
    <row r="1" spans="2:5" ht="15.75">
      <c r="B1" s="308" t="s">
        <v>282</v>
      </c>
      <c r="C1" s="308"/>
      <c r="D1" s="308"/>
      <c r="E1" s="308"/>
    </row>
    <row r="2" spans="3:5" ht="15.75">
      <c r="C2" s="115"/>
      <c r="D2" s="115"/>
      <c r="E2" s="115"/>
    </row>
    <row r="3" spans="3:5" ht="15.75">
      <c r="C3" s="115"/>
      <c r="D3" s="115"/>
      <c r="E3" s="115"/>
    </row>
    <row r="5" spans="1:5" ht="15.75">
      <c r="A5" s="317" t="s">
        <v>81</v>
      </c>
      <c r="B5" s="317"/>
      <c r="C5" s="317"/>
      <c r="D5" s="317"/>
      <c r="E5" s="317"/>
    </row>
    <row r="6" spans="1:5" ht="15.75">
      <c r="A6" s="317" t="s">
        <v>115</v>
      </c>
      <c r="B6" s="317"/>
      <c r="C6" s="317"/>
      <c r="D6" s="317"/>
      <c r="E6" s="317"/>
    </row>
    <row r="7" spans="1:5" ht="15.75">
      <c r="A7" s="317" t="s">
        <v>8</v>
      </c>
      <c r="B7" s="317"/>
      <c r="C7" s="317"/>
      <c r="D7" s="317"/>
      <c r="E7" s="317"/>
    </row>
    <row r="8" spans="1:5" ht="15.75">
      <c r="A8" s="116"/>
      <c r="B8" s="116"/>
      <c r="C8" s="116"/>
      <c r="D8" s="116"/>
      <c r="E8" s="116"/>
    </row>
    <row r="11" spans="1:5" ht="15.75">
      <c r="A11" s="138"/>
      <c r="B11" s="304" t="s">
        <v>0</v>
      </c>
      <c r="C11" s="342" t="s">
        <v>116</v>
      </c>
      <c r="D11" s="343"/>
      <c r="E11" s="344"/>
    </row>
    <row r="12" spans="1:5" ht="15.75">
      <c r="A12" s="274" t="s">
        <v>246</v>
      </c>
      <c r="B12" s="299" t="s">
        <v>109</v>
      </c>
      <c r="C12" s="118"/>
      <c r="D12" s="119">
        <f>SUM(D13:D15)</f>
        <v>2118</v>
      </c>
      <c r="E12" s="120"/>
    </row>
    <row r="13" spans="1:5" ht="15.75">
      <c r="A13" s="275"/>
      <c r="B13" s="102" t="s">
        <v>247</v>
      </c>
      <c r="C13" s="129"/>
      <c r="D13" s="122">
        <v>4</v>
      </c>
      <c r="E13" s="123"/>
    </row>
    <row r="14" spans="1:5" ht="15.75">
      <c r="A14" s="275"/>
      <c r="B14" s="102" t="s">
        <v>179</v>
      </c>
      <c r="C14" s="129"/>
      <c r="D14" s="122">
        <v>1664</v>
      </c>
      <c r="E14" s="123"/>
    </row>
    <row r="15" spans="1:5" ht="15.75">
      <c r="A15" s="276"/>
      <c r="B15" s="294" t="s">
        <v>248</v>
      </c>
      <c r="C15" s="124"/>
      <c r="D15" s="125">
        <v>450</v>
      </c>
      <c r="E15" s="126"/>
    </row>
    <row r="16" spans="1:5" ht="15.75">
      <c r="A16" s="275">
        <v>2</v>
      </c>
      <c r="B16" s="185" t="s">
        <v>113</v>
      </c>
      <c r="C16" s="161"/>
      <c r="D16" s="119">
        <f>D17</f>
        <v>30803</v>
      </c>
      <c r="E16" s="120"/>
    </row>
    <row r="17" spans="1:5" ht="15.75">
      <c r="A17" s="277"/>
      <c r="B17" s="294" t="s">
        <v>249</v>
      </c>
      <c r="C17" s="124"/>
      <c r="D17" s="125">
        <v>30803</v>
      </c>
      <c r="E17" s="126"/>
    </row>
    <row r="18" spans="1:5" ht="15.75">
      <c r="A18" s="154"/>
      <c r="B18" s="21" t="s">
        <v>12</v>
      </c>
      <c r="C18" s="138"/>
      <c r="D18" s="157">
        <f>D12+D16</f>
        <v>32921</v>
      </c>
      <c r="E18" s="132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4" customWidth="1"/>
    <col min="2" max="2" width="54.75390625" style="114" customWidth="1"/>
    <col min="3" max="3" width="9.125" style="114" customWidth="1"/>
    <col min="4" max="4" width="10.00390625" style="114" customWidth="1"/>
    <col min="5" max="16384" width="9.125" style="114" customWidth="1"/>
  </cols>
  <sheetData>
    <row r="1" spans="2:5" ht="15.75">
      <c r="B1" s="308" t="s">
        <v>283</v>
      </c>
      <c r="C1" s="308"/>
      <c r="D1" s="308"/>
      <c r="E1" s="308"/>
    </row>
    <row r="2" spans="3:5" ht="15.75">
      <c r="C2" s="115"/>
      <c r="D2" s="115"/>
      <c r="E2" s="115"/>
    </row>
    <row r="3" spans="6:11" ht="15.75">
      <c r="F3" s="133"/>
      <c r="G3" s="133"/>
      <c r="H3" s="133"/>
      <c r="I3" s="133"/>
      <c r="J3" s="133"/>
      <c r="K3" s="133"/>
    </row>
    <row r="4" spans="1:11" ht="15.75">
      <c r="A4" s="317" t="s">
        <v>250</v>
      </c>
      <c r="B4" s="317"/>
      <c r="C4" s="317"/>
      <c r="D4" s="317"/>
      <c r="E4" s="317"/>
      <c r="F4" s="135"/>
      <c r="G4" s="135"/>
      <c r="H4" s="135"/>
      <c r="I4" s="135"/>
      <c r="J4" s="135"/>
      <c r="K4" s="133"/>
    </row>
    <row r="5" spans="1:11" ht="15.75">
      <c r="A5" s="317" t="s">
        <v>115</v>
      </c>
      <c r="B5" s="317"/>
      <c r="C5" s="317"/>
      <c r="D5" s="317"/>
      <c r="E5" s="317"/>
      <c r="F5" s="135"/>
      <c r="G5" s="135"/>
      <c r="H5" s="135"/>
      <c r="I5" s="135"/>
      <c r="J5" s="135"/>
      <c r="K5" s="133"/>
    </row>
    <row r="6" spans="1:11" ht="15.75">
      <c r="A6" s="317" t="s">
        <v>72</v>
      </c>
      <c r="B6" s="317"/>
      <c r="C6" s="317"/>
      <c r="D6" s="317"/>
      <c r="E6" s="317"/>
      <c r="F6" s="298"/>
      <c r="G6" s="298"/>
      <c r="H6" s="298"/>
      <c r="I6" s="298"/>
      <c r="J6" s="298"/>
      <c r="K6" s="133"/>
    </row>
    <row r="7" spans="1:11" ht="15.75">
      <c r="A7" s="116"/>
      <c r="B7" s="116"/>
      <c r="C7" s="116"/>
      <c r="D7" s="116"/>
      <c r="E7" s="116"/>
      <c r="F7" s="298"/>
      <c r="G7" s="298"/>
      <c r="H7" s="298"/>
      <c r="I7" s="298"/>
      <c r="J7" s="298"/>
      <c r="K7" s="133"/>
    </row>
    <row r="8" spans="6:11" ht="15.75">
      <c r="F8" s="133"/>
      <c r="G8" s="133"/>
      <c r="H8" s="133"/>
      <c r="I8" s="133"/>
      <c r="J8" s="133"/>
      <c r="K8" s="133"/>
    </row>
    <row r="9" spans="1:11" ht="15.75">
      <c r="A9" s="108"/>
      <c r="B9" s="117" t="s">
        <v>0</v>
      </c>
      <c r="C9" s="314" t="s">
        <v>116</v>
      </c>
      <c r="D9" s="315"/>
      <c r="E9" s="316"/>
      <c r="F9" s="133"/>
      <c r="G9" s="298"/>
      <c r="H9" s="135"/>
      <c r="I9" s="135"/>
      <c r="J9" s="135"/>
      <c r="K9" s="133"/>
    </row>
    <row r="10" spans="1:11" ht="15.75">
      <c r="A10" s="108">
        <v>1</v>
      </c>
      <c r="B10" s="299" t="s">
        <v>45</v>
      </c>
      <c r="C10" s="118"/>
      <c r="D10" s="119">
        <f>SUM(D11:D17)</f>
        <v>20045</v>
      </c>
      <c r="E10" s="120"/>
      <c r="F10" s="133"/>
      <c r="G10" s="271"/>
      <c r="H10" s="271"/>
      <c r="I10" s="130"/>
      <c r="J10" s="133"/>
      <c r="K10" s="133"/>
    </row>
    <row r="11" spans="1:11" ht="15.75">
      <c r="A11" s="110"/>
      <c r="B11" s="102" t="s">
        <v>237</v>
      </c>
      <c r="C11" s="121"/>
      <c r="D11" s="122">
        <v>18466</v>
      </c>
      <c r="E11" s="123"/>
      <c r="F11" s="133"/>
      <c r="G11" s="133"/>
      <c r="H11" s="133"/>
      <c r="I11" s="122"/>
      <c r="J11" s="133"/>
      <c r="K11" s="133"/>
    </row>
    <row r="12" spans="1:11" ht="15.75">
      <c r="A12" s="110"/>
      <c r="B12" s="102" t="s">
        <v>251</v>
      </c>
      <c r="C12" s="121"/>
      <c r="D12" s="122">
        <v>549</v>
      </c>
      <c r="E12" s="123"/>
      <c r="F12" s="133"/>
      <c r="G12" s="133"/>
      <c r="H12" s="133"/>
      <c r="I12" s="122"/>
      <c r="J12" s="133"/>
      <c r="K12" s="133"/>
    </row>
    <row r="13" spans="1:11" ht="15.75">
      <c r="A13" s="110"/>
      <c r="B13" s="102" t="s">
        <v>151</v>
      </c>
      <c r="C13" s="121"/>
      <c r="D13" s="122">
        <v>470</v>
      </c>
      <c r="E13" s="123"/>
      <c r="F13" s="133"/>
      <c r="G13" s="133"/>
      <c r="H13" s="133"/>
      <c r="I13" s="122"/>
      <c r="J13" s="133"/>
      <c r="K13" s="133"/>
    </row>
    <row r="14" spans="1:11" ht="15.75">
      <c r="A14" s="110"/>
      <c r="B14" s="102" t="s">
        <v>148</v>
      </c>
      <c r="C14" s="121"/>
      <c r="D14" s="122">
        <v>150</v>
      </c>
      <c r="E14" s="123"/>
      <c r="F14" s="133"/>
      <c r="G14" s="133"/>
      <c r="H14" s="133"/>
      <c r="I14" s="122"/>
      <c r="J14" s="133"/>
      <c r="K14" s="133"/>
    </row>
    <row r="15" spans="1:11" ht="15.75">
      <c r="A15" s="110"/>
      <c r="B15" s="102" t="s">
        <v>149</v>
      </c>
      <c r="C15" s="121"/>
      <c r="D15" s="122">
        <v>168</v>
      </c>
      <c r="E15" s="123"/>
      <c r="F15" s="133"/>
      <c r="G15" s="133"/>
      <c r="H15" s="133"/>
      <c r="I15" s="122"/>
      <c r="J15" s="133"/>
      <c r="K15" s="133"/>
    </row>
    <row r="16" spans="1:11" ht="15.75">
      <c r="A16" s="110"/>
      <c r="B16" s="102" t="s">
        <v>252</v>
      </c>
      <c r="C16" s="121"/>
      <c r="D16" s="122">
        <v>211</v>
      </c>
      <c r="E16" s="123"/>
      <c r="F16" s="133"/>
      <c r="G16" s="133"/>
      <c r="H16" s="133"/>
      <c r="I16" s="122"/>
      <c r="J16" s="133"/>
      <c r="K16" s="133"/>
    </row>
    <row r="17" spans="1:11" ht="15.75">
      <c r="A17" s="110"/>
      <c r="B17" s="294" t="s">
        <v>150</v>
      </c>
      <c r="C17" s="121"/>
      <c r="D17" s="122">
        <v>31</v>
      </c>
      <c r="E17" s="123"/>
      <c r="F17" s="133"/>
      <c r="G17" s="133"/>
      <c r="H17" s="133"/>
      <c r="I17" s="122"/>
      <c r="J17" s="133"/>
      <c r="K17" s="133"/>
    </row>
    <row r="18" spans="1:11" ht="15.75">
      <c r="A18" s="109">
        <v>2</v>
      </c>
      <c r="B18" s="299" t="s">
        <v>73</v>
      </c>
      <c r="C18" s="118"/>
      <c r="D18" s="119">
        <f>D19+D20</f>
        <v>5491</v>
      </c>
      <c r="E18" s="120"/>
      <c r="F18" s="133"/>
      <c r="G18" s="133"/>
      <c r="H18" s="133"/>
      <c r="I18" s="122"/>
      <c r="J18" s="133"/>
      <c r="K18" s="133"/>
    </row>
    <row r="19" spans="1:11" ht="15.75">
      <c r="A19" s="110"/>
      <c r="B19" s="283" t="s">
        <v>74</v>
      </c>
      <c r="C19" s="121"/>
      <c r="D19" s="122">
        <v>5171</v>
      </c>
      <c r="E19" s="123"/>
      <c r="F19" s="133"/>
      <c r="G19" s="133"/>
      <c r="H19" s="133"/>
      <c r="I19" s="122"/>
      <c r="J19" s="133"/>
      <c r="K19" s="133"/>
    </row>
    <row r="20" spans="1:11" ht="15.75">
      <c r="A20" s="111"/>
      <c r="B20" s="294" t="s">
        <v>75</v>
      </c>
      <c r="C20" s="124"/>
      <c r="D20" s="125">
        <v>320</v>
      </c>
      <c r="E20" s="126"/>
      <c r="F20" s="133"/>
      <c r="G20" s="271"/>
      <c r="H20" s="271"/>
      <c r="I20" s="130"/>
      <c r="J20" s="133"/>
      <c r="K20" s="133"/>
    </row>
    <row r="21" spans="1:11" ht="15.75">
      <c r="A21" s="109">
        <v>3</v>
      </c>
      <c r="B21" s="299" t="s">
        <v>7</v>
      </c>
      <c r="C21" s="118"/>
      <c r="D21" s="119">
        <f>SUM(D22:D46)</f>
        <v>7371</v>
      </c>
      <c r="E21" s="120"/>
      <c r="F21" s="133"/>
      <c r="G21" s="271"/>
      <c r="H21" s="271"/>
      <c r="I21" s="130"/>
      <c r="J21" s="133"/>
      <c r="K21" s="133"/>
    </row>
    <row r="22" spans="1:11" ht="15.75">
      <c r="A22" s="110"/>
      <c r="B22" s="77" t="s">
        <v>120</v>
      </c>
      <c r="C22" s="121"/>
      <c r="D22" s="128">
        <v>0</v>
      </c>
      <c r="E22" s="123"/>
      <c r="F22" s="133"/>
      <c r="G22" s="133"/>
      <c r="H22" s="133"/>
      <c r="I22" s="122"/>
      <c r="J22" s="133"/>
      <c r="K22" s="133"/>
    </row>
    <row r="23" spans="1:11" ht="15.75">
      <c r="A23" s="110"/>
      <c r="B23" s="77" t="s">
        <v>121</v>
      </c>
      <c r="C23" s="121"/>
      <c r="D23" s="122">
        <v>0</v>
      </c>
      <c r="E23" s="123"/>
      <c r="F23" s="133"/>
      <c r="G23" s="271"/>
      <c r="H23" s="271"/>
      <c r="I23" s="130"/>
      <c r="J23" s="133"/>
      <c r="K23" s="133"/>
    </row>
    <row r="24" spans="1:11" ht="15.75">
      <c r="A24" s="110"/>
      <c r="B24" s="77" t="s">
        <v>122</v>
      </c>
      <c r="C24" s="121"/>
      <c r="D24" s="122">
        <v>14</v>
      </c>
      <c r="E24" s="123"/>
      <c r="F24" s="133"/>
      <c r="G24" s="271"/>
      <c r="H24" s="271"/>
      <c r="I24" s="130"/>
      <c r="J24" s="133"/>
      <c r="K24" s="133"/>
    </row>
    <row r="25" spans="1:11" ht="15.75">
      <c r="A25" s="110"/>
      <c r="B25" s="77" t="s">
        <v>123</v>
      </c>
      <c r="C25" s="121"/>
      <c r="D25" s="122">
        <v>75</v>
      </c>
      <c r="E25" s="123"/>
      <c r="F25" s="133"/>
      <c r="G25" s="271"/>
      <c r="H25" s="271"/>
      <c r="I25" s="130"/>
      <c r="J25" s="133"/>
      <c r="K25" s="133"/>
    </row>
    <row r="26" spans="1:11" ht="15.75">
      <c r="A26" s="110"/>
      <c r="B26" s="77" t="s">
        <v>125</v>
      </c>
      <c r="C26" s="121"/>
      <c r="D26" s="122">
        <v>213</v>
      </c>
      <c r="E26" s="123"/>
      <c r="F26" s="133"/>
      <c r="G26" s="133"/>
      <c r="H26" s="133"/>
      <c r="I26" s="122"/>
      <c r="J26" s="133"/>
      <c r="K26" s="133"/>
    </row>
    <row r="27" spans="1:11" ht="15.75">
      <c r="A27" s="110"/>
      <c r="B27" s="77" t="s">
        <v>126</v>
      </c>
      <c r="C27" s="121"/>
      <c r="D27" s="122">
        <v>66</v>
      </c>
      <c r="E27" s="123"/>
      <c r="F27" s="133"/>
      <c r="G27" s="133"/>
      <c r="H27" s="133"/>
      <c r="I27" s="122"/>
      <c r="J27" s="133"/>
      <c r="K27" s="133"/>
    </row>
    <row r="28" spans="1:11" ht="15.75">
      <c r="A28" s="112"/>
      <c r="B28" s="77" t="s">
        <v>253</v>
      </c>
      <c r="C28" s="129"/>
      <c r="D28" s="122">
        <v>26</v>
      </c>
      <c r="E28" s="123"/>
      <c r="F28" s="133"/>
      <c r="G28" s="133"/>
      <c r="H28" s="133"/>
      <c r="I28" s="122"/>
      <c r="J28" s="133"/>
      <c r="K28" s="133"/>
    </row>
    <row r="29" spans="1:11" ht="15.75">
      <c r="A29" s="110"/>
      <c r="B29" s="77" t="s">
        <v>254</v>
      </c>
      <c r="C29" s="121"/>
      <c r="D29" s="122">
        <v>19</v>
      </c>
      <c r="E29" s="123"/>
      <c r="F29" s="133"/>
      <c r="G29" s="133"/>
      <c r="H29" s="133"/>
      <c r="I29" s="122"/>
      <c r="J29" s="133"/>
      <c r="K29" s="133"/>
    </row>
    <row r="30" spans="1:11" ht="15.75">
      <c r="A30" s="110"/>
      <c r="B30" s="77" t="s">
        <v>129</v>
      </c>
      <c r="C30" s="129"/>
      <c r="D30" s="122">
        <v>41</v>
      </c>
      <c r="E30" s="123"/>
      <c r="F30" s="133"/>
      <c r="G30" s="133"/>
      <c r="H30" s="133"/>
      <c r="I30" s="122"/>
      <c r="J30" s="133"/>
      <c r="K30" s="133"/>
    </row>
    <row r="31" spans="1:5" ht="15.75">
      <c r="A31" s="110"/>
      <c r="B31" s="77" t="s">
        <v>255</v>
      </c>
      <c r="C31" s="121"/>
      <c r="D31" s="122">
        <v>19</v>
      </c>
      <c r="E31" s="123"/>
    </row>
    <row r="32" spans="1:5" ht="15.75">
      <c r="A32" s="110"/>
      <c r="B32" s="77" t="s">
        <v>130</v>
      </c>
      <c r="C32" s="121"/>
      <c r="D32" s="122">
        <v>217</v>
      </c>
      <c r="E32" s="123"/>
    </row>
    <row r="33" spans="1:5" ht="15.75">
      <c r="A33" s="110"/>
      <c r="B33" s="77" t="s">
        <v>131</v>
      </c>
      <c r="C33" s="121"/>
      <c r="D33" s="122">
        <v>388</v>
      </c>
      <c r="E33" s="123"/>
    </row>
    <row r="34" spans="1:5" ht="15.75">
      <c r="A34" s="110"/>
      <c r="B34" s="77" t="s">
        <v>132</v>
      </c>
      <c r="C34" s="121"/>
      <c r="D34" s="122">
        <v>138</v>
      </c>
      <c r="E34" s="123"/>
    </row>
    <row r="35" spans="1:5" ht="15.75">
      <c r="A35" s="110"/>
      <c r="B35" s="77" t="s">
        <v>178</v>
      </c>
      <c r="C35" s="121"/>
      <c r="D35" s="122">
        <v>3900</v>
      </c>
      <c r="E35" s="123"/>
    </row>
    <row r="36" spans="1:5" ht="15.75">
      <c r="A36" s="110"/>
      <c r="B36" s="77" t="s">
        <v>133</v>
      </c>
      <c r="C36" s="121"/>
      <c r="D36" s="122">
        <v>217</v>
      </c>
      <c r="E36" s="123"/>
    </row>
    <row r="37" spans="1:5" ht="15.75">
      <c r="A37" s="110"/>
      <c r="B37" s="77" t="s">
        <v>242</v>
      </c>
      <c r="C37" s="121"/>
      <c r="D37" s="122">
        <v>125</v>
      </c>
      <c r="E37" s="123"/>
    </row>
    <row r="38" spans="1:5" ht="15.75">
      <c r="A38" s="110"/>
      <c r="B38" s="77" t="s">
        <v>135</v>
      </c>
      <c r="C38" s="121"/>
      <c r="D38" s="122">
        <v>14</v>
      </c>
      <c r="E38" s="123"/>
    </row>
    <row r="39" spans="1:5" ht="15.75">
      <c r="A39" s="110"/>
      <c r="B39" s="77" t="s">
        <v>136</v>
      </c>
      <c r="C39" s="121"/>
      <c r="D39" s="122">
        <v>158</v>
      </c>
      <c r="E39" s="123"/>
    </row>
    <row r="40" spans="1:5" ht="15.75">
      <c r="A40" s="110"/>
      <c r="B40" s="77" t="s">
        <v>137</v>
      </c>
      <c r="C40" s="121"/>
      <c r="D40" s="122">
        <v>13</v>
      </c>
      <c r="E40" s="123"/>
    </row>
    <row r="41" spans="1:5" ht="15.75">
      <c r="A41" s="110"/>
      <c r="B41" s="77" t="s">
        <v>207</v>
      </c>
      <c r="C41" s="121"/>
      <c r="D41" s="122">
        <v>34</v>
      </c>
      <c r="E41" s="123"/>
    </row>
    <row r="42" spans="1:5" ht="15.75">
      <c r="A42" s="110"/>
      <c r="B42" s="77" t="s">
        <v>139</v>
      </c>
      <c r="C42" s="121"/>
      <c r="D42" s="122">
        <v>164</v>
      </c>
      <c r="E42" s="123"/>
    </row>
    <row r="43" spans="1:5" ht="15.75">
      <c r="A43" s="110"/>
      <c r="B43" s="77" t="s">
        <v>140</v>
      </c>
      <c r="C43" s="121"/>
      <c r="D43" s="122">
        <v>70</v>
      </c>
      <c r="E43" s="123"/>
    </row>
    <row r="44" spans="1:5" ht="15.75">
      <c r="A44" s="110"/>
      <c r="B44" s="77" t="s">
        <v>76</v>
      </c>
      <c r="C44" s="121"/>
      <c r="D44" s="122">
        <v>1460</v>
      </c>
      <c r="E44" s="123"/>
    </row>
    <row r="45" spans="1:5" ht="15.75">
      <c r="A45" s="110"/>
      <c r="B45" s="77" t="s">
        <v>78</v>
      </c>
      <c r="C45" s="121"/>
      <c r="D45" s="122">
        <v>0</v>
      </c>
      <c r="E45" s="123"/>
    </row>
    <row r="46" spans="1:5" ht="15.75">
      <c r="A46" s="111"/>
      <c r="B46" s="77" t="s">
        <v>77</v>
      </c>
      <c r="C46" s="124"/>
      <c r="D46" s="137">
        <v>0</v>
      </c>
      <c r="E46" s="126"/>
    </row>
    <row r="47" spans="1:5" ht="15.75">
      <c r="A47" s="113"/>
      <c r="B47" s="21" t="s">
        <v>63</v>
      </c>
      <c r="C47" s="138"/>
      <c r="D47" s="157">
        <f>D10+D18+D21</f>
        <v>32907</v>
      </c>
      <c r="E47" s="132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25" customWidth="1"/>
    <col min="2" max="2" width="44.625" style="153" customWidth="1"/>
    <col min="3" max="3" width="22.625" style="153" customWidth="1"/>
    <col min="4" max="4" width="9.125" style="153" customWidth="1"/>
    <col min="5" max="5" width="8.125" style="153" customWidth="1"/>
    <col min="6" max="16384" width="9.125" style="153" customWidth="1"/>
  </cols>
  <sheetData>
    <row r="1" spans="1:5" ht="15.75">
      <c r="A1" s="11"/>
      <c r="B1" s="308" t="s">
        <v>284</v>
      </c>
      <c r="C1" s="308"/>
      <c r="D1" s="308"/>
      <c r="E1" s="308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309" t="s">
        <v>81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2</v>
      </c>
      <c r="B7" s="309"/>
      <c r="C7" s="309"/>
      <c r="D7" s="309"/>
      <c r="E7" s="309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23"/>
      <c r="B11" s="71" t="s">
        <v>0</v>
      </c>
      <c r="C11" s="318" t="s">
        <v>116</v>
      </c>
      <c r="D11" s="318"/>
      <c r="E11" s="307"/>
    </row>
    <row r="12" spans="1:5" ht="15.75">
      <c r="A12" s="199">
        <v>1</v>
      </c>
      <c r="B12" s="102" t="s">
        <v>245</v>
      </c>
      <c r="C12" s="28">
        <v>14</v>
      </c>
      <c r="D12" s="13"/>
      <c r="E12" s="156"/>
    </row>
    <row r="13" spans="1:5" ht="15.75">
      <c r="A13" s="200"/>
      <c r="B13" s="21" t="s">
        <v>17</v>
      </c>
      <c r="C13" s="300">
        <f>SUM(C12:C12)</f>
        <v>14</v>
      </c>
      <c r="D13" s="301"/>
      <c r="E13" s="302"/>
    </row>
    <row r="18" spans="1:3" ht="15.75">
      <c r="A18" s="224"/>
      <c r="B18" s="13"/>
      <c r="C18" s="28"/>
    </row>
    <row r="19" spans="1:3" ht="15.75">
      <c r="A19" s="224"/>
      <c r="B19" s="13"/>
      <c r="C19" s="28"/>
    </row>
    <row r="36" spans="1:5" ht="15.75">
      <c r="A36" s="11"/>
      <c r="B36" s="18"/>
      <c r="C36" s="18"/>
      <c r="D36" s="18"/>
      <c r="E36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95" customWidth="1"/>
    <col min="2" max="2" width="54.75390625" style="60" customWidth="1"/>
    <col min="3" max="3" width="9.125" style="60" customWidth="1"/>
    <col min="4" max="4" width="10.00390625" style="60" customWidth="1"/>
    <col min="5" max="16384" width="9.125" style="60" customWidth="1"/>
  </cols>
  <sheetData>
    <row r="1" spans="1:6" ht="15.75" customHeight="1">
      <c r="A1" s="115"/>
      <c r="B1" s="308" t="s">
        <v>258</v>
      </c>
      <c r="C1" s="308"/>
      <c r="D1" s="308"/>
      <c r="E1" s="308"/>
      <c r="F1" s="73"/>
    </row>
    <row r="2" spans="1:5" ht="15.75" customHeight="1">
      <c r="A2" s="115"/>
      <c r="B2" s="114"/>
      <c r="C2" s="115"/>
      <c r="D2" s="115"/>
      <c r="E2" s="115"/>
    </row>
    <row r="3" spans="1:11" ht="15.75" customHeight="1">
      <c r="A3" s="313" t="s">
        <v>180</v>
      </c>
      <c r="B3" s="313"/>
      <c r="C3" s="313"/>
      <c r="D3" s="313"/>
      <c r="E3" s="313"/>
      <c r="F3" s="68"/>
      <c r="G3" s="68"/>
      <c r="H3" s="68"/>
      <c r="I3" s="68"/>
      <c r="J3" s="68"/>
      <c r="K3" s="61"/>
    </row>
    <row r="4" spans="1:11" ht="15.75" customHeight="1">
      <c r="A4" s="313" t="s">
        <v>115</v>
      </c>
      <c r="B4" s="313"/>
      <c r="C4" s="313"/>
      <c r="D4" s="313"/>
      <c r="E4" s="313"/>
      <c r="F4" s="68"/>
      <c r="G4" s="68"/>
      <c r="H4" s="68"/>
      <c r="I4" s="68"/>
      <c r="J4" s="68"/>
      <c r="K4" s="61"/>
    </row>
    <row r="5" spans="1:11" ht="15.75" customHeight="1">
      <c r="A5" s="317" t="s">
        <v>72</v>
      </c>
      <c r="B5" s="317"/>
      <c r="C5" s="317"/>
      <c r="D5" s="317"/>
      <c r="E5" s="317"/>
      <c r="F5" s="62"/>
      <c r="G5" s="62"/>
      <c r="H5" s="62"/>
      <c r="I5" s="62"/>
      <c r="J5" s="62"/>
      <c r="K5" s="61"/>
    </row>
    <row r="6" spans="1:11" ht="15.75" customHeight="1">
      <c r="A6" s="115"/>
      <c r="B6" s="116"/>
      <c r="C6" s="116"/>
      <c r="D6" s="116"/>
      <c r="E6" s="116"/>
      <c r="F6" s="62"/>
      <c r="G6" s="62"/>
      <c r="H6" s="62"/>
      <c r="I6" s="62"/>
      <c r="J6" s="62"/>
      <c r="K6" s="61"/>
    </row>
    <row r="7" spans="1:11" ht="9" customHeight="1">
      <c r="A7" s="115"/>
      <c r="B7" s="114"/>
      <c r="C7" s="114"/>
      <c r="D7" s="114"/>
      <c r="E7" s="114"/>
      <c r="F7" s="61"/>
      <c r="G7" s="61"/>
      <c r="H7" s="61"/>
      <c r="I7" s="61"/>
      <c r="J7" s="61"/>
      <c r="K7" s="61"/>
    </row>
    <row r="8" spans="1:11" ht="15.75" customHeight="1">
      <c r="A8" s="210"/>
      <c r="B8" s="117" t="s">
        <v>0</v>
      </c>
      <c r="C8" s="314" t="s">
        <v>116</v>
      </c>
      <c r="D8" s="315"/>
      <c r="E8" s="316"/>
      <c r="F8" s="61"/>
      <c r="G8" s="62"/>
      <c r="H8" s="68"/>
      <c r="I8" s="68"/>
      <c r="J8" s="68"/>
      <c r="K8" s="61"/>
    </row>
    <row r="9" spans="1:11" ht="15.75" customHeight="1">
      <c r="A9" s="210">
        <v>1</v>
      </c>
      <c r="B9" s="118" t="s">
        <v>45</v>
      </c>
      <c r="C9" s="118"/>
      <c r="D9" s="119">
        <f>SUM(D10:D18)</f>
        <v>26343</v>
      </c>
      <c r="E9" s="120"/>
      <c r="F9" s="61"/>
      <c r="G9" s="63"/>
      <c r="H9" s="63"/>
      <c r="I9" s="64"/>
      <c r="J9" s="61"/>
      <c r="K9" s="61"/>
    </row>
    <row r="10" spans="1:11" ht="15.75" customHeight="1">
      <c r="A10" s="211"/>
      <c r="B10" s="121" t="s">
        <v>146</v>
      </c>
      <c r="C10" s="121"/>
      <c r="D10" s="122">
        <f>Önkormányzat!D10+'Közösségi ház'!D10+'Védőnői szolg.'!D10+Községgazdálkodás!D10+Közvilágítás!D10+'Út-híd üzemeltetés'!D10+Közfoglalkoztatás!D10</f>
        <v>17499</v>
      </c>
      <c r="E10" s="123"/>
      <c r="F10" s="61"/>
      <c r="G10" s="61"/>
      <c r="H10" s="61"/>
      <c r="I10" s="65"/>
      <c r="J10" s="61"/>
      <c r="K10" s="61"/>
    </row>
    <row r="11" spans="1:11" ht="15.75" customHeight="1">
      <c r="A11" s="211"/>
      <c r="B11" s="121" t="s">
        <v>147</v>
      </c>
      <c r="C11" s="121"/>
      <c r="D11" s="122">
        <f>Önkormányzat!D11+'Közösségi ház'!D11+'Védőnői szolg.'!D11+Községgazdálkodás!D11+Közvilágítás!D11+'Út-híd üzemeltetés'!D11+Közfoglalkoztatás!D11</f>
        <v>145</v>
      </c>
      <c r="E11" s="123"/>
      <c r="F11" s="61"/>
      <c r="G11" s="61"/>
      <c r="H11" s="61"/>
      <c r="I11" s="65"/>
      <c r="J11" s="61"/>
      <c r="K11" s="61"/>
    </row>
    <row r="12" spans="1:11" ht="15.75" customHeight="1">
      <c r="A12" s="211"/>
      <c r="B12" s="121" t="s">
        <v>148</v>
      </c>
      <c r="C12" s="121"/>
      <c r="D12" s="122">
        <f>Önkormányzat!D12+'Közösségi ház'!D12+'Védőnői szolg.'!D12+Községgazdálkodás!D12+Közvilágítás!D12+'Út-híd üzemeltetés'!D12+Közfoglalkoztatás!D12</f>
        <v>20</v>
      </c>
      <c r="E12" s="123"/>
      <c r="F12" s="61"/>
      <c r="G12" s="61"/>
      <c r="H12" s="61"/>
      <c r="I12" s="65"/>
      <c r="J12" s="61"/>
      <c r="K12" s="61"/>
    </row>
    <row r="13" spans="1:11" ht="15.75" customHeight="1">
      <c r="A13" s="211"/>
      <c r="B13" s="121" t="s">
        <v>149</v>
      </c>
      <c r="C13" s="121"/>
      <c r="D13" s="122">
        <f>'Közösségi ház'!D13+'Védőnői szolg.'!D13+Községgazdálkodás!D13+Közvilágítás!D13+'Út-híd üzemeltetés'!D13+Közfoglalkoztatás!D13</f>
        <v>406</v>
      </c>
      <c r="E13" s="123"/>
      <c r="F13" s="61"/>
      <c r="G13" s="61"/>
      <c r="H13" s="61"/>
      <c r="I13" s="65"/>
      <c r="J13" s="61"/>
      <c r="K13" s="61"/>
    </row>
    <row r="14" spans="1:11" ht="15.75" customHeight="1">
      <c r="A14" s="211"/>
      <c r="B14" s="121" t="s">
        <v>204</v>
      </c>
      <c r="C14" s="121"/>
      <c r="D14" s="122">
        <f>'Közösségi ház'!D14+Önkormányzat!D13</f>
        <v>268</v>
      </c>
      <c r="E14" s="123"/>
      <c r="F14" s="61"/>
      <c r="G14" s="61"/>
      <c r="H14" s="61"/>
      <c r="I14" s="65"/>
      <c r="J14" s="61"/>
      <c r="K14" s="61"/>
    </row>
    <row r="15" spans="1:11" ht="15.75" customHeight="1">
      <c r="A15" s="211"/>
      <c r="B15" s="121" t="s">
        <v>156</v>
      </c>
      <c r="C15" s="121"/>
      <c r="D15" s="122">
        <f>Önkormányzat!D14</f>
        <v>6385</v>
      </c>
      <c r="E15" s="123"/>
      <c r="F15" s="61"/>
      <c r="G15" s="61"/>
      <c r="H15" s="61"/>
      <c r="I15" s="65"/>
      <c r="J15" s="61"/>
      <c r="K15" s="61"/>
    </row>
    <row r="16" spans="1:11" ht="15.75" customHeight="1">
      <c r="A16" s="211"/>
      <c r="B16" s="121" t="s">
        <v>205</v>
      </c>
      <c r="C16" s="121"/>
      <c r="D16" s="122">
        <f>Önkormányzat!D15</f>
        <v>61</v>
      </c>
      <c r="E16" s="123"/>
      <c r="F16" s="61"/>
      <c r="G16" s="61"/>
      <c r="H16" s="61"/>
      <c r="I16" s="65"/>
      <c r="J16" s="61"/>
      <c r="K16" s="61"/>
    </row>
    <row r="17" spans="1:11" ht="15.75" customHeight="1">
      <c r="A17" s="211"/>
      <c r="B17" s="121" t="s">
        <v>153</v>
      </c>
      <c r="C17" s="121"/>
      <c r="D17" s="122">
        <f>'Védőnői szolg.'!D14</f>
        <v>1200</v>
      </c>
      <c r="E17" s="123"/>
      <c r="F17" s="61"/>
      <c r="G17" s="61"/>
      <c r="H17" s="61"/>
      <c r="I17" s="65"/>
      <c r="J17" s="61"/>
      <c r="K17" s="61"/>
    </row>
    <row r="18" spans="1:11" ht="15.75" customHeight="1">
      <c r="A18" s="212"/>
      <c r="B18" s="124" t="s">
        <v>150</v>
      </c>
      <c r="C18" s="124"/>
      <c r="D18" s="122">
        <f>Önkormányzat!D16+'Közösségi ház'!D15</f>
        <v>359</v>
      </c>
      <c r="E18" s="126"/>
      <c r="F18" s="61"/>
      <c r="G18" s="61"/>
      <c r="H18" s="61"/>
      <c r="I18" s="65"/>
      <c r="J18" s="61"/>
      <c r="K18" s="61"/>
    </row>
    <row r="19" spans="1:11" ht="15.75" customHeight="1">
      <c r="A19" s="213">
        <v>2</v>
      </c>
      <c r="B19" s="118" t="s">
        <v>73</v>
      </c>
      <c r="C19" s="118"/>
      <c r="D19" s="119">
        <f>D20+D21</f>
        <v>5597</v>
      </c>
      <c r="E19" s="120"/>
      <c r="F19" s="61"/>
      <c r="G19" s="61"/>
      <c r="H19" s="61"/>
      <c r="I19" s="65"/>
      <c r="J19" s="61"/>
      <c r="K19" s="61"/>
    </row>
    <row r="20" spans="1:11" ht="15.75" customHeight="1">
      <c r="A20" s="211"/>
      <c r="B20" s="121" t="s">
        <v>74</v>
      </c>
      <c r="C20" s="121"/>
      <c r="D20" s="122">
        <f>Önkormányzat!D18+'Közösségi ház'!D17+'Védőnői szolg.'!D16+Községgazdálkodás!D16+Közvilágítás!D16+'Út-híd üzemeltetés'!D16+Közfoglalkoztatás!D16</f>
        <v>4938</v>
      </c>
      <c r="E20" s="123"/>
      <c r="F20" s="61"/>
      <c r="G20" s="61"/>
      <c r="H20" s="61"/>
      <c r="I20" s="65"/>
      <c r="J20" s="61"/>
      <c r="K20" s="61"/>
    </row>
    <row r="21" spans="1:11" ht="15.75" customHeight="1">
      <c r="A21" s="212"/>
      <c r="B21" s="124" t="s">
        <v>75</v>
      </c>
      <c r="C21" s="124"/>
      <c r="D21" s="125">
        <f>Önkormányzat!D19+'Közösségi ház'!D18+'Védőnői szolg.'!D17+Községgazdálkodás!D17+Közvilágítás!D17+'Út-híd üzemeltetés'!D17+Közfoglalkoztatás!D17</f>
        <v>659</v>
      </c>
      <c r="E21" s="126"/>
      <c r="F21" s="61"/>
      <c r="G21" s="63"/>
      <c r="H21" s="63"/>
      <c r="I21" s="64"/>
      <c r="J21" s="61"/>
      <c r="K21" s="61"/>
    </row>
    <row r="22" spans="1:11" ht="15.75" customHeight="1">
      <c r="A22" s="213">
        <v>3</v>
      </c>
      <c r="B22" s="118" t="s">
        <v>7</v>
      </c>
      <c r="C22" s="118"/>
      <c r="D22" s="119">
        <f>SUM(D23:D52)</f>
        <v>32412</v>
      </c>
      <c r="E22" s="120"/>
      <c r="F22" s="61"/>
      <c r="G22" s="63"/>
      <c r="H22" s="63"/>
      <c r="I22" s="64"/>
      <c r="J22" s="61"/>
      <c r="K22" s="61"/>
    </row>
    <row r="23" spans="1:11" ht="15.75" customHeight="1" hidden="1">
      <c r="A23" s="214"/>
      <c r="B23" s="127" t="s">
        <v>120</v>
      </c>
      <c r="C23" s="121"/>
      <c r="D23" s="122">
        <f>Önkormányzat!D21+'Közösségi ház'!D20+'Védőnői szolg.'!D19+Községgazdálkodás!D19+Közvilágítás!D19+'Út-híd üzemeltetés'!D19+Közfoglalkoztatás!D19</f>
        <v>0</v>
      </c>
      <c r="E23" s="123"/>
      <c r="F23" s="61"/>
      <c r="G23" s="61"/>
      <c r="H23" s="61"/>
      <c r="I23" s="65"/>
      <c r="J23" s="61"/>
      <c r="K23" s="61"/>
    </row>
    <row r="24" spans="1:11" ht="15.75" customHeight="1">
      <c r="A24" s="214"/>
      <c r="B24" s="127" t="s">
        <v>121</v>
      </c>
      <c r="C24" s="121"/>
      <c r="D24" s="122">
        <f>Önkormányzat!D22+'Közösségi ház'!D21+'Védőnői szolg.'!D20+Községgazdálkodás!D20+Közvilágítás!D20+'Út-híd üzemeltetés'!D20+Közfoglalkoztatás!D20</f>
        <v>8</v>
      </c>
      <c r="E24" s="123"/>
      <c r="F24" s="61"/>
      <c r="G24" s="63"/>
      <c r="H24" s="63"/>
      <c r="I24" s="64"/>
      <c r="J24" s="61"/>
      <c r="K24" s="61"/>
    </row>
    <row r="25" spans="1:11" ht="15.75" customHeight="1">
      <c r="A25" s="214"/>
      <c r="B25" s="127" t="s">
        <v>122</v>
      </c>
      <c r="C25" s="121"/>
      <c r="D25" s="122">
        <f>Önkormányzat!D23+'Közösségi ház'!D22+'Védőnői szolg.'!D21+Községgazdálkodás!D21+Közvilágítás!D21+'Út-híd üzemeltetés'!D21+Közfoglalkoztatás!D21</f>
        <v>5</v>
      </c>
      <c r="E25" s="123"/>
      <c r="F25" s="61"/>
      <c r="G25" s="63"/>
      <c r="H25" s="63"/>
      <c r="I25" s="64"/>
      <c r="J25" s="61"/>
      <c r="K25" s="61"/>
    </row>
    <row r="26" spans="1:11" ht="15.75" customHeight="1">
      <c r="A26" s="214"/>
      <c r="B26" s="127" t="s">
        <v>206</v>
      </c>
      <c r="C26" s="121"/>
      <c r="D26" s="122">
        <f>Önkormányzat!D24</f>
        <v>29</v>
      </c>
      <c r="E26" s="123"/>
      <c r="F26" s="61"/>
      <c r="G26" s="63"/>
      <c r="H26" s="63"/>
      <c r="I26" s="64"/>
      <c r="J26" s="61"/>
      <c r="K26" s="61"/>
    </row>
    <row r="27" spans="1:11" ht="15.75" customHeight="1">
      <c r="A27" s="214"/>
      <c r="B27" s="127" t="s">
        <v>123</v>
      </c>
      <c r="C27" s="121"/>
      <c r="D27" s="122">
        <f>Önkormányzat!D25+'Közösségi ház'!D23+'Védőnői szolg.'!D22+Községgazdálkodás!D22+Közvilágítás!D22+'Út-híd üzemeltetés'!D22+Közfoglalkoztatás!D22</f>
        <v>606</v>
      </c>
      <c r="E27" s="123"/>
      <c r="F27" s="61"/>
      <c r="G27" s="63"/>
      <c r="H27" s="63"/>
      <c r="I27" s="64"/>
      <c r="J27" s="61"/>
      <c r="K27" s="61"/>
    </row>
    <row r="28" spans="1:11" ht="15.75" customHeight="1">
      <c r="A28" s="214"/>
      <c r="B28" s="127" t="s">
        <v>124</v>
      </c>
      <c r="C28" s="121"/>
      <c r="D28" s="122">
        <f>Önkormányzat!D26+'Közösségi ház'!D24+'Védőnői szolg.'!D23+Községgazdálkodás!D23+Közvilágítás!D23+'Út-híd üzemeltetés'!D23+Közfoglalkoztatás!D23</f>
        <v>1038</v>
      </c>
      <c r="E28" s="123"/>
      <c r="F28" s="61"/>
      <c r="G28" s="61"/>
      <c r="H28" s="61"/>
      <c r="I28" s="65"/>
      <c r="J28" s="61"/>
      <c r="K28" s="61"/>
    </row>
    <row r="29" spans="1:11" ht="15.75" customHeight="1">
      <c r="A29" s="214"/>
      <c r="B29" s="127" t="s">
        <v>197</v>
      </c>
      <c r="C29" s="121"/>
      <c r="D29" s="122">
        <f>Önkormányzat!D27+'Közösségi ház'!D25+'Védőnői szolg.'!D24+Községgazdálkodás!D24+Közvilágítás!D24+'Út-híd üzemeltetés'!D24+Közfoglalkoztatás!D24</f>
        <v>4686</v>
      </c>
      <c r="E29" s="123"/>
      <c r="F29" s="61"/>
      <c r="G29" s="61"/>
      <c r="H29" s="61"/>
      <c r="I29" s="65"/>
      <c r="J29" s="61"/>
      <c r="K29" s="61"/>
    </row>
    <row r="30" spans="1:11" ht="15.75" customHeight="1">
      <c r="A30" s="214"/>
      <c r="B30" s="127" t="s">
        <v>126</v>
      </c>
      <c r="C30" s="129"/>
      <c r="D30" s="122">
        <f>Önkormányzat!D28+'Közösségi ház'!D26+'Védőnői szolg.'!D25+Községgazdálkodás!D25+Közvilágítás!D25+'Út-híd üzemeltetés'!D25+Közfoglalkoztatás!D25</f>
        <v>267</v>
      </c>
      <c r="E30" s="123"/>
      <c r="F30" s="61"/>
      <c r="G30" s="61"/>
      <c r="H30" s="61"/>
      <c r="I30" s="65"/>
      <c r="J30" s="61"/>
      <c r="K30" s="61"/>
    </row>
    <row r="31" spans="1:11" ht="15.75" customHeight="1">
      <c r="A31" s="214"/>
      <c r="B31" s="127" t="s">
        <v>127</v>
      </c>
      <c r="C31" s="121"/>
      <c r="D31" s="122">
        <f>Önkormányzat!D29+'Közösségi ház'!D27+'Védőnői szolg.'!D26+Községgazdálkodás!D26+Közvilágítás!D26+'Út-híd üzemeltetés'!D26+Közfoglalkoztatás!D26</f>
        <v>144</v>
      </c>
      <c r="E31" s="123"/>
      <c r="F31" s="61"/>
      <c r="G31" s="61"/>
      <c r="H31" s="61"/>
      <c r="I31" s="65"/>
      <c r="J31" s="61"/>
      <c r="K31" s="61"/>
    </row>
    <row r="32" spans="1:11" ht="15.75" customHeight="1">
      <c r="A32" s="214"/>
      <c r="B32" s="127" t="s">
        <v>128</v>
      </c>
      <c r="C32" s="121"/>
      <c r="D32" s="122">
        <f>Önkormányzat!D30+'Közösségi ház'!D28+'Védőnői szolg.'!D27+Községgazdálkodás!D27+Közvilágítás!D27+'Út-híd üzemeltetés'!D27+Közfoglalkoztatás!D27</f>
        <v>77</v>
      </c>
      <c r="E32" s="123"/>
      <c r="F32" s="61"/>
      <c r="G32" s="61"/>
      <c r="H32" s="61"/>
      <c r="I32" s="65"/>
      <c r="J32" s="61"/>
      <c r="K32" s="61"/>
    </row>
    <row r="33" spans="1:11" ht="15.75" customHeight="1">
      <c r="A33" s="214"/>
      <c r="B33" s="127" t="s">
        <v>129</v>
      </c>
      <c r="C33" s="121"/>
      <c r="D33" s="122">
        <f>Önkormányzat!D31+'Közösségi ház'!D29+'Védőnői szolg.'!D28+Községgazdálkodás!D28+Közvilágítás!D28+'Út-híd üzemeltetés'!D28+Közfoglalkoztatás!D28</f>
        <v>436</v>
      </c>
      <c r="E33" s="123"/>
      <c r="F33" s="61"/>
      <c r="G33" s="61"/>
      <c r="H33" s="61"/>
      <c r="I33" s="65"/>
      <c r="J33" s="61"/>
      <c r="K33" s="61"/>
    </row>
    <row r="34" spans="1:11" ht="15.75" customHeight="1">
      <c r="A34" s="214"/>
      <c r="B34" s="127" t="s">
        <v>130</v>
      </c>
      <c r="C34" s="129"/>
      <c r="D34" s="122">
        <f>Önkormányzat!D32+'Közösségi ház'!D30+'Védőnői szolg.'!D29+Községgazdálkodás!D29+Közvilágítás!D29+'Út-híd üzemeltetés'!D29+Közfoglalkoztatás!D29</f>
        <v>3247</v>
      </c>
      <c r="E34" s="123"/>
      <c r="F34" s="61"/>
      <c r="G34" s="61"/>
      <c r="H34" s="61"/>
      <c r="I34" s="65"/>
      <c r="J34" s="61"/>
      <c r="K34" s="61"/>
    </row>
    <row r="35" spans="1:5" ht="15.75" customHeight="1">
      <c r="A35" s="214"/>
      <c r="B35" s="127" t="s">
        <v>131</v>
      </c>
      <c r="C35" s="121"/>
      <c r="D35" s="122">
        <f>Önkormányzat!D33+'Közösségi ház'!D31+'Védőnői szolg.'!D30+Községgazdálkodás!D30+Közvilágítás!D30+'Út-híd üzemeltetés'!D30+Közfoglalkoztatás!D30</f>
        <v>5312</v>
      </c>
      <c r="E35" s="123"/>
    </row>
    <row r="36" spans="1:5" ht="15.75" customHeight="1">
      <c r="A36" s="214"/>
      <c r="B36" s="127" t="s">
        <v>132</v>
      </c>
      <c r="C36" s="121"/>
      <c r="D36" s="122">
        <f>Önkormányzat!D34+'Közösségi ház'!D32+'Védőnői szolg.'!D31+Községgazdálkodás!D31+Közvilágítás!D31+'Út-híd üzemeltetés'!D31+Közfoglalkoztatás!D31</f>
        <v>334</v>
      </c>
      <c r="E36" s="123"/>
    </row>
    <row r="37" spans="1:5" ht="15.75" customHeight="1" hidden="1">
      <c r="A37" s="214"/>
      <c r="B37" s="127" t="s">
        <v>178</v>
      </c>
      <c r="C37" s="121"/>
      <c r="D37" s="122">
        <f>Önkormányzat!D35</f>
        <v>0</v>
      </c>
      <c r="E37" s="123"/>
    </row>
    <row r="38" spans="1:5" ht="15.75" customHeight="1">
      <c r="A38" s="214"/>
      <c r="B38" s="127" t="s">
        <v>152</v>
      </c>
      <c r="C38" s="121"/>
      <c r="D38" s="122">
        <f>Önkormányzat!D36+'Közösségi ház'!D33+'Védőnői szolg.'!D32+Községgazdálkodás!D32+Közvilágítás!D32+'Út-híd üzemeltetés'!D32+Közfoglalkoztatás!D32</f>
        <v>950</v>
      </c>
      <c r="E38" s="123"/>
    </row>
    <row r="39" spans="1:5" ht="15.75" customHeight="1">
      <c r="A39" s="214"/>
      <c r="B39" s="127" t="s">
        <v>133</v>
      </c>
      <c r="C39" s="121"/>
      <c r="D39" s="122">
        <f>Önkormányzat!D37+'Közösségi ház'!D34+'Védőnői szolg.'!D33+Községgazdálkodás!D33+Közvilágítás!D33+'Út-híd üzemeltetés'!D33+Közfoglalkoztatás!D33</f>
        <v>2983</v>
      </c>
      <c r="E39" s="123"/>
    </row>
    <row r="40" spans="1:5" ht="15.75" customHeight="1">
      <c r="A40" s="214"/>
      <c r="B40" s="127" t="s">
        <v>134</v>
      </c>
      <c r="C40" s="121"/>
      <c r="D40" s="122">
        <f>Önkormányzat!D38+'Közösségi ház'!D35+'Védőnői szolg.'!D34+Községgazdálkodás!D34+Közvilágítás!D34+'Út-híd üzemeltetés'!D34+Közfoglalkoztatás!D34</f>
        <v>1821</v>
      </c>
      <c r="E40" s="123"/>
    </row>
    <row r="41" spans="1:5" ht="15.75" customHeight="1" hidden="1">
      <c r="A41" s="214"/>
      <c r="B41" s="127" t="s">
        <v>135</v>
      </c>
      <c r="C41" s="121"/>
      <c r="D41" s="122">
        <f>Önkormányzat!D39+'Közösségi ház'!D36+'Védőnői szolg.'!D35+Községgazdálkodás!D35+Közvilágítás!D35+'Út-híd üzemeltetés'!D35+Közfoglalkoztatás!D35</f>
        <v>0</v>
      </c>
      <c r="E41" s="123"/>
    </row>
    <row r="42" spans="1:5" ht="15.75" customHeight="1">
      <c r="A42" s="214"/>
      <c r="B42" s="127" t="s">
        <v>199</v>
      </c>
      <c r="C42" s="121"/>
      <c r="D42" s="122">
        <f>Önkormányzat!D40</f>
        <v>1210</v>
      </c>
      <c r="E42" s="123"/>
    </row>
    <row r="43" spans="1:5" ht="15.75" customHeight="1">
      <c r="A43" s="214"/>
      <c r="B43" s="127" t="s">
        <v>154</v>
      </c>
      <c r="C43" s="121"/>
      <c r="D43" s="122">
        <f>Önkormányzat!D41+'Közösségi ház'!D38+'Védőnői szolg.'!D37+Községgazdálkodás!D37+Közvilágítás!D37+'Út-híd üzemeltetés'!D37+Közfoglalkoztatás!D37</f>
        <v>332</v>
      </c>
      <c r="E43" s="123"/>
    </row>
    <row r="44" spans="1:5" ht="15.75" customHeight="1">
      <c r="A44" s="214"/>
      <c r="B44" s="127" t="s">
        <v>137</v>
      </c>
      <c r="C44" s="121"/>
      <c r="D44" s="122">
        <f>Önkormányzat!D42+'Közösségi ház'!D39+'Védőnői szolg.'!D38+Községgazdálkodás!D38+Közvilágítás!D38+'Út-híd üzemeltetés'!D38+Közfoglalkoztatás!D38</f>
        <v>90</v>
      </c>
      <c r="E44" s="123"/>
    </row>
    <row r="45" spans="1:5" ht="15.75" customHeight="1">
      <c r="A45" s="214"/>
      <c r="B45" s="127" t="s">
        <v>207</v>
      </c>
      <c r="C45" s="121"/>
      <c r="D45" s="122">
        <f>Önkormányzat!D43+'Közösségi ház'!D40+'Védőnői szolg.'!D39+Községgazdálkodás!D39+Közvilágítás!D39+'Út-híd üzemeltetés'!D39+Közfoglalkoztatás!D39</f>
        <v>77</v>
      </c>
      <c r="E45" s="123"/>
    </row>
    <row r="46" spans="1:5" ht="15.75" customHeight="1">
      <c r="A46" s="214"/>
      <c r="B46" s="127" t="s">
        <v>194</v>
      </c>
      <c r="C46" s="121"/>
      <c r="D46" s="122">
        <f>Önkormányzat!D44+'Közösségi ház'!D37</f>
        <v>2079</v>
      </c>
      <c r="E46" s="123"/>
    </row>
    <row r="47" spans="1:5" ht="15.75" customHeight="1">
      <c r="A47" s="214"/>
      <c r="B47" s="127" t="s">
        <v>140</v>
      </c>
      <c r="C47" s="134"/>
      <c r="D47" s="122">
        <f>Önkormányzat!D45+'Közösségi ház'!D42+'Védőnői szolg.'!D41+Községgazdálkodás!D41+Közvilágítás!D41+'Út-híd üzemeltetés'!D41+Közfoglalkoztatás!D41</f>
        <v>59</v>
      </c>
      <c r="E47" s="136"/>
    </row>
    <row r="48" spans="1:5" ht="15.75" customHeight="1">
      <c r="A48" s="214"/>
      <c r="B48" s="127" t="s">
        <v>141</v>
      </c>
      <c r="C48" s="121"/>
      <c r="D48" s="122">
        <f>Önkormányzat!D46+'Közösségi ház'!D43+'Védőnői szolg.'!D42+Községgazdálkodás!D42+Közvilágítás!D42+'Út-híd üzemeltetés'!D42+Közfoglalkoztatás!D42</f>
        <v>487</v>
      </c>
      <c r="E48" s="123"/>
    </row>
    <row r="49" spans="1:5" ht="15.75" customHeight="1">
      <c r="A49" s="214"/>
      <c r="B49" s="127" t="s">
        <v>76</v>
      </c>
      <c r="C49" s="121"/>
      <c r="D49" s="122">
        <f>Önkormányzat!D47+'Közösségi ház'!D44+'Védőnői szolg.'!D43+Községgazdálkodás!D43+Közvilágítás!D43+'Út-híd üzemeltetés'!D43+Közfoglalkoztatás!D43</f>
        <v>5470</v>
      </c>
      <c r="E49" s="123"/>
    </row>
    <row r="50" spans="1:5" ht="15.75" customHeight="1">
      <c r="A50" s="214"/>
      <c r="B50" s="127" t="s">
        <v>142</v>
      </c>
      <c r="C50" s="121"/>
      <c r="D50" s="122">
        <f>Önkormányzat!D48+'Közösségi ház'!D45+'Védőnői szolg.'!D44+Községgazdálkodás!D44+Közvilágítás!D44+'Út-híd üzemeltetés'!D44+Közfoglalkoztatás!D44</f>
        <v>445</v>
      </c>
      <c r="E50" s="123"/>
    </row>
    <row r="51" spans="1:5" ht="15.75" customHeight="1">
      <c r="A51" s="214"/>
      <c r="B51" s="127" t="s">
        <v>78</v>
      </c>
      <c r="C51" s="121"/>
      <c r="D51" s="122">
        <f>Önkormányzat!D49+'Közösségi ház'!D46+'Védőnői szolg.'!D45+Községgazdálkodás!D45+Közvilágítás!D45+'Út-híd üzemeltetés'!D45+Közfoglalkoztatás!D45</f>
        <v>1</v>
      </c>
      <c r="E51" s="123"/>
    </row>
    <row r="52" spans="1:5" ht="15.75" customHeight="1">
      <c r="A52" s="214"/>
      <c r="B52" s="127" t="s">
        <v>77</v>
      </c>
      <c r="C52" s="121"/>
      <c r="D52" s="122">
        <f>Önkormányzat!D50+'Közösségi ház'!D47+'Védőnői szolg.'!D46+Községgazdálkodás!D46+Közvilágítás!D46+'Út-híd üzemeltetés'!D46+Közfoglalkoztatás!D46</f>
        <v>219</v>
      </c>
      <c r="E52" s="123"/>
    </row>
    <row r="53" spans="1:5" ht="15.75" customHeight="1">
      <c r="A53" s="215" t="s">
        <v>164</v>
      </c>
      <c r="B53" s="164" t="s">
        <v>162</v>
      </c>
      <c r="C53" s="161"/>
      <c r="D53" s="119">
        <f>D54</f>
        <v>2005</v>
      </c>
      <c r="E53" s="120"/>
    </row>
    <row r="54" spans="1:5" ht="15.75" customHeight="1">
      <c r="A54" s="216"/>
      <c r="B54" s="165" t="s">
        <v>163</v>
      </c>
      <c r="C54" s="124"/>
      <c r="D54" s="125">
        <f>Önkormányzat!D52</f>
        <v>2005</v>
      </c>
      <c r="E54" s="126"/>
    </row>
    <row r="55" spans="1:5" ht="15.75" customHeight="1">
      <c r="A55" s="217"/>
      <c r="B55" s="131" t="s">
        <v>63</v>
      </c>
      <c r="C55" s="138"/>
      <c r="D55" s="157">
        <f>D9+D19+D22+D53</f>
        <v>66357</v>
      </c>
      <c r="E55" s="132"/>
    </row>
    <row r="56" spans="1:5" ht="18.75">
      <c r="A56" s="115"/>
      <c r="B56" s="114"/>
      <c r="C56" s="114"/>
      <c r="D56" s="114"/>
      <c r="E56" s="114"/>
    </row>
    <row r="57" spans="1:5" ht="18.75">
      <c r="A57" s="115"/>
      <c r="B57" s="114"/>
      <c r="C57" s="114"/>
      <c r="D57" s="114"/>
      <c r="E57" s="114"/>
    </row>
    <row r="58" spans="1:5" ht="18.75">
      <c r="A58" s="115"/>
      <c r="B58" s="114"/>
      <c r="C58" s="114"/>
      <c r="D58" s="114"/>
      <c r="E58" s="114"/>
    </row>
    <row r="59" spans="1:5" ht="18.75">
      <c r="A59" s="115"/>
      <c r="B59" s="114"/>
      <c r="C59" s="114"/>
      <c r="D59" s="114"/>
      <c r="E59" s="114"/>
    </row>
    <row r="60" spans="1:5" ht="18.75">
      <c r="A60" s="115"/>
      <c r="B60" s="114"/>
      <c r="C60" s="114"/>
      <c r="D60" s="114"/>
      <c r="E60" s="114"/>
    </row>
    <row r="61" spans="1:5" ht="18.75">
      <c r="A61" s="115"/>
      <c r="B61" s="114"/>
      <c r="C61" s="114"/>
      <c r="D61" s="114"/>
      <c r="E61" s="114"/>
    </row>
    <row r="62" spans="1:5" ht="18.75">
      <c r="A62" s="115"/>
      <c r="B62" s="114"/>
      <c r="C62" s="114"/>
      <c r="D62" s="114"/>
      <c r="E62" s="114"/>
    </row>
    <row r="63" spans="1:5" ht="18.75">
      <c r="A63" s="115"/>
      <c r="B63" s="114"/>
      <c r="C63" s="114"/>
      <c r="D63" s="114"/>
      <c r="E63" s="114"/>
    </row>
  </sheetData>
  <sheetProtection/>
  <mergeCells count="5">
    <mergeCell ref="B1:E1"/>
    <mergeCell ref="A3:E3"/>
    <mergeCell ref="A4:E4"/>
    <mergeCell ref="C8:E8"/>
    <mergeCell ref="A5:E5"/>
  </mergeCells>
  <printOptions horizontalCentered="1"/>
  <pageMargins left="0.7874015748031497" right="0.7874015748031497" top="0.7480314960629921" bottom="0.708661417322834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75" customWidth="1"/>
    <col min="2" max="2" width="37.25390625" style="81" customWidth="1"/>
    <col min="3" max="3" width="22.625" style="81" customWidth="1"/>
    <col min="4" max="16384" width="9.125" style="81" customWidth="1"/>
  </cols>
  <sheetData>
    <row r="1" spans="2:5" ht="15.75">
      <c r="B1" s="308" t="s">
        <v>259</v>
      </c>
      <c r="C1" s="308"/>
      <c r="D1" s="308"/>
      <c r="E1" s="308"/>
    </row>
    <row r="2" spans="3:5" ht="15.75">
      <c r="C2" s="74"/>
      <c r="D2" s="74"/>
      <c r="E2" s="74"/>
    </row>
    <row r="4" ht="21" customHeight="1"/>
    <row r="5" spans="1:5" ht="15.75">
      <c r="A5" s="313" t="s">
        <v>180</v>
      </c>
      <c r="B5" s="313"/>
      <c r="C5" s="313"/>
      <c r="D5" s="313"/>
      <c r="E5" s="313"/>
    </row>
    <row r="6" spans="1:5" ht="15.75">
      <c r="A6" s="313" t="s">
        <v>115</v>
      </c>
      <c r="B6" s="313"/>
      <c r="C6" s="313"/>
      <c r="D6" s="313"/>
      <c r="E6" s="313"/>
    </row>
    <row r="7" spans="1:6" ht="15.75">
      <c r="A7" s="309" t="s">
        <v>70</v>
      </c>
      <c r="B7" s="309"/>
      <c r="C7" s="309"/>
      <c r="D7" s="309"/>
      <c r="E7" s="309"/>
      <c r="F7" s="18"/>
    </row>
    <row r="8" spans="2:5" ht="15.75">
      <c r="B8" s="75"/>
      <c r="C8" s="75"/>
      <c r="D8" s="75"/>
      <c r="E8" s="75"/>
    </row>
    <row r="11" spans="1:5" ht="15.75">
      <c r="A11" s="166"/>
      <c r="B11" s="98" t="s">
        <v>0</v>
      </c>
      <c r="C11" s="310" t="s">
        <v>116</v>
      </c>
      <c r="D11" s="311"/>
      <c r="E11" s="312"/>
    </row>
    <row r="12" spans="1:5" ht="15.75">
      <c r="A12" s="250">
        <v>1</v>
      </c>
      <c r="B12" s="76" t="s">
        <v>218</v>
      </c>
      <c r="C12" s="141">
        <f>SUM(C13:C15)</f>
        <v>3103</v>
      </c>
      <c r="D12" s="83"/>
      <c r="E12" s="84"/>
    </row>
    <row r="13" spans="1:5" ht="15.75">
      <c r="A13" s="142"/>
      <c r="B13" s="103" t="s">
        <v>88</v>
      </c>
      <c r="C13" s="143">
        <v>2350</v>
      </c>
      <c r="D13" s="144"/>
      <c r="E13" s="145"/>
    </row>
    <row r="14" spans="1:5" ht="15.75">
      <c r="A14" s="142"/>
      <c r="B14" s="103" t="s">
        <v>219</v>
      </c>
      <c r="C14" s="143">
        <v>713</v>
      </c>
      <c r="D14" s="144"/>
      <c r="E14" s="145"/>
    </row>
    <row r="15" spans="1:5" ht="15.75">
      <c r="A15" s="249"/>
      <c r="B15" s="256" t="s">
        <v>201</v>
      </c>
      <c r="C15" s="143">
        <v>40</v>
      </c>
      <c r="D15" s="85"/>
      <c r="E15" s="86"/>
    </row>
    <row r="16" spans="1:5" ht="15.75">
      <c r="A16" s="250">
        <v>2</v>
      </c>
      <c r="B16" s="147" t="s">
        <v>220</v>
      </c>
      <c r="C16" s="89">
        <f>C17</f>
        <v>365</v>
      </c>
      <c r="D16" s="83"/>
      <c r="E16" s="84"/>
    </row>
    <row r="17" spans="1:5" ht="15.75">
      <c r="A17" s="249"/>
      <c r="B17" s="256" t="s">
        <v>221</v>
      </c>
      <c r="C17" s="97">
        <v>365</v>
      </c>
      <c r="D17" s="87"/>
      <c r="E17" s="88"/>
    </row>
    <row r="18" spans="1:5" ht="15.75">
      <c r="A18" s="250">
        <v>3</v>
      </c>
      <c r="B18" s="147" t="s">
        <v>222</v>
      </c>
      <c r="C18" s="89">
        <f>C19</f>
        <v>3464</v>
      </c>
      <c r="D18" s="83"/>
      <c r="E18" s="84"/>
    </row>
    <row r="19" spans="1:5" ht="15.75">
      <c r="A19" s="249"/>
      <c r="B19" s="256" t="s">
        <v>68</v>
      </c>
      <c r="C19" s="93">
        <v>3464</v>
      </c>
      <c r="D19" s="261"/>
      <c r="E19" s="88"/>
    </row>
    <row r="20" spans="1:5" ht="15.75">
      <c r="A20" s="257">
        <v>4</v>
      </c>
      <c r="B20" s="258" t="s">
        <v>223</v>
      </c>
      <c r="C20" s="91">
        <f>SUM(C21:C25)</f>
        <v>6738</v>
      </c>
      <c r="D20" s="85"/>
      <c r="E20" s="86"/>
    </row>
    <row r="21" spans="1:5" ht="15.75">
      <c r="A21" s="142"/>
      <c r="B21" s="100" t="s">
        <v>19</v>
      </c>
      <c r="C21" s="90">
        <v>103</v>
      </c>
      <c r="D21" s="85"/>
      <c r="E21" s="86"/>
    </row>
    <row r="22" spans="1:5" ht="15.75">
      <c r="A22" s="142"/>
      <c r="B22" s="100" t="s">
        <v>224</v>
      </c>
      <c r="C22" s="90">
        <v>386</v>
      </c>
      <c r="D22" s="85"/>
      <c r="E22" s="86"/>
    </row>
    <row r="23" spans="1:5" ht="15.75">
      <c r="A23" s="142"/>
      <c r="B23" s="100" t="s">
        <v>20</v>
      </c>
      <c r="C23" s="90">
        <v>0</v>
      </c>
      <c r="D23" s="85"/>
      <c r="E23" s="86"/>
    </row>
    <row r="24" spans="1:5" ht="15.75">
      <c r="A24" s="142"/>
      <c r="B24" s="100" t="s">
        <v>21</v>
      </c>
      <c r="C24" s="142">
        <v>110</v>
      </c>
      <c r="D24" s="85"/>
      <c r="E24" s="86"/>
    </row>
    <row r="25" spans="1:5" ht="15.75">
      <c r="A25" s="249"/>
      <c r="B25" s="256" t="s">
        <v>157</v>
      </c>
      <c r="C25" s="97">
        <v>6139</v>
      </c>
      <c r="D25" s="87"/>
      <c r="E25" s="88"/>
    </row>
    <row r="26" spans="1:5" ht="15.75">
      <c r="A26" s="259"/>
      <c r="B26" s="260" t="s">
        <v>69</v>
      </c>
      <c r="C26" s="158">
        <f>C12+C16+C18+C20</f>
        <v>13670</v>
      </c>
      <c r="D26" s="94"/>
      <c r="E26" s="95"/>
    </row>
    <row r="45" spans="1:5" ht="15.75">
      <c r="A45" s="218"/>
      <c r="B45" s="218"/>
      <c r="C45" s="218"/>
      <c r="D45" s="218"/>
      <c r="E45" s="218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06" customWidth="1"/>
    <col min="2" max="2" width="37.25390625" style="81" customWidth="1"/>
    <col min="3" max="3" width="22.625" style="81" customWidth="1"/>
    <col min="4" max="16384" width="9.125" style="81" customWidth="1"/>
  </cols>
  <sheetData>
    <row r="1" spans="2:5" ht="15.75">
      <c r="B1" s="308" t="s">
        <v>260</v>
      </c>
      <c r="C1" s="308"/>
      <c r="D1" s="308"/>
      <c r="E1" s="308"/>
    </row>
    <row r="2" spans="3:5" ht="15.75">
      <c r="C2" s="148"/>
      <c r="D2" s="148"/>
      <c r="E2" s="148"/>
    </row>
    <row r="4" ht="21.75" customHeight="1"/>
    <row r="5" spans="1:5" ht="15.75">
      <c r="A5" s="313" t="s">
        <v>180</v>
      </c>
      <c r="B5" s="313"/>
      <c r="C5" s="313"/>
      <c r="D5" s="313"/>
      <c r="E5" s="313"/>
    </row>
    <row r="6" spans="1:5" ht="15.75">
      <c r="A6" s="313" t="s">
        <v>115</v>
      </c>
      <c r="B6" s="313"/>
      <c r="C6" s="313"/>
      <c r="D6" s="313"/>
      <c r="E6" s="313"/>
    </row>
    <row r="7" spans="1:5" ht="15.75">
      <c r="A7" s="313" t="s">
        <v>25</v>
      </c>
      <c r="B7" s="313"/>
      <c r="C7" s="313"/>
      <c r="D7" s="313"/>
      <c r="E7" s="313"/>
    </row>
    <row r="8" spans="2:5" ht="15.75">
      <c r="B8" s="75"/>
      <c r="C8" s="75"/>
      <c r="D8" s="75"/>
      <c r="E8" s="75"/>
    </row>
    <row r="11" spans="1:5" ht="15.75">
      <c r="A11" s="219"/>
      <c r="B11" s="82" t="s">
        <v>0</v>
      </c>
      <c r="C11" s="310" t="s">
        <v>116</v>
      </c>
      <c r="D11" s="311"/>
      <c r="E11" s="312"/>
    </row>
    <row r="12" spans="1:5" ht="15.75">
      <c r="A12" s="220">
        <v>1</v>
      </c>
      <c r="B12" s="103" t="s">
        <v>71</v>
      </c>
      <c r="C12" s="150">
        <v>69907</v>
      </c>
      <c r="D12" s="151"/>
      <c r="E12" s="152"/>
    </row>
    <row r="13" spans="1:5" ht="15.75">
      <c r="A13" s="220">
        <v>2</v>
      </c>
      <c r="B13" s="103" t="s">
        <v>26</v>
      </c>
      <c r="C13" s="90">
        <v>40</v>
      </c>
      <c r="D13" s="85"/>
      <c r="E13" s="86"/>
    </row>
    <row r="14" spans="1:5" ht="15.75">
      <c r="A14" s="220">
        <v>3</v>
      </c>
      <c r="B14" s="103" t="s">
        <v>27</v>
      </c>
      <c r="C14" s="90">
        <v>20</v>
      </c>
      <c r="D14" s="85"/>
      <c r="E14" s="86"/>
    </row>
    <row r="15" spans="1:5" ht="15.75">
      <c r="A15" s="220">
        <v>4</v>
      </c>
      <c r="B15" s="103" t="s">
        <v>28</v>
      </c>
      <c r="C15" s="90">
        <v>10</v>
      </c>
      <c r="D15" s="85"/>
      <c r="E15" s="86"/>
    </row>
    <row r="16" spans="1:5" ht="15.75">
      <c r="A16" s="220">
        <v>5</v>
      </c>
      <c r="B16" s="103" t="s">
        <v>29</v>
      </c>
      <c r="C16" s="90">
        <v>8</v>
      </c>
      <c r="D16" s="85"/>
      <c r="E16" s="86"/>
    </row>
    <row r="17" spans="1:5" ht="15.75">
      <c r="A17" s="220">
        <v>6</v>
      </c>
      <c r="B17" s="103" t="s">
        <v>18</v>
      </c>
      <c r="C17" s="90">
        <v>623</v>
      </c>
      <c r="D17" s="85"/>
      <c r="E17" s="86"/>
    </row>
    <row r="18" spans="1:5" ht="15.75">
      <c r="A18" s="220">
        <v>7</v>
      </c>
      <c r="B18" s="103" t="s">
        <v>23</v>
      </c>
      <c r="C18" s="90">
        <v>75</v>
      </c>
      <c r="D18" s="85"/>
      <c r="E18" s="86"/>
    </row>
    <row r="19" spans="1:5" ht="15.75">
      <c r="A19" s="220">
        <v>8</v>
      </c>
      <c r="B19" s="103" t="s">
        <v>143</v>
      </c>
      <c r="C19" s="90">
        <v>861</v>
      </c>
      <c r="D19" s="144"/>
      <c r="E19" s="145"/>
    </row>
    <row r="20" spans="1:5" ht="15.75">
      <c r="A20" s="220">
        <v>9</v>
      </c>
      <c r="B20" s="103" t="s">
        <v>144</v>
      </c>
      <c r="C20" s="90">
        <v>30</v>
      </c>
      <c r="D20" s="85"/>
      <c r="E20" s="86"/>
    </row>
    <row r="21" spans="1:5" ht="15.75">
      <c r="A21" s="220">
        <v>10</v>
      </c>
      <c r="B21" s="103" t="s">
        <v>145</v>
      </c>
      <c r="C21" s="90">
        <v>27</v>
      </c>
      <c r="D21" s="85"/>
      <c r="E21" s="86"/>
    </row>
    <row r="22" spans="1:5" ht="15.75">
      <c r="A22" s="220">
        <v>11</v>
      </c>
      <c r="B22" s="103" t="s">
        <v>202</v>
      </c>
      <c r="C22" s="90">
        <v>40</v>
      </c>
      <c r="D22" s="85"/>
      <c r="E22" s="86"/>
    </row>
    <row r="23" spans="1:5" ht="15.75">
      <c r="A23" s="220">
        <v>12</v>
      </c>
      <c r="B23" s="103" t="s">
        <v>193</v>
      </c>
      <c r="C23" s="90">
        <v>1869</v>
      </c>
      <c r="D23" s="85"/>
      <c r="E23" s="86"/>
    </row>
    <row r="24" spans="1:5" ht="15.75">
      <c r="A24" s="221"/>
      <c r="B24" s="21" t="s">
        <v>64</v>
      </c>
      <c r="C24" s="158">
        <f>SUM(C12:C23)</f>
        <v>73510</v>
      </c>
      <c r="D24" s="94"/>
      <c r="E24" s="95"/>
    </row>
    <row r="25" spans="1:5" ht="15.75">
      <c r="A25" s="222"/>
      <c r="B25" s="85"/>
      <c r="C25" s="85"/>
      <c r="D25" s="85"/>
      <c r="E25" s="85"/>
    </row>
    <row r="26" spans="1:5" ht="15.75">
      <c r="A26" s="222"/>
      <c r="B26" s="85"/>
      <c r="C26" s="85"/>
      <c r="D26" s="85"/>
      <c r="E26" s="85"/>
    </row>
    <row r="27" spans="1:5" ht="15.75">
      <c r="A27" s="222"/>
      <c r="B27" s="85"/>
      <c r="C27" s="85"/>
      <c r="D27" s="85"/>
      <c r="E27" s="85"/>
    </row>
    <row r="42" spans="2:5" ht="15.75">
      <c r="B42" s="218"/>
      <c r="C42" s="218"/>
      <c r="D42" s="218"/>
      <c r="E42" s="218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25" customWidth="1"/>
    <col min="2" max="2" width="44.625" style="153" customWidth="1"/>
    <col min="3" max="3" width="22.625" style="153" customWidth="1"/>
    <col min="4" max="4" width="9.125" style="153" customWidth="1"/>
    <col min="5" max="5" width="8.125" style="153" customWidth="1"/>
    <col min="6" max="16384" width="9.125" style="153" customWidth="1"/>
  </cols>
  <sheetData>
    <row r="1" spans="1:5" ht="15.75">
      <c r="A1" s="11"/>
      <c r="B1" s="308" t="s">
        <v>261</v>
      </c>
      <c r="C1" s="308"/>
      <c r="D1" s="308"/>
      <c r="E1" s="308"/>
    </row>
    <row r="2" spans="1:5" ht="15.75">
      <c r="A2" s="11"/>
      <c r="B2" s="10"/>
      <c r="C2" s="10"/>
      <c r="D2" s="10"/>
      <c r="E2" s="10"/>
    </row>
    <row r="3" spans="1:5" ht="15.75">
      <c r="A3" s="11"/>
      <c r="B3" s="10"/>
      <c r="C3" s="10"/>
      <c r="D3" s="10"/>
      <c r="E3" s="10"/>
    </row>
    <row r="4" spans="1:5" ht="15.75">
      <c r="A4" s="11"/>
      <c r="B4" s="10"/>
      <c r="C4" s="10"/>
      <c r="D4" s="10"/>
      <c r="E4" s="10"/>
    </row>
    <row r="5" spans="1:5" ht="15.75">
      <c r="A5" s="309" t="s">
        <v>180</v>
      </c>
      <c r="B5" s="309"/>
      <c r="C5" s="309"/>
      <c r="D5" s="309"/>
      <c r="E5" s="309"/>
    </row>
    <row r="6" spans="1:5" ht="15.75">
      <c r="A6" s="309" t="s">
        <v>115</v>
      </c>
      <c r="B6" s="309"/>
      <c r="C6" s="309"/>
      <c r="D6" s="309"/>
      <c r="E6" s="309"/>
    </row>
    <row r="7" spans="1:5" ht="15.75">
      <c r="A7" s="309" t="s">
        <v>2</v>
      </c>
      <c r="B7" s="309"/>
      <c r="C7" s="309"/>
      <c r="D7" s="309"/>
      <c r="E7" s="309"/>
    </row>
    <row r="8" spans="1:5" ht="15.75">
      <c r="A8" s="11"/>
      <c r="B8" s="10"/>
      <c r="C8" s="10"/>
      <c r="D8" s="10"/>
      <c r="E8" s="10"/>
    </row>
    <row r="9" spans="1:5" ht="15.75">
      <c r="A9" s="11"/>
      <c r="B9" s="10"/>
      <c r="C9" s="10"/>
      <c r="D9" s="10"/>
      <c r="E9" s="10"/>
    </row>
    <row r="10" spans="1:5" ht="15.75">
      <c r="A10" s="11"/>
      <c r="B10" s="10"/>
      <c r="C10" s="10"/>
      <c r="D10" s="10"/>
      <c r="E10" s="10"/>
    </row>
    <row r="11" spans="1:5" ht="15.75">
      <c r="A11" s="223"/>
      <c r="B11" s="71" t="s">
        <v>0</v>
      </c>
      <c r="C11" s="318" t="s">
        <v>116</v>
      </c>
      <c r="D11" s="318"/>
      <c r="E11" s="307"/>
    </row>
    <row r="12" spans="1:5" ht="15.75">
      <c r="A12" s="102">
        <v>1</v>
      </c>
      <c r="B12" s="102" t="s">
        <v>158</v>
      </c>
      <c r="C12" s="262">
        <v>3434</v>
      </c>
      <c r="D12" s="263"/>
      <c r="E12" s="264"/>
    </row>
    <row r="13" spans="1:5" ht="15.75">
      <c r="A13" s="102">
        <v>2</v>
      </c>
      <c r="B13" s="102" t="s">
        <v>161</v>
      </c>
      <c r="C13" s="182">
        <v>0</v>
      </c>
      <c r="D13" s="13"/>
      <c r="E13" s="156"/>
    </row>
    <row r="14" spans="1:5" ht="15.75">
      <c r="A14" s="102">
        <v>3</v>
      </c>
      <c r="B14" s="102" t="s">
        <v>170</v>
      </c>
      <c r="C14" s="182">
        <v>0</v>
      </c>
      <c r="D14" s="13"/>
      <c r="E14" s="156"/>
    </row>
    <row r="15" spans="1:5" ht="15.75">
      <c r="A15" s="102">
        <v>4</v>
      </c>
      <c r="B15" s="102" t="s">
        <v>159</v>
      </c>
      <c r="C15" s="182">
        <v>2000</v>
      </c>
      <c r="D15" s="13"/>
      <c r="E15" s="156"/>
    </row>
    <row r="16" spans="1:5" ht="15.75">
      <c r="A16" s="102">
        <v>5</v>
      </c>
      <c r="B16" s="102" t="s">
        <v>160</v>
      </c>
      <c r="C16" s="182">
        <v>0</v>
      </c>
      <c r="D16" s="13"/>
      <c r="E16" s="156"/>
    </row>
    <row r="17" spans="1:5" ht="15.75">
      <c r="A17" s="102">
        <v>6</v>
      </c>
      <c r="B17" s="102" t="s">
        <v>190</v>
      </c>
      <c r="C17" s="182">
        <f>C18+C19</f>
        <v>3000</v>
      </c>
      <c r="D17" s="13"/>
      <c r="E17" s="156"/>
    </row>
    <row r="18" spans="1:5" ht="15.75">
      <c r="A18" s="102"/>
      <c r="B18" s="102" t="s">
        <v>192</v>
      </c>
      <c r="C18" s="265">
        <v>0</v>
      </c>
      <c r="D18" s="13"/>
      <c r="E18" s="156"/>
    </row>
    <row r="19" spans="1:5" ht="15.75">
      <c r="A19" s="102"/>
      <c r="B19" s="102" t="s">
        <v>191</v>
      </c>
      <c r="C19" s="265">
        <v>3000</v>
      </c>
      <c r="D19" s="13"/>
      <c r="E19" s="156"/>
    </row>
    <row r="20" spans="1:5" ht="15.75">
      <c r="A20" s="102">
        <v>7</v>
      </c>
      <c r="B20" s="102" t="s">
        <v>225</v>
      </c>
      <c r="C20" s="182">
        <v>480</v>
      </c>
      <c r="D20" s="13"/>
      <c r="E20" s="156"/>
    </row>
    <row r="21" spans="1:5" ht="15.75">
      <c r="A21" s="102">
        <v>8</v>
      </c>
      <c r="B21" s="102" t="s">
        <v>226</v>
      </c>
      <c r="C21" s="182">
        <v>256</v>
      </c>
      <c r="D21" s="179"/>
      <c r="E21" s="269"/>
    </row>
    <row r="22" spans="1:5" ht="15.75">
      <c r="A22" s="102">
        <v>9</v>
      </c>
      <c r="B22" s="102" t="s">
        <v>203</v>
      </c>
      <c r="C22" s="182">
        <v>1612</v>
      </c>
      <c r="D22" s="178"/>
      <c r="E22" s="173"/>
    </row>
    <row r="23" spans="1:5" ht="15.75">
      <c r="A23" s="102">
        <v>10</v>
      </c>
      <c r="B23" s="102" t="s">
        <v>227</v>
      </c>
      <c r="C23" s="270">
        <v>43215</v>
      </c>
      <c r="D23" s="266"/>
      <c r="E23" s="267"/>
    </row>
    <row r="24" spans="1:5" ht="15.75">
      <c r="A24" s="105"/>
      <c r="B24" s="21" t="s">
        <v>1</v>
      </c>
      <c r="C24" s="184">
        <f>SUM(C12:C17)+C20+C21+C22+C23</f>
        <v>53997</v>
      </c>
      <c r="D24" s="268"/>
      <c r="E24" s="176"/>
    </row>
    <row r="26" spans="1:3" ht="15.75">
      <c r="A26" s="224"/>
      <c r="B26" s="13"/>
      <c r="C26" s="28"/>
    </row>
    <row r="27" spans="1:3" ht="15.75">
      <c r="A27" s="224"/>
      <c r="B27" s="13"/>
      <c r="C27" s="28"/>
    </row>
    <row r="44" spans="1:5" ht="15.75">
      <c r="A44" s="11"/>
      <c r="B44" s="18"/>
      <c r="C44" s="18"/>
      <c r="D44" s="18"/>
      <c r="E44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E1" sqref="E1:I1"/>
    </sheetView>
  </sheetViews>
  <sheetFormatPr defaultColWidth="9.00390625" defaultRowHeight="12.75"/>
  <cols>
    <col min="1" max="1" width="2.875" style="66" customWidth="1"/>
    <col min="2" max="2" width="55.75390625" style="66" customWidth="1"/>
    <col min="3" max="8" width="11.25390625" style="66" customWidth="1"/>
    <col min="9" max="9" width="10.75390625" style="66" customWidth="1"/>
    <col min="10" max="16384" width="9.125" style="66" customWidth="1"/>
  </cols>
  <sheetData>
    <row r="1" spans="1:9" ht="15.75">
      <c r="A1" s="10"/>
      <c r="B1" s="10"/>
      <c r="C1" s="10"/>
      <c r="D1" s="10"/>
      <c r="E1" s="308" t="s">
        <v>262</v>
      </c>
      <c r="F1" s="308"/>
      <c r="G1" s="308"/>
      <c r="H1" s="308"/>
      <c r="I1" s="308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309" t="s">
        <v>180</v>
      </c>
      <c r="B3" s="309"/>
      <c r="C3" s="309"/>
      <c r="D3" s="309"/>
      <c r="E3" s="309"/>
      <c r="F3" s="309"/>
      <c r="G3" s="309"/>
      <c r="H3" s="309"/>
      <c r="I3" s="309"/>
      <c r="J3" s="67"/>
      <c r="K3" s="67"/>
      <c r="L3" s="67"/>
      <c r="M3" s="67"/>
    </row>
    <row r="4" spans="1:13" ht="15.75">
      <c r="A4" s="309" t="s">
        <v>115</v>
      </c>
      <c r="B4" s="309"/>
      <c r="C4" s="309"/>
      <c r="D4" s="309"/>
      <c r="E4" s="309"/>
      <c r="F4" s="309"/>
      <c r="G4" s="309"/>
      <c r="H4" s="309"/>
      <c r="I4" s="309"/>
      <c r="J4" s="67"/>
      <c r="K4" s="67"/>
      <c r="L4" s="67"/>
      <c r="M4" s="67"/>
    </row>
    <row r="5" spans="1:13" ht="15.75">
      <c r="A5" s="309" t="s">
        <v>89</v>
      </c>
      <c r="B5" s="309"/>
      <c r="C5" s="309"/>
      <c r="D5" s="309"/>
      <c r="E5" s="309"/>
      <c r="F5" s="309"/>
      <c r="G5" s="309"/>
      <c r="H5" s="309"/>
      <c r="I5" s="309"/>
      <c r="J5" s="67"/>
      <c r="K5" s="67"/>
      <c r="L5" s="67"/>
      <c r="M5" s="67"/>
    </row>
    <row r="6" spans="1:9" ht="15.75">
      <c r="A6" s="10"/>
      <c r="B6" s="10"/>
      <c r="C6" s="10"/>
      <c r="D6" s="10"/>
      <c r="E6" s="10"/>
      <c r="F6" s="10"/>
      <c r="G6" s="319" t="s">
        <v>82</v>
      </c>
      <c r="H6" s="319"/>
      <c r="I6" s="319"/>
    </row>
    <row r="7" spans="1:9" ht="15" customHeight="1">
      <c r="A7" s="69"/>
      <c r="B7" s="321" t="s">
        <v>92</v>
      </c>
      <c r="C7" s="321" t="s">
        <v>83</v>
      </c>
      <c r="D7" s="321" t="s">
        <v>84</v>
      </c>
      <c r="E7" s="323" t="s">
        <v>7</v>
      </c>
      <c r="F7" s="325" t="s">
        <v>85</v>
      </c>
      <c r="G7" s="323" t="s">
        <v>25</v>
      </c>
      <c r="H7" s="323" t="s">
        <v>2</v>
      </c>
      <c r="I7" s="327" t="s">
        <v>1</v>
      </c>
    </row>
    <row r="8" spans="1:9" ht="15" customHeight="1">
      <c r="A8" s="70"/>
      <c r="B8" s="322"/>
      <c r="C8" s="322"/>
      <c r="D8" s="322"/>
      <c r="E8" s="324"/>
      <c r="F8" s="326"/>
      <c r="G8" s="324"/>
      <c r="H8" s="324"/>
      <c r="I8" s="328"/>
    </row>
    <row r="9" spans="1:9" ht="15" customHeight="1">
      <c r="A9" s="320"/>
      <c r="B9" s="71" t="s">
        <v>79</v>
      </c>
      <c r="C9" s="72">
        <f>Önkormányzat!D9</f>
        <v>9264</v>
      </c>
      <c r="D9" s="31">
        <f>Önkormányzat!D17</f>
        <v>2736</v>
      </c>
      <c r="E9" s="31">
        <f>Önkormányzat!D20+Önkormányzat!D51</f>
        <v>25490</v>
      </c>
      <c r="F9" s="31">
        <f>Pénzellátások!C26</f>
        <v>13670</v>
      </c>
      <c r="G9" s="31">
        <f>'Átadott pénzeszközök'!C24-'Átadott pénzeszközök'!C12</f>
        <v>3603</v>
      </c>
      <c r="H9" s="31">
        <f>'Fejlesztési kiadások'!C24</f>
        <v>53997</v>
      </c>
      <c r="I9" s="31">
        <f aca="true" t="shared" si="0" ref="I9:I16">SUM(C9:H9)</f>
        <v>108760</v>
      </c>
    </row>
    <row r="10" spans="1:9" ht="15" customHeight="1">
      <c r="A10" s="320"/>
      <c r="B10" s="71" t="s">
        <v>4</v>
      </c>
      <c r="C10" s="31">
        <f>'Közösségi ház'!D9</f>
        <v>2532</v>
      </c>
      <c r="D10" s="31">
        <f>'Közösségi ház'!D16</f>
        <v>579</v>
      </c>
      <c r="E10" s="31">
        <f>'Közösségi ház'!D19</f>
        <v>2052</v>
      </c>
      <c r="F10" s="31">
        <v>0</v>
      </c>
      <c r="G10" s="31">
        <v>0</v>
      </c>
      <c r="H10" s="31">
        <v>0</v>
      </c>
      <c r="I10" s="31">
        <f t="shared" si="0"/>
        <v>5163</v>
      </c>
    </row>
    <row r="11" spans="1:9" ht="15" customHeight="1">
      <c r="A11" s="320"/>
      <c r="B11" s="71" t="s">
        <v>91</v>
      </c>
      <c r="C11" s="31">
        <f>'Védőnői szolg.'!D9</f>
        <v>2304</v>
      </c>
      <c r="D11" s="31">
        <f>'Védőnői szolg.'!D15</f>
        <v>591</v>
      </c>
      <c r="E11" s="31">
        <f>'Védőnői szolg.'!D18</f>
        <v>304</v>
      </c>
      <c r="F11" s="31">
        <v>0</v>
      </c>
      <c r="G11" s="31">
        <v>0</v>
      </c>
      <c r="H11" s="31">
        <v>0</v>
      </c>
      <c r="I11" s="31">
        <f t="shared" si="0"/>
        <v>3199</v>
      </c>
    </row>
    <row r="12" spans="1:9" ht="15" customHeight="1">
      <c r="A12" s="320"/>
      <c r="B12" s="71" t="s">
        <v>93</v>
      </c>
      <c r="C12" s="31">
        <v>0</v>
      </c>
      <c r="D12" s="31">
        <v>0</v>
      </c>
      <c r="E12" s="31">
        <f>Községgazdálkodás!D18</f>
        <v>1147</v>
      </c>
      <c r="F12" s="31">
        <v>0</v>
      </c>
      <c r="G12" s="31">
        <v>0</v>
      </c>
      <c r="H12" s="31">
        <v>0</v>
      </c>
      <c r="I12" s="31">
        <f t="shared" si="0"/>
        <v>1147</v>
      </c>
    </row>
    <row r="13" spans="1:9" ht="15" customHeight="1">
      <c r="A13" s="320"/>
      <c r="B13" s="71" t="s">
        <v>86</v>
      </c>
      <c r="C13" s="31">
        <v>0</v>
      </c>
      <c r="D13" s="31">
        <v>0</v>
      </c>
      <c r="E13" s="31">
        <f>Közvilágítás!D18</f>
        <v>4456</v>
      </c>
      <c r="F13" s="31">
        <v>0</v>
      </c>
      <c r="G13" s="31">
        <v>0</v>
      </c>
      <c r="H13" s="31">
        <v>0</v>
      </c>
      <c r="I13" s="31">
        <f t="shared" si="0"/>
        <v>4456</v>
      </c>
    </row>
    <row r="14" spans="1:9" ht="15" customHeight="1">
      <c r="A14" s="320"/>
      <c r="B14" s="71" t="s">
        <v>87</v>
      </c>
      <c r="C14" s="31">
        <v>0</v>
      </c>
      <c r="D14" s="31">
        <v>0</v>
      </c>
      <c r="E14" s="31">
        <f>'Út-híd üzemeltetés'!D18</f>
        <v>958</v>
      </c>
      <c r="F14" s="31">
        <v>0</v>
      </c>
      <c r="G14" s="31">
        <v>0</v>
      </c>
      <c r="H14" s="31">
        <v>0</v>
      </c>
      <c r="I14" s="31">
        <f t="shared" si="0"/>
        <v>958</v>
      </c>
    </row>
    <row r="15" spans="1:9" ht="15" customHeight="1">
      <c r="A15" s="320"/>
      <c r="B15" s="71" t="s">
        <v>94</v>
      </c>
      <c r="C15" s="31">
        <f>Közfoglalkoztatás!D9</f>
        <v>12243</v>
      </c>
      <c r="D15" s="31">
        <f>Közfoglalkoztatás!D15</f>
        <v>1691</v>
      </c>
      <c r="E15" s="31">
        <f>Közfoglalkoztatás!D18</f>
        <v>10</v>
      </c>
      <c r="F15" s="31">
        <v>0</v>
      </c>
      <c r="G15" s="31">
        <v>0</v>
      </c>
      <c r="H15" s="31">
        <v>0</v>
      </c>
      <c r="I15" s="31">
        <f t="shared" si="0"/>
        <v>13944</v>
      </c>
    </row>
    <row r="16" spans="1:9" ht="15" customHeight="1">
      <c r="A16" s="71"/>
      <c r="B16" s="71" t="s">
        <v>1</v>
      </c>
      <c r="C16" s="31">
        <f aca="true" t="shared" si="1" ref="C16:H16">SUM(C9:C15)</f>
        <v>26343</v>
      </c>
      <c r="D16" s="31">
        <f t="shared" si="1"/>
        <v>5597</v>
      </c>
      <c r="E16" s="31">
        <f t="shared" si="1"/>
        <v>34417</v>
      </c>
      <c r="F16" s="31">
        <f t="shared" si="1"/>
        <v>13670</v>
      </c>
      <c r="G16" s="31">
        <f t="shared" si="1"/>
        <v>3603</v>
      </c>
      <c r="H16" s="31">
        <f t="shared" si="1"/>
        <v>53997</v>
      </c>
      <c r="I16" s="31">
        <f t="shared" si="0"/>
        <v>137627</v>
      </c>
    </row>
    <row r="17" spans="1:9" ht="15.75">
      <c r="A17" s="10"/>
      <c r="B17" s="10"/>
      <c r="C17" s="10"/>
      <c r="D17" s="10"/>
      <c r="E17" s="10"/>
      <c r="F17" s="10"/>
      <c r="G17" s="10"/>
      <c r="H17" s="10"/>
      <c r="I17" s="44"/>
    </row>
    <row r="18" spans="1:9" ht="15.7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8.75">
      <c r="A27" s="226"/>
      <c r="B27" s="226"/>
      <c r="C27" s="226"/>
      <c r="D27" s="226"/>
      <c r="E27" s="226"/>
      <c r="F27" s="226"/>
      <c r="G27" s="226"/>
      <c r="H27" s="226"/>
      <c r="I27" s="226"/>
    </row>
  </sheetData>
  <sheetProtection/>
  <mergeCells count="14">
    <mergeCell ref="F7:F8"/>
    <mergeCell ref="G7:G8"/>
    <mergeCell ref="H7:H8"/>
    <mergeCell ref="I7:I8"/>
    <mergeCell ref="A3:I3"/>
    <mergeCell ref="A4:I4"/>
    <mergeCell ref="A5:I5"/>
    <mergeCell ref="G6:I6"/>
    <mergeCell ref="A9:A15"/>
    <mergeCell ref="E1:I1"/>
    <mergeCell ref="B7:B8"/>
    <mergeCell ref="C7:C8"/>
    <mergeCell ref="D7:D8"/>
    <mergeCell ref="E7:E8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153" customWidth="1"/>
    <col min="2" max="2" width="23.25390625" style="153" customWidth="1"/>
    <col min="3" max="3" width="8.25390625" style="153" customWidth="1"/>
    <col min="4" max="4" width="33.75390625" style="153" customWidth="1"/>
    <col min="5" max="5" width="23.25390625" style="153" customWidth="1"/>
    <col min="6" max="6" width="8.25390625" style="153" customWidth="1"/>
    <col min="7" max="16384" width="9.125" style="153" customWidth="1"/>
  </cols>
  <sheetData>
    <row r="1" spans="1:7" ht="15.75">
      <c r="A1" s="10"/>
      <c r="B1" s="10"/>
      <c r="D1" s="308" t="s">
        <v>263</v>
      </c>
      <c r="E1" s="308"/>
      <c r="F1" s="308"/>
      <c r="G1" s="73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309" t="s">
        <v>180</v>
      </c>
      <c r="B4" s="309"/>
      <c r="C4" s="309"/>
      <c r="D4" s="309"/>
      <c r="E4" s="309"/>
      <c r="F4" s="309"/>
    </row>
    <row r="5" spans="1:6" ht="15.75">
      <c r="A5" s="309" t="s">
        <v>115</v>
      </c>
      <c r="B5" s="309"/>
      <c r="C5" s="309"/>
      <c r="D5" s="309"/>
      <c r="E5" s="309"/>
      <c r="F5" s="309"/>
    </row>
    <row r="6" spans="1:6" ht="15.75">
      <c r="A6" s="329" t="s">
        <v>61</v>
      </c>
      <c r="B6" s="329"/>
      <c r="C6" s="329"/>
      <c r="D6" s="329"/>
      <c r="E6" s="329"/>
      <c r="F6" s="329"/>
    </row>
    <row r="7" spans="1:6" ht="15.75">
      <c r="A7" s="10"/>
      <c r="B7" s="10"/>
      <c r="C7" s="10"/>
      <c r="D7" s="10"/>
      <c r="E7" s="10"/>
      <c r="F7" s="18"/>
    </row>
    <row r="8" spans="1:6" ht="15.75">
      <c r="A8" s="13"/>
      <c r="B8" s="13"/>
      <c r="C8" s="13"/>
      <c r="D8" s="13"/>
      <c r="E8" s="13"/>
      <c r="F8" s="27"/>
    </row>
    <row r="9" spans="1:6" ht="15.75">
      <c r="A9" s="140" t="s">
        <v>8</v>
      </c>
      <c r="B9" s="306" t="s">
        <v>116</v>
      </c>
      <c r="C9" s="307"/>
      <c r="D9" s="155" t="s">
        <v>14</v>
      </c>
      <c r="E9" s="306" t="s">
        <v>116</v>
      </c>
      <c r="F9" s="307"/>
    </row>
    <row r="10" spans="1:6" ht="15.75">
      <c r="A10" s="149" t="s">
        <v>168</v>
      </c>
      <c r="B10" s="168">
        <f>Bevételek!C10</f>
        <v>94546</v>
      </c>
      <c r="C10" s="169"/>
      <c r="D10" s="170" t="s">
        <v>45</v>
      </c>
      <c r="E10" s="171">
        <f>Működési!D9</f>
        <v>26343</v>
      </c>
      <c r="F10" s="169"/>
    </row>
    <row r="11" spans="1:6" ht="15.75">
      <c r="A11" s="149" t="s">
        <v>169</v>
      </c>
      <c r="B11" s="172">
        <f>Bevételek!C16</f>
        <v>13470</v>
      </c>
      <c r="C11" s="173"/>
      <c r="D11" s="13" t="s">
        <v>167</v>
      </c>
      <c r="E11" s="172">
        <f>Működési!D19</f>
        <v>5597</v>
      </c>
      <c r="F11" s="173"/>
    </row>
    <row r="12" spans="1:6" ht="15.75">
      <c r="A12" s="149" t="s">
        <v>166</v>
      </c>
      <c r="B12" s="172">
        <f>E18-B10-B11-B13</f>
        <v>47068</v>
      </c>
      <c r="C12" s="173"/>
      <c r="D12" s="13" t="s">
        <v>7</v>
      </c>
      <c r="E12" s="172">
        <f>Működési!D22</f>
        <v>32412</v>
      </c>
      <c r="F12" s="173"/>
    </row>
    <row r="13" spans="1:6" ht="15.75">
      <c r="A13" s="149" t="s">
        <v>109</v>
      </c>
      <c r="B13" s="172">
        <f>Bevételek!C31</f>
        <v>2133</v>
      </c>
      <c r="C13" s="173"/>
      <c r="D13" s="13" t="s">
        <v>162</v>
      </c>
      <c r="E13" s="172">
        <f>Működési!D53</f>
        <v>2005</v>
      </c>
      <c r="F13" s="173"/>
    </row>
    <row r="14" spans="1:6" ht="15.75">
      <c r="A14" s="149"/>
      <c r="B14" s="172"/>
      <c r="C14" s="173"/>
      <c r="D14" s="13" t="s">
        <v>60</v>
      </c>
      <c r="E14" s="172">
        <f>Pénzellátások!C26</f>
        <v>13670</v>
      </c>
      <c r="F14" s="173"/>
    </row>
    <row r="15" spans="1:6" ht="15.75">
      <c r="A15" s="149"/>
      <c r="B15" s="172"/>
      <c r="C15" s="173"/>
      <c r="D15" s="13" t="s">
        <v>25</v>
      </c>
      <c r="E15" s="172">
        <f>'Átadott pénzeszközök'!C24</f>
        <v>73510</v>
      </c>
      <c r="F15" s="173"/>
    </row>
    <row r="16" spans="1:6" ht="15.75">
      <c r="A16" s="149"/>
      <c r="B16" s="172"/>
      <c r="C16" s="173"/>
      <c r="D16" s="13" t="s">
        <v>228</v>
      </c>
      <c r="E16" s="172">
        <f>Mérleg!E14</f>
        <v>3180</v>
      </c>
      <c r="F16" s="173"/>
    </row>
    <row r="17" spans="1:6" ht="15.75">
      <c r="A17" s="149"/>
      <c r="B17" s="172"/>
      <c r="C17" s="173"/>
      <c r="D17" s="13" t="s">
        <v>66</v>
      </c>
      <c r="E17" s="172">
        <v>500</v>
      </c>
      <c r="F17" s="173"/>
    </row>
    <row r="18" spans="1:7" ht="15.75">
      <c r="A18" s="174" t="s">
        <v>62</v>
      </c>
      <c r="B18" s="175">
        <f>SUM(B10:B17)</f>
        <v>157217</v>
      </c>
      <c r="C18" s="176"/>
      <c r="D18" s="177" t="s">
        <v>63</v>
      </c>
      <c r="E18" s="175">
        <f>SUM(E10:E17)</f>
        <v>157217</v>
      </c>
      <c r="F18" s="176"/>
      <c r="G18" s="178"/>
    </row>
    <row r="19" spans="1:7" ht="15.75">
      <c r="A19" s="13"/>
      <c r="B19" s="13"/>
      <c r="C19" s="13"/>
      <c r="D19" s="13"/>
      <c r="E19" s="13"/>
      <c r="F19" s="13"/>
      <c r="G19" s="178"/>
    </row>
    <row r="20" spans="1:7" ht="15.75">
      <c r="A20" s="13"/>
      <c r="B20" s="13"/>
      <c r="C20" s="13"/>
      <c r="D20" s="13"/>
      <c r="E20" s="13"/>
      <c r="F20" s="13"/>
      <c r="G20" s="178"/>
    </row>
    <row r="21" spans="1:7" ht="15.75">
      <c r="A21" s="13"/>
      <c r="B21" s="13"/>
      <c r="C21" s="13"/>
      <c r="D21" s="13"/>
      <c r="E21" s="13"/>
      <c r="F21" s="13"/>
      <c r="G21" s="178"/>
    </row>
    <row r="22" spans="1:7" ht="15.75">
      <c r="A22" s="13"/>
      <c r="B22" s="13"/>
      <c r="C22" s="13"/>
      <c r="D22" s="13"/>
      <c r="E22" s="13"/>
      <c r="F22" s="13"/>
      <c r="G22" s="178"/>
    </row>
    <row r="23" spans="1:7" ht="15.75">
      <c r="A23" s="13"/>
      <c r="B23" s="13"/>
      <c r="C23" s="47"/>
      <c r="D23" s="13"/>
      <c r="E23" s="13"/>
      <c r="F23" s="13"/>
      <c r="G23" s="178"/>
    </row>
    <row r="24" spans="1:7" ht="15.75">
      <c r="A24" s="27"/>
      <c r="B24" s="27"/>
      <c r="C24" s="27"/>
      <c r="D24" s="27"/>
      <c r="E24" s="27"/>
      <c r="F24" s="27"/>
      <c r="G24" s="178"/>
    </row>
    <row r="25" spans="1:7" ht="15.75">
      <c r="A25" s="179"/>
      <c r="B25" s="179"/>
      <c r="C25" s="179"/>
      <c r="D25" s="179"/>
      <c r="E25" s="179"/>
      <c r="F25" s="179"/>
      <c r="G25" s="178"/>
    </row>
    <row r="26" spans="1:7" ht="15.75">
      <c r="A26" s="13"/>
      <c r="B26" s="13"/>
      <c r="C26" s="13"/>
      <c r="D26" s="13"/>
      <c r="E26" s="13"/>
      <c r="F26" s="13"/>
      <c r="G26" s="178"/>
    </row>
    <row r="27" spans="1:6" ht="15.75">
      <c r="A27" s="10"/>
      <c r="B27" s="10"/>
      <c r="C27" s="10"/>
      <c r="D27" s="10"/>
      <c r="E27" s="10"/>
      <c r="F27" s="10"/>
    </row>
    <row r="28" spans="1:6" ht="15.75">
      <c r="A28" s="10"/>
      <c r="B28" s="10"/>
      <c r="C28" s="10"/>
      <c r="D28" s="10"/>
      <c r="E28" s="10"/>
      <c r="F28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153" customWidth="1"/>
    <col min="2" max="2" width="23.25390625" style="153" customWidth="1"/>
    <col min="3" max="3" width="8.25390625" style="153" customWidth="1"/>
    <col min="4" max="4" width="33.75390625" style="153" customWidth="1"/>
    <col min="5" max="5" width="23.25390625" style="153" customWidth="1"/>
    <col min="6" max="6" width="8.25390625" style="153" customWidth="1"/>
    <col min="7" max="16384" width="9.125" style="153" customWidth="1"/>
  </cols>
  <sheetData>
    <row r="1" spans="1:7" ht="15.75">
      <c r="A1" s="10"/>
      <c r="B1" s="10"/>
      <c r="D1" s="308" t="s">
        <v>264</v>
      </c>
      <c r="E1" s="308"/>
      <c r="F1" s="308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5.75">
      <c r="A4" s="309" t="s">
        <v>180</v>
      </c>
      <c r="B4" s="309"/>
      <c r="C4" s="309"/>
      <c r="D4" s="309"/>
      <c r="E4" s="309"/>
      <c r="F4" s="309"/>
    </row>
    <row r="5" spans="1:6" ht="15.75">
      <c r="A5" s="309" t="s">
        <v>115</v>
      </c>
      <c r="B5" s="309"/>
      <c r="C5" s="309"/>
      <c r="D5" s="309"/>
      <c r="E5" s="309"/>
      <c r="F5" s="309"/>
    </row>
    <row r="6" spans="1:6" ht="15.75">
      <c r="A6" s="329" t="s">
        <v>59</v>
      </c>
      <c r="B6" s="329"/>
      <c r="C6" s="329"/>
      <c r="D6" s="329"/>
      <c r="E6" s="329"/>
      <c r="F6" s="329"/>
    </row>
    <row r="7" spans="1:6" ht="15.75">
      <c r="A7" s="167"/>
      <c r="B7" s="167"/>
      <c r="C7" s="167"/>
      <c r="D7" s="167"/>
      <c r="E7" s="167"/>
      <c r="F7" s="167"/>
    </row>
    <row r="8" spans="1:6" ht="15.75">
      <c r="A8" s="13"/>
      <c r="B8" s="13"/>
      <c r="C8" s="13"/>
      <c r="D8" s="13"/>
      <c r="E8" s="13"/>
      <c r="F8" s="27"/>
    </row>
    <row r="9" spans="1:6" ht="15.75">
      <c r="A9" s="180" t="s">
        <v>8</v>
      </c>
      <c r="B9" s="306" t="s">
        <v>116</v>
      </c>
      <c r="C9" s="307"/>
      <c r="D9" s="181" t="s">
        <v>14</v>
      </c>
      <c r="E9" s="306" t="s">
        <v>116</v>
      </c>
      <c r="F9" s="307"/>
    </row>
    <row r="10" spans="1:6" ht="15.75">
      <c r="A10" s="149" t="s">
        <v>232</v>
      </c>
      <c r="B10" s="182">
        <f>Bevételek!C19</f>
        <v>44904</v>
      </c>
      <c r="C10" s="173"/>
      <c r="D10" s="30" t="s">
        <v>15</v>
      </c>
      <c r="E10" s="183">
        <f>SUM(E11:E13)</f>
        <v>47129</v>
      </c>
      <c r="F10" s="169"/>
    </row>
    <row r="11" spans="1:6" ht="15.75">
      <c r="A11" s="149" t="s">
        <v>67</v>
      </c>
      <c r="B11" s="182">
        <f>B12</f>
        <v>1950</v>
      </c>
      <c r="C11" s="173"/>
      <c r="D11" s="102" t="s">
        <v>158</v>
      </c>
      <c r="E11" s="182">
        <f>'Fejlesztési kiadások'!C12</f>
        <v>3434</v>
      </c>
      <c r="F11" s="173"/>
    </row>
    <row r="12" spans="1:6" ht="15.75">
      <c r="A12" s="273" t="s">
        <v>10</v>
      </c>
      <c r="B12" s="265">
        <f>E19-B14-B13-B10</f>
        <v>1950</v>
      </c>
      <c r="C12" s="173"/>
      <c r="D12" s="102" t="s">
        <v>229</v>
      </c>
      <c r="E12" s="182">
        <f>'Fejlesztési kiadások'!C20</f>
        <v>480</v>
      </c>
      <c r="F12" s="173"/>
    </row>
    <row r="13" spans="1:6" ht="15.75">
      <c r="A13" s="149" t="s">
        <v>215</v>
      </c>
      <c r="B13" s="182">
        <f>Bevételek!C38</f>
        <v>1944</v>
      </c>
      <c r="C13" s="173"/>
      <c r="D13" s="102" t="s">
        <v>227</v>
      </c>
      <c r="E13" s="182">
        <f>'Fejlesztési kiadások'!C23</f>
        <v>43215</v>
      </c>
      <c r="F13" s="173"/>
    </row>
    <row r="14" spans="1:6" ht="15.75">
      <c r="A14" s="149" t="s">
        <v>113</v>
      </c>
      <c r="B14" s="182">
        <f>Bevételek!C40</f>
        <v>5199</v>
      </c>
      <c r="C14" s="173"/>
      <c r="D14" s="185" t="s">
        <v>230</v>
      </c>
      <c r="E14" s="182">
        <f>SUM(E15:E18)</f>
        <v>6868</v>
      </c>
      <c r="F14" s="173"/>
    </row>
    <row r="15" spans="1:6" ht="15.75">
      <c r="A15" s="149"/>
      <c r="B15" s="182"/>
      <c r="C15" s="173"/>
      <c r="D15" s="102" t="s">
        <v>159</v>
      </c>
      <c r="E15" s="182">
        <f>'Fejlesztési kiadások'!C15</f>
        <v>2000</v>
      </c>
      <c r="F15" s="173"/>
    </row>
    <row r="16" spans="1:6" ht="15.75">
      <c r="A16" s="149"/>
      <c r="B16" s="182"/>
      <c r="C16" s="173"/>
      <c r="D16" s="102" t="s">
        <v>231</v>
      </c>
      <c r="E16" s="182">
        <f>'Fejlesztési kiadások'!C19</f>
        <v>3000</v>
      </c>
      <c r="F16" s="173"/>
    </row>
    <row r="17" spans="1:6" ht="15.75">
      <c r="A17" s="149"/>
      <c r="B17" s="182"/>
      <c r="C17" s="173"/>
      <c r="D17" s="102" t="s">
        <v>226</v>
      </c>
      <c r="E17" s="182">
        <f>'Fejlesztési kiadások'!C21</f>
        <v>256</v>
      </c>
      <c r="F17" s="173"/>
    </row>
    <row r="18" spans="1:6" ht="15.75">
      <c r="A18" s="149"/>
      <c r="B18" s="182"/>
      <c r="C18" s="173"/>
      <c r="D18" s="102" t="s">
        <v>203</v>
      </c>
      <c r="E18" s="182">
        <f>'Fejlesztési kiadások'!C22</f>
        <v>1612</v>
      </c>
      <c r="F18" s="173"/>
    </row>
    <row r="19" spans="1:7" ht="15.75">
      <c r="A19" s="174" t="s">
        <v>16</v>
      </c>
      <c r="B19" s="184">
        <f>B10+B13+B14+B11</f>
        <v>53997</v>
      </c>
      <c r="C19" s="176"/>
      <c r="D19" s="177" t="s">
        <v>17</v>
      </c>
      <c r="E19" s="184">
        <f>E10+E14</f>
        <v>53997</v>
      </c>
      <c r="F19" s="176"/>
      <c r="G19" s="178"/>
    </row>
    <row r="20" spans="1:7" ht="15.75">
      <c r="A20" s="13"/>
      <c r="B20" s="13"/>
      <c r="C20" s="13"/>
      <c r="D20" s="13"/>
      <c r="E20" s="13"/>
      <c r="F20" s="13"/>
      <c r="G20" s="178"/>
    </row>
    <row r="21" spans="1:7" ht="15.75">
      <c r="A21" s="13"/>
      <c r="B21" s="13"/>
      <c r="C21" s="13"/>
      <c r="D21" s="13"/>
      <c r="E21" s="13"/>
      <c r="F21" s="13"/>
      <c r="G21" s="178"/>
    </row>
    <row r="22" spans="1:7" ht="15.75">
      <c r="A22" s="13"/>
      <c r="B22" s="13"/>
      <c r="C22" s="13"/>
      <c r="D22" s="13"/>
      <c r="E22" s="13"/>
      <c r="F22" s="13"/>
      <c r="G22" s="178"/>
    </row>
    <row r="23" spans="1:7" ht="15.75">
      <c r="A23" s="13"/>
      <c r="B23" s="13"/>
      <c r="C23" s="47"/>
      <c r="D23" s="13"/>
      <c r="E23" s="13"/>
      <c r="F23" s="13"/>
      <c r="G23" s="178"/>
    </row>
    <row r="24" spans="1:7" ht="15.75">
      <c r="A24" s="13"/>
      <c r="B24" s="13"/>
      <c r="C24" s="47"/>
      <c r="D24" s="13"/>
      <c r="E24" s="13"/>
      <c r="F24" s="13"/>
      <c r="G24" s="178"/>
    </row>
    <row r="25" spans="1:7" ht="15.75">
      <c r="A25" s="13"/>
      <c r="B25" s="13"/>
      <c r="C25" s="13"/>
      <c r="D25" s="13"/>
      <c r="E25" s="13"/>
      <c r="F25" s="13"/>
      <c r="G25" s="178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8"/>
      <c r="B27" s="18"/>
      <c r="C27" s="18"/>
      <c r="D27" s="18"/>
      <c r="E27" s="18"/>
      <c r="F27" s="18"/>
    </row>
    <row r="29" spans="1:3" ht="15.75">
      <c r="A29" s="13"/>
      <c r="B29" s="28"/>
      <c r="C29" s="178"/>
    </row>
    <row r="30" spans="1:3" ht="15.75">
      <c r="A30" s="13"/>
      <c r="B30" s="28"/>
      <c r="C30" s="178"/>
    </row>
    <row r="31" spans="1:3" ht="15.75">
      <c r="A31" s="13"/>
      <c r="B31" s="28"/>
      <c r="C31" s="178"/>
    </row>
    <row r="32" spans="1:3" ht="15.75">
      <c r="A32" s="13"/>
      <c r="B32" s="28"/>
      <c r="C32" s="178"/>
    </row>
    <row r="33" spans="1:3" ht="15.75">
      <c r="A33" s="13"/>
      <c r="B33" s="28"/>
      <c r="C33" s="178"/>
    </row>
    <row r="34" spans="1:3" ht="15.75">
      <c r="A34" s="13"/>
      <c r="B34" s="28"/>
      <c r="C34" s="178"/>
    </row>
    <row r="35" spans="1:3" ht="15.75">
      <c r="A35" s="13"/>
      <c r="B35" s="28"/>
      <c r="C35" s="178"/>
    </row>
    <row r="36" spans="1:3" ht="15.75">
      <c r="A36" s="13"/>
      <c r="B36" s="28"/>
      <c r="C36" s="178"/>
    </row>
    <row r="37" spans="1:3" ht="15.75">
      <c r="A37" s="13"/>
      <c r="B37" s="28"/>
      <c r="C37" s="178"/>
    </row>
    <row r="38" spans="1:3" ht="15.75">
      <c r="A38" s="13"/>
      <c r="B38" s="28"/>
      <c r="C38" s="178"/>
    </row>
    <row r="39" spans="1:3" ht="15">
      <c r="A39" s="178"/>
      <c r="B39" s="178"/>
      <c r="C39" s="178"/>
    </row>
    <row r="40" spans="1:3" ht="15">
      <c r="A40" s="178"/>
      <c r="B40" s="178"/>
      <c r="C40" s="178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2016-03-30T08:58:42Z</cp:lastPrinted>
  <dcterms:created xsi:type="dcterms:W3CDTF">1997-01-17T14:02:09Z</dcterms:created>
  <dcterms:modified xsi:type="dcterms:W3CDTF">2016-04-18T06:42:53Z</dcterms:modified>
  <cp:category/>
  <cp:version/>
  <cp:contentType/>
  <cp:contentStatus/>
</cp:coreProperties>
</file>