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1.melléklet" sheetId="4" r:id="rId1"/>
    <sheet name="2.melléklet" sheetId="5" r:id="rId2"/>
    <sheet name="3.melléklet" sheetId="6" r:id="rId3"/>
    <sheet name="4.melléklet" sheetId="7" r:id="rId4"/>
  </sheets>
  <definedNames>
    <definedName name="_xlnm.Print_Titles" localSheetId="0">'1.melléklet'!$A$1:$IV$5</definedName>
    <definedName name="_xlnm.Print_Titles" localSheetId="1">'2.melléklet'!$A$1:$IV$5</definedName>
    <definedName name="_xlnm.Print_Area" localSheetId="0">'1.melléklet'!$A$1:$F$129</definedName>
    <definedName name="_xlnm.Print_Area" localSheetId="1">'2.melléklet'!$A$1:$F$103</definedName>
    <definedName name="_xlnm.Print_Area" localSheetId="2">'3.melléklet'!$C$1:$J$11</definedName>
  </definedNames>
  <calcPr calcId="125725"/>
</workbook>
</file>

<file path=xl/calcChain.xml><?xml version="1.0" encoding="utf-8"?>
<calcChain xmlns="http://schemas.openxmlformats.org/spreadsheetml/2006/main">
  <c r="G37" i="7"/>
  <c r="G32"/>
  <c r="G26"/>
  <c r="G20"/>
  <c r="F6" i="5"/>
  <c r="F7"/>
  <c r="F8"/>
  <c r="F9"/>
  <c r="F10"/>
  <c r="F11"/>
  <c r="C12"/>
  <c r="F12" s="1"/>
  <c r="D12"/>
  <c r="E12"/>
  <c r="E18" s="1"/>
  <c r="F13"/>
  <c r="F14"/>
  <c r="F15"/>
  <c r="F16"/>
  <c r="F17"/>
  <c r="D18"/>
  <c r="F19"/>
  <c r="F20"/>
  <c r="C21"/>
  <c r="D21"/>
  <c r="E21"/>
  <c r="F22"/>
  <c r="F23"/>
  <c r="F24"/>
  <c r="F25"/>
  <c r="F26"/>
  <c r="F27"/>
  <c r="F28"/>
  <c r="F29"/>
  <c r="C30"/>
  <c r="D30"/>
  <c r="E30"/>
  <c r="F30"/>
  <c r="F31"/>
  <c r="C32"/>
  <c r="E32"/>
  <c r="F33"/>
  <c r="F34"/>
  <c r="F35"/>
  <c r="F36"/>
  <c r="F37"/>
  <c r="F38"/>
  <c r="F39"/>
  <c r="F40"/>
  <c r="F41"/>
  <c r="F42"/>
  <c r="F43"/>
  <c r="C44"/>
  <c r="D44"/>
  <c r="E44"/>
  <c r="F45"/>
  <c r="F46"/>
  <c r="F47"/>
  <c r="F48"/>
  <c r="F49"/>
  <c r="C50"/>
  <c r="F50" s="1"/>
  <c r="D50"/>
  <c r="E50"/>
  <c r="F52"/>
  <c r="F53"/>
  <c r="F54"/>
  <c r="F55"/>
  <c r="F56"/>
  <c r="C57"/>
  <c r="F57" s="1"/>
  <c r="D57"/>
  <c r="E57"/>
  <c r="F58"/>
  <c r="F59"/>
  <c r="F60"/>
  <c r="F61"/>
  <c r="F62"/>
  <c r="C63"/>
  <c r="D63"/>
  <c r="D70" s="1"/>
  <c r="E63"/>
  <c r="F64"/>
  <c r="F65"/>
  <c r="F66"/>
  <c r="F67"/>
  <c r="F68"/>
  <c r="C69"/>
  <c r="D69"/>
  <c r="E69"/>
  <c r="F69"/>
  <c r="F72"/>
  <c r="F73"/>
  <c r="F74"/>
  <c r="F75"/>
  <c r="F76"/>
  <c r="C77"/>
  <c r="D77"/>
  <c r="E77"/>
  <c r="F78"/>
  <c r="F79"/>
  <c r="F80"/>
  <c r="F81"/>
  <c r="C82"/>
  <c r="D82"/>
  <c r="E82"/>
  <c r="F83"/>
  <c r="F84"/>
  <c r="C85"/>
  <c r="D85"/>
  <c r="E85"/>
  <c r="F86"/>
  <c r="F87"/>
  <c r="F88"/>
  <c r="F89"/>
  <c r="F90"/>
  <c r="F91"/>
  <c r="C92"/>
  <c r="F92" s="1"/>
  <c r="D92"/>
  <c r="E92"/>
  <c r="F93"/>
  <c r="F94"/>
  <c r="F95"/>
  <c r="F96"/>
  <c r="F97"/>
  <c r="C98"/>
  <c r="F98" s="1"/>
  <c r="D98"/>
  <c r="E98"/>
  <c r="F99"/>
  <c r="F100"/>
  <c r="D101"/>
  <c r="F126" i="4"/>
  <c r="F125"/>
  <c r="E124"/>
  <c r="D124"/>
  <c r="C124"/>
  <c r="F123"/>
  <c r="F122"/>
  <c r="F121"/>
  <c r="F120"/>
  <c r="F119"/>
  <c r="F117"/>
  <c r="F116"/>
  <c r="F115"/>
  <c r="F114"/>
  <c r="F113"/>
  <c r="F112"/>
  <c r="F111"/>
  <c r="E110"/>
  <c r="D110"/>
  <c r="C110"/>
  <c r="C118" s="1"/>
  <c r="C127" s="1"/>
  <c r="F109"/>
  <c r="F108"/>
  <c r="F107"/>
  <c r="F106"/>
  <c r="F105"/>
  <c r="F104"/>
  <c r="E103"/>
  <c r="E118" s="1"/>
  <c r="E127" s="1"/>
  <c r="D103"/>
  <c r="D118" s="1"/>
  <c r="D127" s="1"/>
  <c r="C103"/>
  <c r="F102"/>
  <c r="F101"/>
  <c r="F100"/>
  <c r="E97"/>
  <c r="D97"/>
  <c r="C97"/>
  <c r="F97" s="1"/>
  <c r="F96"/>
  <c r="F95"/>
  <c r="F94"/>
  <c r="F93"/>
  <c r="F92"/>
  <c r="F91"/>
  <c r="F90"/>
  <c r="F89"/>
  <c r="F88"/>
  <c r="E87"/>
  <c r="D87"/>
  <c r="C87"/>
  <c r="F86"/>
  <c r="F85"/>
  <c r="F84"/>
  <c r="F83"/>
  <c r="E82"/>
  <c r="D82"/>
  <c r="C82"/>
  <c r="F81"/>
  <c r="F80"/>
  <c r="F79"/>
  <c r="F78"/>
  <c r="F77"/>
  <c r="F76"/>
  <c r="F75"/>
  <c r="E73"/>
  <c r="D73"/>
  <c r="C73"/>
  <c r="F73" s="1"/>
  <c r="F72"/>
  <c r="F71"/>
  <c r="F70"/>
  <c r="F69"/>
  <c r="F68"/>
  <c r="F67"/>
  <c r="F66"/>
  <c r="F65"/>
  <c r="F64"/>
  <c r="F63"/>
  <c r="F62"/>
  <c r="F61"/>
  <c r="F60"/>
  <c r="E59"/>
  <c r="D59"/>
  <c r="C59"/>
  <c r="F58"/>
  <c r="F57"/>
  <c r="F56"/>
  <c r="F55"/>
  <c r="F54"/>
  <c r="F53"/>
  <c r="F52"/>
  <c r="F51"/>
  <c r="E49"/>
  <c r="D49"/>
  <c r="C49"/>
  <c r="F48"/>
  <c r="F47"/>
  <c r="F46"/>
  <c r="F45"/>
  <c r="F44"/>
  <c r="E43"/>
  <c r="D43"/>
  <c r="C43"/>
  <c r="F43" s="1"/>
  <c r="F42"/>
  <c r="F41"/>
  <c r="E40"/>
  <c r="D40"/>
  <c r="C40"/>
  <c r="F40" s="1"/>
  <c r="F39"/>
  <c r="F38"/>
  <c r="F37"/>
  <c r="F36"/>
  <c r="F35"/>
  <c r="F34"/>
  <c r="F33"/>
  <c r="E32"/>
  <c r="D32"/>
  <c r="C32"/>
  <c r="F31"/>
  <c r="F30"/>
  <c r="E29"/>
  <c r="D29"/>
  <c r="F28"/>
  <c r="F27"/>
  <c r="F26"/>
  <c r="F25"/>
  <c r="D24"/>
  <c r="F23"/>
  <c r="F22"/>
  <c r="F21"/>
  <c r="F20"/>
  <c r="E19"/>
  <c r="E24" s="1"/>
  <c r="D19"/>
  <c r="C24"/>
  <c r="F18"/>
  <c r="F17"/>
  <c r="F16"/>
  <c r="F15"/>
  <c r="F14"/>
  <c r="F13"/>
  <c r="F12"/>
  <c r="F11"/>
  <c r="F10"/>
  <c r="F9"/>
  <c r="F8"/>
  <c r="F7"/>
  <c r="F6"/>
  <c r="F44" i="5" l="1"/>
  <c r="D32"/>
  <c r="D102" s="1"/>
  <c r="F59" i="4"/>
  <c r="D74"/>
  <c r="D99" s="1"/>
  <c r="F110"/>
  <c r="F85" i="5"/>
  <c r="F77"/>
  <c r="E70"/>
  <c r="F24" i="4"/>
  <c r="D50"/>
  <c r="F49"/>
  <c r="F87"/>
  <c r="F124"/>
  <c r="E101" i="5"/>
  <c r="E102" s="1"/>
  <c r="F82"/>
  <c r="E50" i="4"/>
  <c r="E128" s="1"/>
  <c r="D98"/>
  <c r="E98"/>
  <c r="F63" i="5"/>
  <c r="F21"/>
  <c r="G38" i="7"/>
  <c r="G27"/>
  <c r="C50" i="4"/>
  <c r="F32"/>
  <c r="E51" i="5"/>
  <c r="D51"/>
  <c r="D71" s="1"/>
  <c r="E71"/>
  <c r="C101"/>
  <c r="C70"/>
  <c r="C18"/>
  <c r="F127" i="4"/>
  <c r="D128"/>
  <c r="F29"/>
  <c r="F82"/>
  <c r="C98"/>
  <c r="F98" s="1"/>
  <c r="F103"/>
  <c r="F19"/>
  <c r="F118"/>
  <c r="F50" l="1"/>
  <c r="E74"/>
  <c r="E99" s="1"/>
  <c r="C74"/>
  <c r="F101" i="5"/>
  <c r="F32"/>
  <c r="C128" i="4"/>
  <c r="F128" s="1"/>
  <c r="C102" i="5"/>
  <c r="F102" s="1"/>
  <c r="F18"/>
  <c r="C51"/>
  <c r="F51" s="1"/>
  <c r="F70"/>
  <c r="F74" i="4"/>
  <c r="C99"/>
  <c r="F99" s="1"/>
  <c r="C71" i="5" l="1"/>
  <c r="F71" s="1"/>
</calcChain>
</file>

<file path=xl/sharedStrings.xml><?xml version="1.0" encoding="utf-8"?>
<sst xmlns="http://schemas.openxmlformats.org/spreadsheetml/2006/main" count="508" uniqueCount="475">
  <si>
    <t>Önkormányzat 2020. évi költségvetése</t>
  </si>
  <si>
    <t xml:space="preserve">Kiadások </t>
  </si>
  <si>
    <t>Tanakajd Község Önkormányzata</t>
  </si>
  <si>
    <t>Rovat megnevezése</t>
  </si>
  <si>
    <t>Rovat-szám</t>
  </si>
  <si>
    <t>kötelező feladatok</t>
  </si>
  <si>
    <t>önként vállalt feladatok</t>
  </si>
  <si>
    <t xml:space="preserve">államigazgatási feladatok 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</si>
  <si>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</si>
  <si>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</si>
  <si>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</si>
  <si>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</si>
  <si>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</si>
  <si>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</si>
  <si>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</si>
  <si>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</si>
  <si>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</si>
  <si>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</si>
  <si>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</si>
  <si>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</si>
  <si>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</si>
  <si>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</si>
  <si>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</si>
  <si>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</si>
  <si>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</si>
  <si>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</si>
  <si>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</si>
  <si>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</si>
  <si>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</si>
  <si>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</si>
  <si>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</si>
  <si>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</si>
  <si>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</si>
  <si>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</si>
  <si>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</si>
  <si>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</si>
  <si>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</si>
  <si>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</si>
  <si>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</si>
  <si>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</si>
  <si>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</si>
  <si>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</si>
  <si>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</si>
  <si>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</si>
  <si>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</si>
  <si>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</si>
  <si>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</si>
  <si>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</si>
  <si>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</si>
  <si>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</si>
  <si>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</si>
  <si>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</si>
  <si>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</si>
  <si>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</si>
  <si>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</si>
  <si>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</si>
  <si>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</si>
  <si>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</si>
  <si>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</si>
  <si>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</si>
  <si>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</si>
  <si>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</si>
  <si>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</si>
  <si>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</si>
  <si>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</si>
  <si>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</si>
  <si>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</si>
  <si>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</si>
  <si>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</si>
  <si>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</si>
  <si>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</si>
  <si>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</si>
  <si>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</si>
  <si>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</si>
  <si>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</si>
  <si>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</si>
  <si>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</si>
  <si>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</si>
  <si>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</si>
  <si>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</si>
  <si>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</si>
  <si>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</si>
  <si>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</si>
  <si>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</si>
  <si>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</si>
  <si>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</si>
  <si>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</si>
  <si>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</si>
  <si>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</si>
  <si>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</si>
  <si>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</si>
  <si>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</si>
  <si>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</si>
  <si>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</si>
  <si>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</si>
  <si>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</si>
  <si>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</si>
  <si>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</si>
  <si>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</si>
  <si>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</si>
  <si>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</si>
  <si>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</si>
  <si>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</si>
  <si>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</si>
  <si>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</si>
  <si>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</si>
  <si>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</si>
  <si>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</si>
  <si>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</si>
  <si>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</si>
  <si>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</si>
  <si>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</si>
  <si>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</si>
  <si>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</si>
  <si>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</si>
  <si>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</si>
  <si>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</si>
  <si>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</si>
  <si>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</si>
  <si>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</si>
  <si>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</si>
  <si>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</si>
  <si>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</si>
  <si>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</si>
  <si>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</si>
  <si>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</si>
  <si>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</si>
  <si>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</si>
  <si>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</si>
  <si>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</si>
  <si>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</si>
  <si>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</si>
  <si>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</si>
  <si>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</si>
  <si>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</si>
  <si>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</si>
  <si>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</si>
  <si>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</si>
  <si>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</si>
  <si>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</si>
  <si>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</si>
  <si>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</si>
  <si>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</si>
  <si>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 xml:space="preserve">Egyéb működési célú kiadások </t>
  </si>
  <si>
    <t>K5</t>
  </si>
  <si>
    <t>Működési kiadások összesen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</si>
  <si>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</si>
  <si>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</si>
  <si>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</si>
  <si>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</si>
  <si>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</si>
  <si>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</si>
  <si>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</si>
  <si>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</si>
  <si>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</si>
  <si>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</si>
  <si>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</si>
  <si>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</si>
  <si>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</si>
  <si>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</si>
  <si>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</si>
  <si>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</si>
  <si>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</si>
  <si>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</si>
  <si>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</si>
  <si>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</si>
  <si>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</si>
  <si>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</si>
  <si>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</si>
  <si>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</si>
  <si>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</si>
  <si>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</si>
  <si>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</si>
  <si>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</si>
  <si>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</si>
  <si>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</si>
  <si>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</si>
  <si>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</si>
  <si>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</si>
  <si>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</si>
  <si>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</si>
  <si>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</si>
  <si>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</si>
  <si>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</si>
  <si>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</si>
  <si>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</si>
  <si>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</si>
  <si>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</si>
  <si>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</si>
  <si>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</si>
  <si>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 xml:space="preserve">Egyéb felhalmozási célú kiadások </t>
  </si>
  <si>
    <t>K8</t>
  </si>
  <si>
    <t>Felhalmozási kiadások összesen</t>
  </si>
  <si>
    <t xml:space="preserve">Költségvetési kiadások </t>
  </si>
  <si>
    <t>K1-K8</t>
  </si>
  <si>
    <t xml:space="preserve">Hosszú lejáratú hitelek, kölcsönök törlesztése pénzügyi vállalkozásnak </t>
  </si>
  <si>
    <t>K9111</t>
  </si>
  <si>
    <t>Likviditási célú hitelek, kölcsönök törlesztése pénzügyi vállalkozásnak</t>
  </si>
  <si>
    <t>K9112</t>
  </si>
  <si>
    <t xml:space="preserve">Rövid lejáratú hitelek, kölcsönök törlesztése  pénzügyi vállalkozásnak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</si>
  <si>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</si>
  <si>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</si>
  <si>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</si>
  <si>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</si>
  <si>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</si>
  <si>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</si>
  <si>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</si>
  <si>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</si>
  <si>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</si>
  <si>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</si>
  <si>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</si>
  <si>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</si>
  <si>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</si>
  <si>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</si>
  <si>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</si>
  <si>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</si>
  <si>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</si>
  <si>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</si>
  <si>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</si>
  <si>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</si>
  <si>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</si>
  <si>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</si>
  <si>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</si>
  <si>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</si>
  <si>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</si>
  <si>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</si>
  <si>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</si>
  <si>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</si>
  <si>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</si>
  <si>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Tulajdonosi kölcsönök kiadásai</t>
  </si>
  <si>
    <t>K919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</si>
  <si>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</si>
  <si>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</si>
  <si>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</si>
  <si>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</si>
  <si>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</si>
  <si>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</si>
  <si>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</si>
  <si>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</si>
  <si>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</si>
  <si>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</si>
  <si>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</si>
  <si>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</si>
  <si>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 xml:space="preserve">Külföldi finanszírozás kiadásai </t>
  </si>
  <si>
    <t>K92</t>
  </si>
  <si>
    <t>Adóssághoz nem kapcsolódó származékos ügyletek kiadásai</t>
  </si>
  <si>
    <t>K93</t>
  </si>
  <si>
    <t>Váltókiadások</t>
  </si>
  <si>
    <t>K94</t>
  </si>
  <si>
    <t xml:space="preserve">Finanszírozási kiadások </t>
  </si>
  <si>
    <t>K9</t>
  </si>
  <si>
    <t>KIADÁSOK ÖSSZESEN (K1-9)</t>
  </si>
  <si>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</si>
  <si>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</si>
  <si>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</si>
  <si>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</si>
  <si>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</si>
  <si>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</si>
  <si>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</si>
  <si>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</si>
  <si>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</si>
  <si>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</si>
  <si>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</si>
  <si>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</si>
  <si>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</si>
  <si>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</si>
  <si>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</si>
  <si>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</si>
  <si>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</si>
  <si>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</si>
  <si>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</si>
  <si>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</si>
  <si>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</si>
  <si>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</si>
  <si>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</si>
  <si>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B818</t>
  </si>
  <si>
    <t>Központi költségvetés sajátos finanszírozási bevételei</t>
  </si>
  <si>
    <t>B817</t>
  </si>
  <si>
    <t>Lekötött banbetétek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</si>
  <si>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</si>
  <si>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</si>
  <si>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</si>
  <si>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</si>
  <si>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</si>
  <si>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</si>
  <si>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</si>
  <si>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</si>
  <si>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</si>
  <si>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 xml:space="preserve">Előző év vállalkozási maradványának igénybevétele </t>
  </si>
  <si>
    <t>B8131</t>
  </si>
  <si>
    <t xml:space="preserve">Előző év költségvetési maradványának igénybevétele </t>
  </si>
  <si>
    <t>B812</t>
  </si>
  <si>
    <t xml:space="preserve">Belföldi értékpapírok bevételei </t>
  </si>
  <si>
    <t>B8124</t>
  </si>
  <si>
    <t>Éven 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</si>
  <si>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</si>
  <si>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</si>
  <si>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</si>
  <si>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</si>
  <si>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</si>
  <si>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</si>
  <si>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</si>
  <si>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</si>
  <si>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</si>
  <si>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 pénzügyi vállalkozástól</t>
  </si>
  <si>
    <t>B8112</t>
  </si>
  <si>
    <t>Likviditási célú hitelek, kölcsönök felvétele pénzügyi vállalkozástól</t>
  </si>
  <si>
    <t>B8111</t>
  </si>
  <si>
    <t xml:space="preserve">Hosszú lejáratú hitelek, kölcsönök felvétele pénzügyi vállalkozástól </t>
  </si>
  <si>
    <t xml:space="preserve">Felhalmozási bevételek és a felhalmozási kiadások egyenlege </t>
  </si>
  <si>
    <t xml:space="preserve">Működési bevételek és működési kiadások egyenlege </t>
  </si>
  <si>
    <t>B1-B7</t>
  </si>
  <si>
    <t xml:space="preserve">Költségvetési bevételek </t>
  </si>
  <si>
    <t>Felhalmozási bevételek összesen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</si>
  <si>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</si>
  <si>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</si>
  <si>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</si>
  <si>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</si>
  <si>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</si>
  <si>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kormányoktól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</si>
  <si>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</si>
  <si>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</si>
  <si>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</si>
  <si>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</si>
  <si>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</si>
  <si>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</si>
  <si>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</si>
  <si>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</si>
  <si>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</si>
  <si>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</si>
  <si>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</si>
  <si>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</si>
  <si>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</si>
  <si>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</si>
  <si>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</si>
  <si>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</si>
  <si>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</si>
  <si>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</si>
  <si>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</si>
  <si>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</si>
  <si>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</si>
  <si>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</si>
  <si>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</si>
  <si>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</si>
  <si>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</si>
  <si>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</si>
  <si>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</si>
  <si>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</si>
  <si>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</si>
  <si>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</si>
  <si>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bevételek összesen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</si>
  <si>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</si>
  <si>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</si>
  <si>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</si>
  <si>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</si>
  <si>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</si>
  <si>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</si>
  <si>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</si>
  <si>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szervezetktől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</si>
  <si>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</si>
  <si>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</si>
  <si>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</si>
  <si>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</si>
  <si>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</si>
  <si>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</si>
  <si>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</si>
  <si>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</si>
  <si>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</si>
  <si>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</si>
  <si>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</si>
  <si>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</si>
  <si>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</si>
  <si>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 és más nyereségjellegű 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</si>
  <si>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</si>
  <si>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</si>
  <si>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</si>
  <si>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</si>
  <si>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</si>
  <si>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</si>
  <si>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</si>
  <si>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</si>
  <si>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</si>
  <si>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</si>
  <si>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</si>
  <si>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</si>
  <si>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</si>
  <si>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</si>
  <si>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</si>
  <si>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</si>
  <si>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</si>
  <si>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</si>
  <si>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</si>
  <si>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</si>
  <si>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</si>
  <si>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</si>
  <si>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</si>
  <si>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</si>
  <si>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</si>
  <si>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</si>
  <si>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</si>
  <si>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</si>
  <si>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</si>
  <si>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</si>
  <si>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</si>
  <si>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</si>
  <si>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</si>
  <si>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</si>
  <si>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</si>
  <si>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</si>
  <si>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</si>
  <si>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</si>
  <si>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</si>
  <si>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</si>
  <si>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</si>
  <si>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</si>
  <si>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</si>
  <si>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</si>
  <si>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</si>
  <si>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</si>
  <si>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</si>
  <si>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</si>
  <si>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</si>
  <si>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</si>
  <si>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</si>
  <si>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</si>
  <si>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</si>
  <si>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</si>
  <si>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</si>
  <si>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</si>
  <si>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</si>
  <si>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</si>
  <si>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</si>
  <si>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</si>
  <si>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</si>
  <si>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</si>
  <si>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</si>
  <si>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</si>
  <si>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</si>
  <si>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</si>
  <si>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</si>
  <si>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</si>
  <si>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Rovat-
szám</t>
  </si>
  <si>
    <t>Bevételek (Ft)</t>
  </si>
  <si>
    <t>Általános- és céltartalékok (Ft)</t>
  </si>
  <si>
    <t>Tartalék</t>
  </si>
  <si>
    <t>Tanakajd Község Önkormányzata költségvetési egyenlege működési</t>
  </si>
  <si>
    <r>
      <t xml:space="preserve">      </t>
    </r>
    <r>
      <rPr>
        <b/>
        <sz val="10"/>
        <rFont val="Arial"/>
        <family val="2"/>
        <charset val="238"/>
      </rPr>
      <t>és felhalmozási cél szerinti bontásban</t>
    </r>
  </si>
  <si>
    <t>eFt</t>
  </si>
  <si>
    <t>Rovatszám</t>
  </si>
  <si>
    <r>
      <t xml:space="preserve">  </t>
    </r>
    <r>
      <rPr>
        <b/>
        <sz val="10"/>
        <rFont val="Arial"/>
        <family val="2"/>
        <charset val="238"/>
      </rPr>
      <t>2020. évi tervezett</t>
    </r>
  </si>
  <si>
    <r>
      <t xml:space="preserve">      </t>
    </r>
    <r>
      <rPr>
        <b/>
        <sz val="10"/>
        <rFont val="Arial"/>
        <family val="2"/>
        <charset val="238"/>
      </rPr>
      <t>előirányzat</t>
    </r>
  </si>
  <si>
    <t>Személyi juttatások</t>
  </si>
  <si>
    <t>Munkaadót terhelő járulékok és szoc.hjár adó</t>
  </si>
  <si>
    <t>Dologi kiadások</t>
  </si>
  <si>
    <t>Ellátottak pénzbeli juttatásai</t>
  </si>
  <si>
    <t>Egyéb működési célú kiadások</t>
  </si>
  <si>
    <t>Finanszírozási kiadások</t>
  </si>
  <si>
    <t>Működési költségvetési kiadások</t>
  </si>
  <si>
    <t>Működési c.támogatások államháztart.belülről</t>
  </si>
  <si>
    <t>Közhatalmi bevételek</t>
  </si>
  <si>
    <t>Működési bevételek</t>
  </si>
  <si>
    <t>Működési c. átvett pénzeszközök</t>
  </si>
  <si>
    <t>Pénzmaradvány</t>
  </si>
  <si>
    <t>Működési költségvetési bevételek</t>
  </si>
  <si>
    <t>Működési bevételek és kiadások egyenlege</t>
  </si>
  <si>
    <t>Beruházások</t>
  </si>
  <si>
    <t>Felújítások</t>
  </si>
  <si>
    <t>Egyéb felhalmozási c.kiadások</t>
  </si>
  <si>
    <t>Felhalmozási költségvetési kiadások</t>
  </si>
  <si>
    <t>Felhalmozási c.támogatások államházt.belülről</t>
  </si>
  <si>
    <t>Felhalmozási bevételek</t>
  </si>
  <si>
    <t>Felhalmozási c.átvett pénzeszközök</t>
  </si>
  <si>
    <t>Felhalmozási költségvetési bevételek</t>
  </si>
  <si>
    <t>Felhalmozási bevételek és kiadások egyenlege</t>
  </si>
  <si>
    <t>4. melléklet a 7/2020. (XI.20.) önkormányzati rendelethez</t>
  </si>
</sst>
</file>

<file path=xl/styles.xml><?xml version="1.0" encoding="utf-8"?>
<styleSheet xmlns="http://schemas.openxmlformats.org/spreadsheetml/2006/main">
  <numFmts count="3">
    <numFmt numFmtId="41" formatCode="_-* #,##0\ _F_t_-;\-* #,##0\ _F_t_-;_-* &quot;-&quot;\ _F_t_-;_-@_-"/>
    <numFmt numFmtId="164" formatCode="\ ##########"/>
    <numFmt numFmtId="165" formatCode="0__"/>
  </numFmts>
  <fonts count="2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0"/>
      <name val="Arial"/>
      <family val="2"/>
      <charset val="238"/>
    </font>
    <font>
      <sz val="10"/>
      <color theme="0" tint="-0.14999847407452621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1"/>
      <color indexed="10"/>
      <name val="Bookman Old Style"/>
      <family val="1"/>
      <charset val="238"/>
    </font>
    <font>
      <i/>
      <sz val="10"/>
      <name val="Arial CE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1" fillId="0" borderId="0"/>
    <xf numFmtId="0" fontId="20" fillId="0" borderId="0"/>
  </cellStyleXfs>
  <cellXfs count="12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/>
    </xf>
    <xf numFmtId="3" fontId="7" fillId="0" borderId="1" xfId="0" applyNumberFormat="1" applyFont="1" applyBorder="1"/>
    <xf numFmtId="0" fontId="7" fillId="0" borderId="1" xfId="0" applyFont="1" applyBorder="1"/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0" fillId="3" borderId="1" xfId="0" applyFont="1" applyFill="1" applyBorder="1"/>
    <xf numFmtId="165" fontId="6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164" fontId="11" fillId="4" borderId="1" xfId="0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5" borderId="1" xfId="0" applyFont="1" applyFill="1" applyBorder="1"/>
    <xf numFmtId="0" fontId="17" fillId="5" borderId="1" xfId="0" applyFont="1" applyFill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1" fillId="6" borderId="1" xfId="0" applyFont="1" applyFill="1" applyBorder="1" applyAlignment="1">
      <alignment horizontal="left" vertical="center"/>
    </xf>
    <xf numFmtId="0" fontId="11" fillId="6" borderId="1" xfId="0" applyFont="1" applyFill="1" applyBorder="1"/>
    <xf numFmtId="0" fontId="16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2" fillId="0" borderId="0" xfId="0" applyFont="1"/>
    <xf numFmtId="0" fontId="0" fillId="0" borderId="0" xfId="0" applyAlignment="1">
      <alignment horizontal="center" wrapText="1"/>
    </xf>
    <xf numFmtId="0" fontId="1" fillId="0" borderId="0" xfId="0" applyFont="1"/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2" xfId="0" applyBorder="1"/>
    <xf numFmtId="0" fontId="0" fillId="0" borderId="3" xfId="0" applyBorder="1"/>
    <xf numFmtId="3" fontId="1" fillId="0" borderId="2" xfId="0" applyNumberFormat="1" applyFont="1" applyBorder="1"/>
    <xf numFmtId="3" fontId="0" fillId="0" borderId="3" xfId="0" applyNumberFormat="1" applyBorder="1"/>
    <xf numFmtId="3" fontId="0" fillId="0" borderId="0" xfId="0" applyNumberFormat="1"/>
    <xf numFmtId="3" fontId="1" fillId="0" borderId="0" xfId="0" applyNumberFormat="1" applyFont="1"/>
    <xf numFmtId="0" fontId="20" fillId="0" borderId="0" xfId="3"/>
    <xf numFmtId="0" fontId="12" fillId="0" borderId="0" xfId="3" applyFont="1"/>
    <xf numFmtId="0" fontId="14" fillId="0" borderId="0" xfId="3" applyFont="1"/>
    <xf numFmtId="0" fontId="20" fillId="0" borderId="4" xfId="3" applyBorder="1"/>
    <xf numFmtId="0" fontId="20" fillId="0" borderId="5" xfId="3" applyBorder="1"/>
    <xf numFmtId="0" fontId="20" fillId="0" borderId="6" xfId="3" applyBorder="1"/>
    <xf numFmtId="0" fontId="20" fillId="0" borderId="7" xfId="3" applyBorder="1"/>
    <xf numFmtId="0" fontId="20" fillId="0" borderId="8" xfId="3" applyBorder="1"/>
    <xf numFmtId="0" fontId="20" fillId="0" borderId="9" xfId="3" applyBorder="1"/>
    <xf numFmtId="0" fontId="14" fillId="0" borderId="10" xfId="3" applyFont="1" applyBorder="1"/>
    <xf numFmtId="0" fontId="20" fillId="0" borderId="11" xfId="3" applyBorder="1"/>
    <xf numFmtId="0" fontId="20" fillId="0" borderId="12" xfId="3" applyBorder="1"/>
    <xf numFmtId="0" fontId="20" fillId="0" borderId="13" xfId="3" applyBorder="1"/>
    <xf numFmtId="0" fontId="20" fillId="0" borderId="14" xfId="3" applyBorder="1"/>
    <xf numFmtId="0" fontId="12" fillId="0" borderId="12" xfId="3" applyFont="1" applyBorder="1"/>
    <xf numFmtId="0" fontId="12" fillId="0" borderId="15" xfId="3" applyFont="1" applyBorder="1"/>
    <xf numFmtId="0" fontId="20" fillId="0" borderId="16" xfId="3" applyBorder="1"/>
    <xf numFmtId="0" fontId="12" fillId="0" borderId="17" xfId="3" applyFont="1" applyBorder="1" applyAlignment="1">
      <alignment horizontal="center"/>
    </xf>
    <xf numFmtId="0" fontId="12" fillId="0" borderId="19" xfId="3" applyFont="1" applyBorder="1"/>
    <xf numFmtId="0" fontId="20" fillId="0" borderId="20" xfId="3" applyBorder="1"/>
    <xf numFmtId="0" fontId="12" fillId="0" borderId="21" xfId="3" applyFont="1" applyBorder="1" applyAlignment="1">
      <alignment horizontal="center"/>
    </xf>
    <xf numFmtId="0" fontId="14" fillId="0" borderId="19" xfId="3" applyFont="1" applyBorder="1"/>
    <xf numFmtId="0" fontId="20" fillId="0" borderId="21" xfId="3" applyBorder="1"/>
    <xf numFmtId="0" fontId="12" fillId="0" borderId="23" xfId="3" applyFont="1" applyBorder="1"/>
    <xf numFmtId="0" fontId="20" fillId="0" borderId="24" xfId="3" applyBorder="1"/>
    <xf numFmtId="0" fontId="12" fillId="0" borderId="25" xfId="3" applyFont="1" applyBorder="1" applyAlignment="1">
      <alignment horizontal="center"/>
    </xf>
    <xf numFmtId="0" fontId="14" fillId="0" borderId="26" xfId="3" applyFont="1" applyBorder="1"/>
    <xf numFmtId="0" fontId="20" fillId="0" borderId="27" xfId="3" applyBorder="1"/>
    <xf numFmtId="0" fontId="20" fillId="0" borderId="28" xfId="3" applyBorder="1"/>
    <xf numFmtId="0" fontId="20" fillId="0" borderId="32" xfId="3" applyBorder="1"/>
    <xf numFmtId="41" fontId="20" fillId="0" borderId="0" xfId="3" applyNumberFormat="1"/>
    <xf numFmtId="41" fontId="20" fillId="0" borderId="9" xfId="3" applyNumberFormat="1" applyBorder="1"/>
    <xf numFmtId="0" fontId="14" fillId="0" borderId="30" xfId="3" applyFont="1" applyBorder="1"/>
    <xf numFmtId="0" fontId="20" fillId="0" borderId="31" xfId="3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41" fontId="20" fillId="0" borderId="20" xfId="3" applyNumberFormat="1" applyBorder="1" applyAlignment="1">
      <alignment horizontal="center"/>
    </xf>
    <xf numFmtId="41" fontId="20" fillId="0" borderId="22" xfId="3" applyNumberFormat="1" applyBorder="1" applyAlignment="1">
      <alignment horizontal="center"/>
    </xf>
    <xf numFmtId="0" fontId="23" fillId="0" borderId="0" xfId="3" applyFont="1" applyAlignment="1">
      <alignment horizontal="right"/>
    </xf>
    <xf numFmtId="0" fontId="24" fillId="0" borderId="0" xfId="0" applyFont="1" applyAlignment="1">
      <alignment horizontal="right"/>
    </xf>
    <xf numFmtId="0" fontId="25" fillId="0" borderId="0" xfId="3" applyFont="1" applyAlignment="1">
      <alignment horizontal="center"/>
    </xf>
    <xf numFmtId="0" fontId="1" fillId="0" borderId="0" xfId="0" applyFont="1" applyAlignment="1">
      <alignment horizontal="center"/>
    </xf>
    <xf numFmtId="0" fontId="20" fillId="0" borderId="0" xfId="3" applyAlignment="1">
      <alignment horizontal="center"/>
    </xf>
    <xf numFmtId="0" fontId="0" fillId="0" borderId="0" xfId="0" applyAlignment="1">
      <alignment horizontal="center"/>
    </xf>
    <xf numFmtId="41" fontId="20" fillId="0" borderId="16" xfId="3" applyNumberFormat="1" applyBorder="1" applyAlignment="1">
      <alignment horizontal="center"/>
    </xf>
    <xf numFmtId="41" fontId="20" fillId="0" borderId="18" xfId="3" applyNumberFormat="1" applyBorder="1" applyAlignment="1">
      <alignment horizontal="center"/>
    </xf>
    <xf numFmtId="41" fontId="20" fillId="0" borderId="19" xfId="3" applyNumberFormat="1" applyBorder="1" applyAlignment="1">
      <alignment horizontal="center"/>
    </xf>
    <xf numFmtId="41" fontId="14" fillId="0" borderId="20" xfId="3" applyNumberFormat="1" applyFont="1" applyBorder="1" applyAlignment="1">
      <alignment horizontal="center"/>
    </xf>
    <xf numFmtId="41" fontId="14" fillId="0" borderId="22" xfId="3" applyNumberFormat="1" applyFont="1" applyBorder="1" applyAlignment="1">
      <alignment horizontal="center"/>
    </xf>
    <xf numFmtId="41" fontId="14" fillId="0" borderId="27" xfId="3" applyNumberFormat="1" applyFont="1" applyBorder="1" applyAlignment="1">
      <alignment horizontal="center"/>
    </xf>
    <xf numFmtId="41" fontId="14" fillId="0" borderId="29" xfId="3" applyNumberFormat="1" applyFont="1" applyBorder="1" applyAlignment="1">
      <alignment horizontal="center"/>
    </xf>
    <xf numFmtId="0" fontId="14" fillId="0" borderId="30" xfId="3" applyFont="1" applyBorder="1" applyAlignment="1">
      <alignment horizontal="left"/>
    </xf>
    <xf numFmtId="0" fontId="14" fillId="0" borderId="31" xfId="3" applyFont="1" applyBorder="1" applyAlignment="1">
      <alignment horizontal="left"/>
    </xf>
    <xf numFmtId="41" fontId="26" fillId="0" borderId="31" xfId="3" applyNumberFormat="1" applyFont="1" applyBorder="1" applyAlignment="1">
      <alignment horizontal="center"/>
    </xf>
    <xf numFmtId="41" fontId="26" fillId="0" borderId="33" xfId="3" applyNumberFormat="1" applyFont="1" applyBorder="1" applyAlignment="1">
      <alignment horizontal="center"/>
    </xf>
    <xf numFmtId="41" fontId="14" fillId="0" borderId="31" xfId="3" applyNumberFormat="1" applyFont="1" applyBorder="1" applyAlignment="1">
      <alignment horizontal="center"/>
    </xf>
    <xf numFmtId="41" fontId="14" fillId="0" borderId="33" xfId="3" applyNumberFormat="1" applyFont="1" applyBorder="1" applyAlignment="1">
      <alignment horizontal="center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28"/>
  <sheetViews>
    <sheetView tabSelected="1" view="pageLayout" zoomScaleNormal="100" workbookViewId="0">
      <selection activeCell="A17" sqref="A17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257" max="257" width="105.140625" customWidth="1"/>
    <col min="259" max="259" width="17.140625" customWidth="1"/>
    <col min="260" max="260" width="20.140625" customWidth="1"/>
    <col min="261" max="261" width="18.85546875" customWidth="1"/>
    <col min="262" max="262" width="15.5703125" customWidth="1"/>
    <col min="513" max="513" width="105.140625" customWidth="1"/>
    <col min="515" max="515" width="17.140625" customWidth="1"/>
    <col min="516" max="516" width="20.140625" customWidth="1"/>
    <col min="517" max="517" width="18.85546875" customWidth="1"/>
    <col min="518" max="518" width="15.5703125" customWidth="1"/>
    <col min="769" max="769" width="105.140625" customWidth="1"/>
    <col min="771" max="771" width="17.140625" customWidth="1"/>
    <col min="772" max="772" width="20.140625" customWidth="1"/>
    <col min="773" max="773" width="18.85546875" customWidth="1"/>
    <col min="774" max="774" width="15.5703125" customWidth="1"/>
    <col min="1025" max="1025" width="105.140625" customWidth="1"/>
    <col min="1027" max="1027" width="17.140625" customWidth="1"/>
    <col min="1028" max="1028" width="20.140625" customWidth="1"/>
    <col min="1029" max="1029" width="18.85546875" customWidth="1"/>
    <col min="1030" max="1030" width="15.5703125" customWidth="1"/>
    <col min="1281" max="1281" width="105.140625" customWidth="1"/>
    <col min="1283" max="1283" width="17.140625" customWidth="1"/>
    <col min="1284" max="1284" width="20.140625" customWidth="1"/>
    <col min="1285" max="1285" width="18.85546875" customWidth="1"/>
    <col min="1286" max="1286" width="15.5703125" customWidth="1"/>
    <col min="1537" max="1537" width="105.140625" customWidth="1"/>
    <col min="1539" max="1539" width="17.140625" customWidth="1"/>
    <col min="1540" max="1540" width="20.140625" customWidth="1"/>
    <col min="1541" max="1541" width="18.85546875" customWidth="1"/>
    <col min="1542" max="1542" width="15.5703125" customWidth="1"/>
    <col min="1793" max="1793" width="105.140625" customWidth="1"/>
    <col min="1795" max="1795" width="17.140625" customWidth="1"/>
    <col min="1796" max="1796" width="20.140625" customWidth="1"/>
    <col min="1797" max="1797" width="18.85546875" customWidth="1"/>
    <col min="1798" max="1798" width="15.5703125" customWidth="1"/>
    <col min="2049" max="2049" width="105.140625" customWidth="1"/>
    <col min="2051" max="2051" width="17.140625" customWidth="1"/>
    <col min="2052" max="2052" width="20.140625" customWidth="1"/>
    <col min="2053" max="2053" width="18.85546875" customWidth="1"/>
    <col min="2054" max="2054" width="15.5703125" customWidth="1"/>
    <col min="2305" max="2305" width="105.140625" customWidth="1"/>
    <col min="2307" max="2307" width="17.140625" customWidth="1"/>
    <col min="2308" max="2308" width="20.140625" customWidth="1"/>
    <col min="2309" max="2309" width="18.85546875" customWidth="1"/>
    <col min="2310" max="2310" width="15.5703125" customWidth="1"/>
    <col min="2561" max="2561" width="105.140625" customWidth="1"/>
    <col min="2563" max="2563" width="17.140625" customWidth="1"/>
    <col min="2564" max="2564" width="20.140625" customWidth="1"/>
    <col min="2565" max="2565" width="18.85546875" customWidth="1"/>
    <col min="2566" max="2566" width="15.5703125" customWidth="1"/>
    <col min="2817" max="2817" width="105.140625" customWidth="1"/>
    <col min="2819" max="2819" width="17.140625" customWidth="1"/>
    <col min="2820" max="2820" width="20.140625" customWidth="1"/>
    <col min="2821" max="2821" width="18.85546875" customWidth="1"/>
    <col min="2822" max="2822" width="15.5703125" customWidth="1"/>
    <col min="3073" max="3073" width="105.140625" customWidth="1"/>
    <col min="3075" max="3075" width="17.140625" customWidth="1"/>
    <col min="3076" max="3076" width="20.140625" customWidth="1"/>
    <col min="3077" max="3077" width="18.85546875" customWidth="1"/>
    <col min="3078" max="3078" width="15.5703125" customWidth="1"/>
    <col min="3329" max="3329" width="105.140625" customWidth="1"/>
    <col min="3331" max="3331" width="17.140625" customWidth="1"/>
    <col min="3332" max="3332" width="20.140625" customWidth="1"/>
    <col min="3333" max="3333" width="18.85546875" customWidth="1"/>
    <col min="3334" max="3334" width="15.5703125" customWidth="1"/>
    <col min="3585" max="3585" width="105.140625" customWidth="1"/>
    <col min="3587" max="3587" width="17.140625" customWidth="1"/>
    <col min="3588" max="3588" width="20.140625" customWidth="1"/>
    <col min="3589" max="3589" width="18.85546875" customWidth="1"/>
    <col min="3590" max="3590" width="15.5703125" customWidth="1"/>
    <col min="3841" max="3841" width="105.140625" customWidth="1"/>
    <col min="3843" max="3843" width="17.140625" customWidth="1"/>
    <col min="3844" max="3844" width="20.140625" customWidth="1"/>
    <col min="3845" max="3845" width="18.85546875" customWidth="1"/>
    <col min="3846" max="3846" width="15.5703125" customWidth="1"/>
    <col min="4097" max="4097" width="105.140625" customWidth="1"/>
    <col min="4099" max="4099" width="17.140625" customWidth="1"/>
    <col min="4100" max="4100" width="20.140625" customWidth="1"/>
    <col min="4101" max="4101" width="18.85546875" customWidth="1"/>
    <col min="4102" max="4102" width="15.5703125" customWidth="1"/>
    <col min="4353" max="4353" width="105.140625" customWidth="1"/>
    <col min="4355" max="4355" width="17.140625" customWidth="1"/>
    <col min="4356" max="4356" width="20.140625" customWidth="1"/>
    <col min="4357" max="4357" width="18.85546875" customWidth="1"/>
    <col min="4358" max="4358" width="15.5703125" customWidth="1"/>
    <col min="4609" max="4609" width="105.140625" customWidth="1"/>
    <col min="4611" max="4611" width="17.140625" customWidth="1"/>
    <col min="4612" max="4612" width="20.140625" customWidth="1"/>
    <col min="4613" max="4613" width="18.85546875" customWidth="1"/>
    <col min="4614" max="4614" width="15.5703125" customWidth="1"/>
    <col min="4865" max="4865" width="105.140625" customWidth="1"/>
    <col min="4867" max="4867" width="17.140625" customWidth="1"/>
    <col min="4868" max="4868" width="20.140625" customWidth="1"/>
    <col min="4869" max="4869" width="18.85546875" customWidth="1"/>
    <col min="4870" max="4870" width="15.5703125" customWidth="1"/>
    <col min="5121" max="5121" width="105.140625" customWidth="1"/>
    <col min="5123" max="5123" width="17.140625" customWidth="1"/>
    <col min="5124" max="5124" width="20.140625" customWidth="1"/>
    <col min="5125" max="5125" width="18.85546875" customWidth="1"/>
    <col min="5126" max="5126" width="15.5703125" customWidth="1"/>
    <col min="5377" max="5377" width="105.140625" customWidth="1"/>
    <col min="5379" max="5379" width="17.140625" customWidth="1"/>
    <col min="5380" max="5380" width="20.140625" customWidth="1"/>
    <col min="5381" max="5381" width="18.85546875" customWidth="1"/>
    <col min="5382" max="5382" width="15.5703125" customWidth="1"/>
    <col min="5633" max="5633" width="105.140625" customWidth="1"/>
    <col min="5635" max="5635" width="17.140625" customWidth="1"/>
    <col min="5636" max="5636" width="20.140625" customWidth="1"/>
    <col min="5637" max="5637" width="18.85546875" customWidth="1"/>
    <col min="5638" max="5638" width="15.5703125" customWidth="1"/>
    <col min="5889" max="5889" width="105.140625" customWidth="1"/>
    <col min="5891" max="5891" width="17.140625" customWidth="1"/>
    <col min="5892" max="5892" width="20.140625" customWidth="1"/>
    <col min="5893" max="5893" width="18.85546875" customWidth="1"/>
    <col min="5894" max="5894" width="15.5703125" customWidth="1"/>
    <col min="6145" max="6145" width="105.140625" customWidth="1"/>
    <col min="6147" max="6147" width="17.140625" customWidth="1"/>
    <col min="6148" max="6148" width="20.140625" customWidth="1"/>
    <col min="6149" max="6149" width="18.85546875" customWidth="1"/>
    <col min="6150" max="6150" width="15.5703125" customWidth="1"/>
    <col min="6401" max="6401" width="105.140625" customWidth="1"/>
    <col min="6403" max="6403" width="17.140625" customWidth="1"/>
    <col min="6404" max="6404" width="20.140625" customWidth="1"/>
    <col min="6405" max="6405" width="18.85546875" customWidth="1"/>
    <col min="6406" max="6406" width="15.5703125" customWidth="1"/>
    <col min="6657" max="6657" width="105.140625" customWidth="1"/>
    <col min="6659" max="6659" width="17.140625" customWidth="1"/>
    <col min="6660" max="6660" width="20.140625" customWidth="1"/>
    <col min="6661" max="6661" width="18.85546875" customWidth="1"/>
    <col min="6662" max="6662" width="15.5703125" customWidth="1"/>
    <col min="6913" max="6913" width="105.140625" customWidth="1"/>
    <col min="6915" max="6915" width="17.140625" customWidth="1"/>
    <col min="6916" max="6916" width="20.140625" customWidth="1"/>
    <col min="6917" max="6917" width="18.85546875" customWidth="1"/>
    <col min="6918" max="6918" width="15.5703125" customWidth="1"/>
    <col min="7169" max="7169" width="105.140625" customWidth="1"/>
    <col min="7171" max="7171" width="17.140625" customWidth="1"/>
    <col min="7172" max="7172" width="20.140625" customWidth="1"/>
    <col min="7173" max="7173" width="18.85546875" customWidth="1"/>
    <col min="7174" max="7174" width="15.5703125" customWidth="1"/>
    <col min="7425" max="7425" width="105.140625" customWidth="1"/>
    <col min="7427" max="7427" width="17.140625" customWidth="1"/>
    <col min="7428" max="7428" width="20.140625" customWidth="1"/>
    <col min="7429" max="7429" width="18.85546875" customWidth="1"/>
    <col min="7430" max="7430" width="15.5703125" customWidth="1"/>
    <col min="7681" max="7681" width="105.140625" customWidth="1"/>
    <col min="7683" max="7683" width="17.140625" customWidth="1"/>
    <col min="7684" max="7684" width="20.140625" customWidth="1"/>
    <col min="7685" max="7685" width="18.85546875" customWidth="1"/>
    <col min="7686" max="7686" width="15.5703125" customWidth="1"/>
    <col min="7937" max="7937" width="105.140625" customWidth="1"/>
    <col min="7939" max="7939" width="17.140625" customWidth="1"/>
    <col min="7940" max="7940" width="20.140625" customWidth="1"/>
    <col min="7941" max="7941" width="18.85546875" customWidth="1"/>
    <col min="7942" max="7942" width="15.5703125" customWidth="1"/>
    <col min="8193" max="8193" width="105.140625" customWidth="1"/>
    <col min="8195" max="8195" width="17.140625" customWidth="1"/>
    <col min="8196" max="8196" width="20.140625" customWidth="1"/>
    <col min="8197" max="8197" width="18.85546875" customWidth="1"/>
    <col min="8198" max="8198" width="15.5703125" customWidth="1"/>
    <col min="8449" max="8449" width="105.140625" customWidth="1"/>
    <col min="8451" max="8451" width="17.140625" customWidth="1"/>
    <col min="8452" max="8452" width="20.140625" customWidth="1"/>
    <col min="8453" max="8453" width="18.85546875" customWidth="1"/>
    <col min="8454" max="8454" width="15.5703125" customWidth="1"/>
    <col min="8705" max="8705" width="105.140625" customWidth="1"/>
    <col min="8707" max="8707" width="17.140625" customWidth="1"/>
    <col min="8708" max="8708" width="20.140625" customWidth="1"/>
    <col min="8709" max="8709" width="18.85546875" customWidth="1"/>
    <col min="8710" max="8710" width="15.5703125" customWidth="1"/>
    <col min="8961" max="8961" width="105.140625" customWidth="1"/>
    <col min="8963" max="8963" width="17.140625" customWidth="1"/>
    <col min="8964" max="8964" width="20.140625" customWidth="1"/>
    <col min="8965" max="8965" width="18.85546875" customWidth="1"/>
    <col min="8966" max="8966" width="15.5703125" customWidth="1"/>
    <col min="9217" max="9217" width="105.140625" customWidth="1"/>
    <col min="9219" max="9219" width="17.140625" customWidth="1"/>
    <col min="9220" max="9220" width="20.140625" customWidth="1"/>
    <col min="9221" max="9221" width="18.85546875" customWidth="1"/>
    <col min="9222" max="9222" width="15.5703125" customWidth="1"/>
    <col min="9473" max="9473" width="105.140625" customWidth="1"/>
    <col min="9475" max="9475" width="17.140625" customWidth="1"/>
    <col min="9476" max="9476" width="20.140625" customWidth="1"/>
    <col min="9477" max="9477" width="18.85546875" customWidth="1"/>
    <col min="9478" max="9478" width="15.5703125" customWidth="1"/>
    <col min="9729" max="9729" width="105.140625" customWidth="1"/>
    <col min="9731" max="9731" width="17.140625" customWidth="1"/>
    <col min="9732" max="9732" width="20.140625" customWidth="1"/>
    <col min="9733" max="9733" width="18.85546875" customWidth="1"/>
    <col min="9734" max="9734" width="15.5703125" customWidth="1"/>
    <col min="9985" max="9985" width="105.140625" customWidth="1"/>
    <col min="9987" max="9987" width="17.140625" customWidth="1"/>
    <col min="9988" max="9988" width="20.140625" customWidth="1"/>
    <col min="9989" max="9989" width="18.85546875" customWidth="1"/>
    <col min="9990" max="9990" width="15.5703125" customWidth="1"/>
    <col min="10241" max="10241" width="105.140625" customWidth="1"/>
    <col min="10243" max="10243" width="17.140625" customWidth="1"/>
    <col min="10244" max="10244" width="20.140625" customWidth="1"/>
    <col min="10245" max="10245" width="18.85546875" customWidth="1"/>
    <col min="10246" max="10246" width="15.5703125" customWidth="1"/>
    <col min="10497" max="10497" width="105.140625" customWidth="1"/>
    <col min="10499" max="10499" width="17.140625" customWidth="1"/>
    <col min="10500" max="10500" width="20.140625" customWidth="1"/>
    <col min="10501" max="10501" width="18.85546875" customWidth="1"/>
    <col min="10502" max="10502" width="15.5703125" customWidth="1"/>
    <col min="10753" max="10753" width="105.140625" customWidth="1"/>
    <col min="10755" max="10755" width="17.140625" customWidth="1"/>
    <col min="10756" max="10756" width="20.140625" customWidth="1"/>
    <col min="10757" max="10757" width="18.85546875" customWidth="1"/>
    <col min="10758" max="10758" width="15.5703125" customWidth="1"/>
    <col min="11009" max="11009" width="105.140625" customWidth="1"/>
    <col min="11011" max="11011" width="17.140625" customWidth="1"/>
    <col min="11012" max="11012" width="20.140625" customWidth="1"/>
    <col min="11013" max="11013" width="18.85546875" customWidth="1"/>
    <col min="11014" max="11014" width="15.5703125" customWidth="1"/>
    <col min="11265" max="11265" width="105.140625" customWidth="1"/>
    <col min="11267" max="11267" width="17.140625" customWidth="1"/>
    <col min="11268" max="11268" width="20.140625" customWidth="1"/>
    <col min="11269" max="11269" width="18.85546875" customWidth="1"/>
    <col min="11270" max="11270" width="15.5703125" customWidth="1"/>
    <col min="11521" max="11521" width="105.140625" customWidth="1"/>
    <col min="11523" max="11523" width="17.140625" customWidth="1"/>
    <col min="11524" max="11524" width="20.140625" customWidth="1"/>
    <col min="11525" max="11525" width="18.85546875" customWidth="1"/>
    <col min="11526" max="11526" width="15.5703125" customWidth="1"/>
    <col min="11777" max="11777" width="105.140625" customWidth="1"/>
    <col min="11779" max="11779" width="17.140625" customWidth="1"/>
    <col min="11780" max="11780" width="20.140625" customWidth="1"/>
    <col min="11781" max="11781" width="18.85546875" customWidth="1"/>
    <col min="11782" max="11782" width="15.5703125" customWidth="1"/>
    <col min="12033" max="12033" width="105.140625" customWidth="1"/>
    <col min="12035" max="12035" width="17.140625" customWidth="1"/>
    <col min="12036" max="12036" width="20.140625" customWidth="1"/>
    <col min="12037" max="12037" width="18.85546875" customWidth="1"/>
    <col min="12038" max="12038" width="15.5703125" customWidth="1"/>
    <col min="12289" max="12289" width="105.140625" customWidth="1"/>
    <col min="12291" max="12291" width="17.140625" customWidth="1"/>
    <col min="12292" max="12292" width="20.140625" customWidth="1"/>
    <col min="12293" max="12293" width="18.85546875" customWidth="1"/>
    <col min="12294" max="12294" width="15.5703125" customWidth="1"/>
    <col min="12545" max="12545" width="105.140625" customWidth="1"/>
    <col min="12547" max="12547" width="17.140625" customWidth="1"/>
    <col min="12548" max="12548" width="20.140625" customWidth="1"/>
    <col min="12549" max="12549" width="18.85546875" customWidth="1"/>
    <col min="12550" max="12550" width="15.5703125" customWidth="1"/>
    <col min="12801" max="12801" width="105.140625" customWidth="1"/>
    <col min="12803" max="12803" width="17.140625" customWidth="1"/>
    <col min="12804" max="12804" width="20.140625" customWidth="1"/>
    <col min="12805" max="12805" width="18.85546875" customWidth="1"/>
    <col min="12806" max="12806" width="15.5703125" customWidth="1"/>
    <col min="13057" max="13057" width="105.140625" customWidth="1"/>
    <col min="13059" max="13059" width="17.140625" customWidth="1"/>
    <col min="13060" max="13060" width="20.140625" customWidth="1"/>
    <col min="13061" max="13061" width="18.85546875" customWidth="1"/>
    <col min="13062" max="13062" width="15.5703125" customWidth="1"/>
    <col min="13313" max="13313" width="105.140625" customWidth="1"/>
    <col min="13315" max="13315" width="17.140625" customWidth="1"/>
    <col min="13316" max="13316" width="20.140625" customWidth="1"/>
    <col min="13317" max="13317" width="18.85546875" customWidth="1"/>
    <col min="13318" max="13318" width="15.5703125" customWidth="1"/>
    <col min="13569" max="13569" width="105.140625" customWidth="1"/>
    <col min="13571" max="13571" width="17.140625" customWidth="1"/>
    <col min="13572" max="13572" width="20.140625" customWidth="1"/>
    <col min="13573" max="13573" width="18.85546875" customWidth="1"/>
    <col min="13574" max="13574" width="15.5703125" customWidth="1"/>
    <col min="13825" max="13825" width="105.140625" customWidth="1"/>
    <col min="13827" max="13827" width="17.140625" customWidth="1"/>
    <col min="13828" max="13828" width="20.140625" customWidth="1"/>
    <col min="13829" max="13829" width="18.85546875" customWidth="1"/>
    <col min="13830" max="13830" width="15.5703125" customWidth="1"/>
    <col min="14081" max="14081" width="105.140625" customWidth="1"/>
    <col min="14083" max="14083" width="17.140625" customWidth="1"/>
    <col min="14084" max="14084" width="20.140625" customWidth="1"/>
    <col min="14085" max="14085" width="18.85546875" customWidth="1"/>
    <col min="14086" max="14086" width="15.5703125" customWidth="1"/>
    <col min="14337" max="14337" width="105.140625" customWidth="1"/>
    <col min="14339" max="14339" width="17.140625" customWidth="1"/>
    <col min="14340" max="14340" width="20.140625" customWidth="1"/>
    <col min="14341" max="14341" width="18.85546875" customWidth="1"/>
    <col min="14342" max="14342" width="15.5703125" customWidth="1"/>
    <col min="14593" max="14593" width="105.140625" customWidth="1"/>
    <col min="14595" max="14595" width="17.140625" customWidth="1"/>
    <col min="14596" max="14596" width="20.140625" customWidth="1"/>
    <col min="14597" max="14597" width="18.85546875" customWidth="1"/>
    <col min="14598" max="14598" width="15.5703125" customWidth="1"/>
    <col min="14849" max="14849" width="105.140625" customWidth="1"/>
    <col min="14851" max="14851" width="17.140625" customWidth="1"/>
    <col min="14852" max="14852" width="20.140625" customWidth="1"/>
    <col min="14853" max="14853" width="18.85546875" customWidth="1"/>
    <col min="14854" max="14854" width="15.5703125" customWidth="1"/>
    <col min="15105" max="15105" width="105.140625" customWidth="1"/>
    <col min="15107" max="15107" width="17.140625" customWidth="1"/>
    <col min="15108" max="15108" width="20.140625" customWidth="1"/>
    <col min="15109" max="15109" width="18.85546875" customWidth="1"/>
    <col min="15110" max="15110" width="15.5703125" customWidth="1"/>
    <col min="15361" max="15361" width="105.140625" customWidth="1"/>
    <col min="15363" max="15363" width="17.140625" customWidth="1"/>
    <col min="15364" max="15364" width="20.140625" customWidth="1"/>
    <col min="15365" max="15365" width="18.85546875" customWidth="1"/>
    <col min="15366" max="15366" width="15.5703125" customWidth="1"/>
    <col min="15617" max="15617" width="105.140625" customWidth="1"/>
    <col min="15619" max="15619" width="17.140625" customWidth="1"/>
    <col min="15620" max="15620" width="20.140625" customWidth="1"/>
    <col min="15621" max="15621" width="18.85546875" customWidth="1"/>
    <col min="15622" max="15622" width="15.5703125" customWidth="1"/>
    <col min="15873" max="15873" width="105.140625" customWidth="1"/>
    <col min="15875" max="15875" width="17.140625" customWidth="1"/>
    <col min="15876" max="15876" width="20.140625" customWidth="1"/>
    <col min="15877" max="15877" width="18.85546875" customWidth="1"/>
    <col min="15878" max="15878" width="15.5703125" customWidth="1"/>
    <col min="16129" max="16129" width="105.140625" customWidth="1"/>
    <col min="16131" max="16131" width="17.140625" customWidth="1"/>
    <col min="16132" max="16132" width="20.140625" customWidth="1"/>
    <col min="16133" max="16133" width="18.85546875" customWidth="1"/>
    <col min="16134" max="16134" width="15.5703125" customWidth="1"/>
  </cols>
  <sheetData>
    <row r="1" spans="1:6" ht="21" customHeight="1">
      <c r="A1" s="104" t="s">
        <v>0</v>
      </c>
      <c r="B1" s="105"/>
      <c r="C1" s="105"/>
      <c r="D1" s="105"/>
      <c r="E1" s="105"/>
      <c r="F1" s="106"/>
    </row>
    <row r="2" spans="1:6" ht="18.75" customHeight="1">
      <c r="A2" s="107" t="s">
        <v>1</v>
      </c>
      <c r="B2" s="105"/>
      <c r="C2" s="105"/>
      <c r="D2" s="105"/>
      <c r="E2" s="105"/>
      <c r="F2" s="106"/>
    </row>
    <row r="3" spans="1:6" ht="18">
      <c r="A3" s="1"/>
    </row>
    <row r="4" spans="1:6">
      <c r="A4" s="2" t="s">
        <v>2</v>
      </c>
    </row>
    <row r="5" spans="1:6" ht="30">
      <c r="A5" s="3" t="s">
        <v>3</v>
      </c>
      <c r="B5" s="4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spans="1:6">
      <c r="A6" s="6" t="s">
        <v>9</v>
      </c>
      <c r="B6" s="6" t="s">
        <v>10</v>
      </c>
      <c r="C6" s="7">
        <v>5023200</v>
      </c>
      <c r="D6" s="8"/>
      <c r="E6" s="8"/>
      <c r="F6" s="7">
        <f>SUM(C6:E6)</f>
        <v>5023200</v>
      </c>
    </row>
    <row r="7" spans="1:6">
      <c r="A7" s="6" t="s">
        <v>11</v>
      </c>
      <c r="B7" s="9" t="s">
        <v>12</v>
      </c>
      <c r="C7" s="7"/>
      <c r="D7" s="8"/>
      <c r="E7" s="8"/>
      <c r="F7" s="7">
        <f t="shared" ref="F7:F70" si="0">SUM(C7:E7)</f>
        <v>0</v>
      </c>
    </row>
    <row r="8" spans="1:6">
      <c r="A8" s="6" t="s">
        <v>13</v>
      </c>
      <c r="B8" s="9" t="s">
        <v>14</v>
      </c>
      <c r="C8" s="7"/>
      <c r="D8" s="8"/>
      <c r="E8" s="8"/>
      <c r="F8" s="7">
        <f t="shared" si="0"/>
        <v>0</v>
      </c>
    </row>
    <row r="9" spans="1:6">
      <c r="A9" s="10" t="s">
        <v>15</v>
      </c>
      <c r="B9" s="9" t="s">
        <v>16</v>
      </c>
      <c r="C9" s="7"/>
      <c r="D9" s="8"/>
      <c r="E9" s="8"/>
      <c r="F9" s="7">
        <f t="shared" si="0"/>
        <v>0</v>
      </c>
    </row>
    <row r="10" spans="1:6">
      <c r="A10" s="10" t="s">
        <v>17</v>
      </c>
      <c r="B10" s="9" t="s">
        <v>18</v>
      </c>
      <c r="C10" s="7"/>
      <c r="D10" s="8"/>
      <c r="E10" s="8"/>
      <c r="F10" s="7">
        <f t="shared" si="0"/>
        <v>0</v>
      </c>
    </row>
    <row r="11" spans="1:6">
      <c r="A11" s="10" t="s">
        <v>19</v>
      </c>
      <c r="B11" s="9" t="s">
        <v>20</v>
      </c>
      <c r="C11" s="7"/>
      <c r="D11" s="8"/>
      <c r="E11" s="8"/>
      <c r="F11" s="7">
        <f t="shared" si="0"/>
        <v>0</v>
      </c>
    </row>
    <row r="12" spans="1:6">
      <c r="A12" s="10" t="s">
        <v>21</v>
      </c>
      <c r="B12" s="9" t="s">
        <v>22</v>
      </c>
      <c r="C12" s="7">
        <v>338773</v>
      </c>
      <c r="D12" s="8"/>
      <c r="E12" s="8"/>
      <c r="F12" s="7">
        <f t="shared" si="0"/>
        <v>338773</v>
      </c>
    </row>
    <row r="13" spans="1:6">
      <c r="A13" s="10" t="s">
        <v>23</v>
      </c>
      <c r="B13" s="9" t="s">
        <v>24</v>
      </c>
      <c r="C13" s="7"/>
      <c r="D13" s="8"/>
      <c r="E13" s="8"/>
      <c r="F13" s="7">
        <f t="shared" si="0"/>
        <v>0</v>
      </c>
    </row>
    <row r="14" spans="1:6">
      <c r="A14" s="11" t="s">
        <v>25</v>
      </c>
      <c r="B14" s="9" t="s">
        <v>26</v>
      </c>
      <c r="C14" s="7"/>
      <c r="D14" s="8"/>
      <c r="E14" s="8"/>
      <c r="F14" s="7">
        <f t="shared" si="0"/>
        <v>0</v>
      </c>
    </row>
    <row r="15" spans="1:6">
      <c r="A15" s="11" t="s">
        <v>27</v>
      </c>
      <c r="B15" s="9" t="s">
        <v>28</v>
      </c>
      <c r="C15" s="7"/>
      <c r="D15" s="8"/>
      <c r="E15" s="8"/>
      <c r="F15" s="7">
        <f t="shared" si="0"/>
        <v>0</v>
      </c>
    </row>
    <row r="16" spans="1:6">
      <c r="A16" s="11" t="s">
        <v>29</v>
      </c>
      <c r="B16" s="9" t="s">
        <v>30</v>
      </c>
      <c r="C16" s="7"/>
      <c r="D16" s="8"/>
      <c r="E16" s="8"/>
      <c r="F16" s="7">
        <f t="shared" si="0"/>
        <v>0</v>
      </c>
    </row>
    <row r="17" spans="1:6">
      <c r="A17" s="11" t="s">
        <v>31</v>
      </c>
      <c r="B17" s="9" t="s">
        <v>32</v>
      </c>
      <c r="C17" s="7"/>
      <c r="D17" s="8"/>
      <c r="E17" s="8"/>
      <c r="F17" s="7">
        <f t="shared" si="0"/>
        <v>0</v>
      </c>
    </row>
    <row r="18" spans="1:6">
      <c r="A18" s="11" t="s">
        <v>33</v>
      </c>
      <c r="B18" s="9" t="s">
        <v>34</v>
      </c>
      <c r="C18" s="7"/>
      <c r="D18" s="8"/>
      <c r="E18" s="8"/>
      <c r="F18" s="7">
        <f t="shared" si="0"/>
        <v>0</v>
      </c>
    </row>
    <row r="19" spans="1:6">
      <c r="A19" s="12" t="s">
        <v>35</v>
      </c>
      <c r="B19" s="13" t="s">
        <v>36</v>
      </c>
      <c r="C19" s="7">
        <v>5624141</v>
      </c>
      <c r="D19" s="7">
        <f>SUM(D6:D18)</f>
        <v>0</v>
      </c>
      <c r="E19" s="7">
        <f>SUM(E6:E18)</f>
        <v>0</v>
      </c>
      <c r="F19" s="7">
        <f t="shared" si="0"/>
        <v>5624141</v>
      </c>
    </row>
    <row r="20" spans="1:6">
      <c r="A20" s="11" t="s">
        <v>37</v>
      </c>
      <c r="B20" s="9" t="s">
        <v>38</v>
      </c>
      <c r="C20" s="7">
        <v>7303880</v>
      </c>
      <c r="D20" s="8"/>
      <c r="E20" s="8"/>
      <c r="F20" s="7">
        <f t="shared" si="0"/>
        <v>7303880</v>
      </c>
    </row>
    <row r="21" spans="1:6">
      <c r="A21" s="11" t="s">
        <v>39</v>
      </c>
      <c r="B21" s="9" t="s">
        <v>40</v>
      </c>
      <c r="C21" s="7">
        <v>120000</v>
      </c>
      <c r="D21" s="8"/>
      <c r="E21" s="8"/>
      <c r="F21" s="7">
        <f t="shared" si="0"/>
        <v>120000</v>
      </c>
    </row>
    <row r="22" spans="1:6">
      <c r="A22" s="14" t="s">
        <v>41</v>
      </c>
      <c r="B22" s="9" t="s">
        <v>42</v>
      </c>
      <c r="C22" s="7"/>
      <c r="D22" s="8"/>
      <c r="E22" s="8"/>
      <c r="F22" s="7">
        <f t="shared" si="0"/>
        <v>0</v>
      </c>
    </row>
    <row r="23" spans="1:6">
      <c r="A23" s="15" t="s">
        <v>43</v>
      </c>
      <c r="B23" s="13" t="s">
        <v>44</v>
      </c>
      <c r="C23" s="7">
        <v>7423880</v>
      </c>
      <c r="D23" s="8"/>
      <c r="E23" s="8"/>
      <c r="F23" s="7">
        <f t="shared" si="0"/>
        <v>7423880</v>
      </c>
    </row>
    <row r="24" spans="1:6">
      <c r="A24" s="16" t="s">
        <v>45</v>
      </c>
      <c r="B24" s="17" t="s">
        <v>46</v>
      </c>
      <c r="C24" s="18">
        <f>C19+C23</f>
        <v>13048021</v>
      </c>
      <c r="D24" s="18">
        <f>D19+D23</f>
        <v>0</v>
      </c>
      <c r="E24" s="18">
        <f>E19+E23</f>
        <v>0</v>
      </c>
      <c r="F24" s="7">
        <f t="shared" si="0"/>
        <v>13048021</v>
      </c>
    </row>
    <row r="25" spans="1:6">
      <c r="A25" s="19" t="s">
        <v>47</v>
      </c>
      <c r="B25" s="17" t="s">
        <v>48</v>
      </c>
      <c r="C25" s="18">
        <v>2262107</v>
      </c>
      <c r="D25" s="8"/>
      <c r="E25" s="8"/>
      <c r="F25" s="7">
        <f t="shared" si="0"/>
        <v>2262107</v>
      </c>
    </row>
    <row r="26" spans="1:6">
      <c r="A26" s="11" t="s">
        <v>49</v>
      </c>
      <c r="B26" s="9" t="s">
        <v>50</v>
      </c>
      <c r="C26" s="7"/>
      <c r="D26" s="8"/>
      <c r="E26" s="8"/>
      <c r="F26" s="7">
        <f t="shared" si="0"/>
        <v>0</v>
      </c>
    </row>
    <row r="27" spans="1:6">
      <c r="A27" s="11" t="s">
        <v>51</v>
      </c>
      <c r="B27" s="9" t="s">
        <v>52</v>
      </c>
      <c r="C27" s="7">
        <v>1209904</v>
      </c>
      <c r="D27" s="8"/>
      <c r="E27" s="8"/>
      <c r="F27" s="7">
        <f t="shared" si="0"/>
        <v>1209904</v>
      </c>
    </row>
    <row r="28" spans="1:6">
      <c r="A28" s="11" t="s">
        <v>53</v>
      </c>
      <c r="B28" s="9" t="s">
        <v>54</v>
      </c>
      <c r="C28" s="7"/>
      <c r="D28" s="8"/>
      <c r="E28" s="8"/>
      <c r="F28" s="7">
        <f t="shared" si="0"/>
        <v>0</v>
      </c>
    </row>
    <row r="29" spans="1:6">
      <c r="A29" s="15" t="s">
        <v>55</v>
      </c>
      <c r="B29" s="13" t="s">
        <v>56</v>
      </c>
      <c r="C29" s="7">
        <v>1218656</v>
      </c>
      <c r="D29" s="7">
        <f>SUM(D26:D28)</f>
        <v>0</v>
      </c>
      <c r="E29" s="7">
        <f>SUM(E26:E28)</f>
        <v>0</v>
      </c>
      <c r="F29" s="7">
        <f t="shared" si="0"/>
        <v>1218656</v>
      </c>
    </row>
    <row r="30" spans="1:6">
      <c r="A30" s="11" t="s">
        <v>57</v>
      </c>
      <c r="B30" s="9" t="s">
        <v>58</v>
      </c>
      <c r="C30" s="7">
        <v>102571</v>
      </c>
      <c r="D30" s="8"/>
      <c r="E30" s="8"/>
      <c r="F30" s="7">
        <f t="shared" si="0"/>
        <v>102571</v>
      </c>
    </row>
    <row r="31" spans="1:6">
      <c r="A31" s="11" t="s">
        <v>59</v>
      </c>
      <c r="B31" s="9" t="s">
        <v>60</v>
      </c>
      <c r="C31" s="7">
        <v>140000</v>
      </c>
      <c r="D31" s="8"/>
      <c r="E31" s="8"/>
      <c r="F31" s="7">
        <f t="shared" si="0"/>
        <v>140000</v>
      </c>
    </row>
    <row r="32" spans="1:6" ht="15" customHeight="1">
      <c r="A32" s="15" t="s">
        <v>61</v>
      </c>
      <c r="B32" s="13" t="s">
        <v>62</v>
      </c>
      <c r="C32" s="7">
        <f>SUM(C30:C31)</f>
        <v>242571</v>
      </c>
      <c r="D32" s="7">
        <f>SUM(D30:D31)</f>
        <v>0</v>
      </c>
      <c r="E32" s="7">
        <f>SUM(E30:E31)</f>
        <v>0</v>
      </c>
      <c r="F32" s="7">
        <f t="shared" si="0"/>
        <v>242571</v>
      </c>
    </row>
    <row r="33" spans="1:6">
      <c r="A33" s="11" t="s">
        <v>63</v>
      </c>
      <c r="B33" s="9" t="s">
        <v>64</v>
      </c>
      <c r="C33" s="7">
        <v>3180000</v>
      </c>
      <c r="D33" s="8"/>
      <c r="E33" s="8"/>
      <c r="F33" s="7">
        <f t="shared" si="0"/>
        <v>3180000</v>
      </c>
    </row>
    <row r="34" spans="1:6">
      <c r="A34" s="11" t="s">
        <v>65</v>
      </c>
      <c r="B34" s="9" t="s">
        <v>66</v>
      </c>
      <c r="C34" s="7">
        <v>2200000</v>
      </c>
      <c r="D34" s="8"/>
      <c r="E34" s="8"/>
      <c r="F34" s="7">
        <f t="shared" si="0"/>
        <v>2200000</v>
      </c>
    </row>
    <row r="35" spans="1:6">
      <c r="A35" s="11" t="s">
        <v>67</v>
      </c>
      <c r="B35" s="9" t="s">
        <v>68</v>
      </c>
      <c r="C35" s="7"/>
      <c r="D35" s="8"/>
      <c r="E35" s="8"/>
      <c r="F35" s="7">
        <f t="shared" si="0"/>
        <v>0</v>
      </c>
    </row>
    <row r="36" spans="1:6">
      <c r="A36" s="11" t="s">
        <v>69</v>
      </c>
      <c r="B36" s="9" t="s">
        <v>70</v>
      </c>
      <c r="C36" s="7">
        <v>585000</v>
      </c>
      <c r="D36" s="8"/>
      <c r="E36" s="8"/>
      <c r="F36" s="7">
        <f t="shared" si="0"/>
        <v>585000</v>
      </c>
    </row>
    <row r="37" spans="1:6">
      <c r="A37" s="20" t="s">
        <v>71</v>
      </c>
      <c r="B37" s="9" t="s">
        <v>72</v>
      </c>
      <c r="C37" s="7">
        <v>15000</v>
      </c>
      <c r="D37" s="8"/>
      <c r="E37" s="8"/>
      <c r="F37" s="7">
        <f t="shared" si="0"/>
        <v>15000</v>
      </c>
    </row>
    <row r="38" spans="1:6">
      <c r="A38" s="14" t="s">
        <v>73</v>
      </c>
      <c r="B38" s="9" t="s">
        <v>74</v>
      </c>
      <c r="C38" s="7">
        <v>930000</v>
      </c>
      <c r="D38" s="8"/>
      <c r="E38" s="8"/>
      <c r="F38" s="7">
        <f t="shared" si="0"/>
        <v>930000</v>
      </c>
    </row>
    <row r="39" spans="1:6">
      <c r="A39" s="11" t="s">
        <v>75</v>
      </c>
      <c r="B39" s="9" t="s">
        <v>76</v>
      </c>
      <c r="C39" s="7">
        <v>2705252</v>
      </c>
      <c r="D39" s="7"/>
      <c r="E39" s="8"/>
      <c r="F39" s="7">
        <f t="shared" si="0"/>
        <v>2705252</v>
      </c>
    </row>
    <row r="40" spans="1:6">
      <c r="A40" s="15" t="s">
        <v>77</v>
      </c>
      <c r="B40" s="13" t="s">
        <v>78</v>
      </c>
      <c r="C40" s="7">
        <f>SUM(C33:C39)</f>
        <v>9615252</v>
      </c>
      <c r="D40" s="7">
        <f>SUM(D33:D39)</f>
        <v>0</v>
      </c>
      <c r="E40" s="7">
        <f>SUM(E33:E39)</f>
        <v>0</v>
      </c>
      <c r="F40" s="7">
        <f t="shared" si="0"/>
        <v>9615252</v>
      </c>
    </row>
    <row r="41" spans="1:6">
      <c r="A41" s="11" t="s">
        <v>79</v>
      </c>
      <c r="B41" s="9" t="s">
        <v>80</v>
      </c>
      <c r="C41" s="7">
        <v>600000</v>
      </c>
      <c r="D41" s="7"/>
      <c r="E41" s="8"/>
      <c r="F41" s="7">
        <f t="shared" si="0"/>
        <v>600000</v>
      </c>
    </row>
    <row r="42" spans="1:6">
      <c r="A42" s="11" t="s">
        <v>81</v>
      </c>
      <c r="B42" s="9" t="s">
        <v>82</v>
      </c>
      <c r="C42" s="7"/>
      <c r="D42" s="7"/>
      <c r="E42" s="8"/>
      <c r="F42" s="7">
        <f t="shared" si="0"/>
        <v>0</v>
      </c>
    </row>
    <row r="43" spans="1:6">
      <c r="A43" s="15" t="s">
        <v>83</v>
      </c>
      <c r="B43" s="13" t="s">
        <v>84</v>
      </c>
      <c r="C43" s="7">
        <f>SUM(C41:C42)</f>
        <v>600000</v>
      </c>
      <c r="D43" s="7">
        <f>SUM(D41:D42)</f>
        <v>0</v>
      </c>
      <c r="E43" s="7">
        <f>SUM(E41:E42)</f>
        <v>0</v>
      </c>
      <c r="F43" s="7">
        <f t="shared" si="0"/>
        <v>600000</v>
      </c>
    </row>
    <row r="44" spans="1:6">
      <c r="A44" s="11" t="s">
        <v>85</v>
      </c>
      <c r="B44" s="9" t="s">
        <v>86</v>
      </c>
      <c r="C44" s="7">
        <v>2736762</v>
      </c>
      <c r="D44" s="7"/>
      <c r="E44" s="8"/>
      <c r="F44" s="7">
        <f t="shared" si="0"/>
        <v>2736762</v>
      </c>
    </row>
    <row r="45" spans="1:6">
      <c r="A45" s="11" t="s">
        <v>87</v>
      </c>
      <c r="B45" s="9" t="s">
        <v>88</v>
      </c>
      <c r="C45" s="7"/>
      <c r="D45" s="7"/>
      <c r="E45" s="8"/>
      <c r="F45" s="7">
        <f t="shared" si="0"/>
        <v>0</v>
      </c>
    </row>
    <row r="46" spans="1:6">
      <c r="A46" s="11" t="s">
        <v>89</v>
      </c>
      <c r="B46" s="9" t="s">
        <v>90</v>
      </c>
      <c r="C46" s="7"/>
      <c r="D46" s="7"/>
      <c r="E46" s="8"/>
      <c r="F46" s="7">
        <f t="shared" si="0"/>
        <v>0</v>
      </c>
    </row>
    <row r="47" spans="1:6">
      <c r="A47" s="11" t="s">
        <v>91</v>
      </c>
      <c r="B47" s="9" t="s">
        <v>92</v>
      </c>
      <c r="C47" s="7"/>
      <c r="D47" s="7"/>
      <c r="E47" s="8"/>
      <c r="F47" s="7">
        <f t="shared" si="0"/>
        <v>0</v>
      </c>
    </row>
    <row r="48" spans="1:6">
      <c r="A48" s="11" t="s">
        <v>93</v>
      </c>
      <c r="B48" s="9" t="s">
        <v>94</v>
      </c>
      <c r="C48" s="7">
        <v>5600</v>
      </c>
      <c r="D48" s="7"/>
      <c r="E48" s="8"/>
      <c r="F48" s="7">
        <f t="shared" si="0"/>
        <v>5600</v>
      </c>
    </row>
    <row r="49" spans="1:6">
      <c r="A49" s="15" t="s">
        <v>95</v>
      </c>
      <c r="B49" s="13" t="s">
        <v>96</v>
      </c>
      <c r="C49" s="7">
        <f>SUM(C44:C48)</f>
        <v>2742362</v>
      </c>
      <c r="D49" s="7">
        <f>SUM(D44:D48)</f>
        <v>0</v>
      </c>
      <c r="E49" s="7">
        <f>SUM(E44:E48)</f>
        <v>0</v>
      </c>
      <c r="F49" s="7">
        <f t="shared" si="0"/>
        <v>2742362</v>
      </c>
    </row>
    <row r="50" spans="1:6">
      <c r="A50" s="19" t="s">
        <v>97</v>
      </c>
      <c r="B50" s="17" t="s">
        <v>98</v>
      </c>
      <c r="C50" s="18">
        <f>C29+C32+C40+C43+C49</f>
        <v>14418841</v>
      </c>
      <c r="D50" s="18">
        <f>D29+D32+D40+D43+D49</f>
        <v>0</v>
      </c>
      <c r="E50" s="18">
        <f>E29+E32+E40+E43+E49</f>
        <v>0</v>
      </c>
      <c r="F50" s="7">
        <f t="shared" si="0"/>
        <v>14418841</v>
      </c>
    </row>
    <row r="51" spans="1:6">
      <c r="A51" s="21" t="s">
        <v>99</v>
      </c>
      <c r="B51" s="9" t="s">
        <v>100</v>
      </c>
      <c r="C51" s="7"/>
      <c r="D51" s="8"/>
      <c r="E51" s="8"/>
      <c r="F51" s="7">
        <f t="shared" si="0"/>
        <v>0</v>
      </c>
    </row>
    <row r="52" spans="1:6">
      <c r="A52" s="21" t="s">
        <v>101</v>
      </c>
      <c r="B52" s="9" t="s">
        <v>102</v>
      </c>
      <c r="C52" s="7"/>
      <c r="D52" s="8"/>
      <c r="E52" s="8"/>
      <c r="F52" s="7">
        <f t="shared" si="0"/>
        <v>0</v>
      </c>
    </row>
    <row r="53" spans="1:6">
      <c r="A53" s="22" t="s">
        <v>103</v>
      </c>
      <c r="B53" s="9" t="s">
        <v>104</v>
      </c>
      <c r="C53" s="7"/>
      <c r="D53" s="8"/>
      <c r="E53" s="8"/>
      <c r="F53" s="7">
        <f t="shared" si="0"/>
        <v>0</v>
      </c>
    </row>
    <row r="54" spans="1:6">
      <c r="A54" s="22" t="s">
        <v>105</v>
      </c>
      <c r="B54" s="9" t="s">
        <v>106</v>
      </c>
      <c r="C54" s="7"/>
      <c r="D54" s="8"/>
      <c r="E54" s="8"/>
      <c r="F54" s="7">
        <f t="shared" si="0"/>
        <v>0</v>
      </c>
    </row>
    <row r="55" spans="1:6">
      <c r="A55" s="22" t="s">
        <v>107</v>
      </c>
      <c r="B55" s="9" t="s">
        <v>108</v>
      </c>
      <c r="C55" s="7"/>
      <c r="D55" s="8"/>
      <c r="E55" s="8"/>
      <c r="F55" s="7">
        <f t="shared" si="0"/>
        <v>0</v>
      </c>
    </row>
    <row r="56" spans="1:6">
      <c r="A56" s="21" t="s">
        <v>109</v>
      </c>
      <c r="B56" s="9" t="s">
        <v>110</v>
      </c>
      <c r="C56" s="7"/>
      <c r="D56" s="8"/>
      <c r="E56" s="8"/>
      <c r="F56" s="7">
        <f t="shared" si="0"/>
        <v>0</v>
      </c>
    </row>
    <row r="57" spans="1:6">
      <c r="A57" s="21" t="s">
        <v>111</v>
      </c>
      <c r="B57" s="9" t="s">
        <v>112</v>
      </c>
      <c r="C57" s="7"/>
      <c r="D57" s="8"/>
      <c r="E57" s="8"/>
      <c r="F57" s="7">
        <f t="shared" si="0"/>
        <v>0</v>
      </c>
    </row>
    <row r="58" spans="1:6">
      <c r="A58" s="21" t="s">
        <v>113</v>
      </c>
      <c r="B58" s="9" t="s">
        <v>114</v>
      </c>
      <c r="C58" s="7">
        <v>1696000</v>
      </c>
      <c r="D58" s="8"/>
      <c r="E58" s="8"/>
      <c r="F58" s="7">
        <f t="shared" si="0"/>
        <v>1696000</v>
      </c>
    </row>
    <row r="59" spans="1:6">
      <c r="A59" s="23" t="s">
        <v>115</v>
      </c>
      <c r="B59" s="17" t="s">
        <v>116</v>
      </c>
      <c r="C59" s="18">
        <f>SUM(C51:C58)</f>
        <v>1696000</v>
      </c>
      <c r="D59" s="18">
        <f>SUM(D51:D58)</f>
        <v>0</v>
      </c>
      <c r="E59" s="18">
        <f>SUM(E51:E58)</f>
        <v>0</v>
      </c>
      <c r="F59" s="7">
        <f t="shared" si="0"/>
        <v>1696000</v>
      </c>
    </row>
    <row r="60" spans="1:6">
      <c r="A60" s="24" t="s">
        <v>117</v>
      </c>
      <c r="B60" s="9" t="s">
        <v>118</v>
      </c>
      <c r="C60" s="7"/>
      <c r="D60" s="8"/>
      <c r="E60" s="8"/>
      <c r="F60" s="7">
        <f t="shared" si="0"/>
        <v>0</v>
      </c>
    </row>
    <row r="61" spans="1:6">
      <c r="A61" s="24" t="s">
        <v>119</v>
      </c>
      <c r="B61" s="9" t="s">
        <v>120</v>
      </c>
      <c r="C61" s="7">
        <v>12000</v>
      </c>
      <c r="D61" s="8"/>
      <c r="E61" s="8"/>
      <c r="F61" s="7">
        <f t="shared" si="0"/>
        <v>12000</v>
      </c>
    </row>
    <row r="62" spans="1:6">
      <c r="A62" s="24" t="s">
        <v>121</v>
      </c>
      <c r="B62" s="9" t="s">
        <v>122</v>
      </c>
      <c r="C62" s="7"/>
      <c r="D62" s="8"/>
      <c r="E62" s="8"/>
      <c r="F62" s="7">
        <f t="shared" si="0"/>
        <v>0</v>
      </c>
    </row>
    <row r="63" spans="1:6">
      <c r="A63" s="24" t="s">
        <v>123</v>
      </c>
      <c r="B63" s="9" t="s">
        <v>124</v>
      </c>
      <c r="C63" s="7"/>
      <c r="D63" s="8"/>
      <c r="E63" s="8"/>
      <c r="F63" s="7">
        <f t="shared" si="0"/>
        <v>0</v>
      </c>
    </row>
    <row r="64" spans="1:6">
      <c r="A64" s="24" t="s">
        <v>125</v>
      </c>
      <c r="B64" s="9" t="s">
        <v>126</v>
      </c>
      <c r="C64" s="7"/>
      <c r="D64" s="8"/>
      <c r="E64" s="8"/>
      <c r="F64" s="7">
        <f t="shared" si="0"/>
        <v>0</v>
      </c>
    </row>
    <row r="65" spans="1:6">
      <c r="A65" s="24" t="s">
        <v>127</v>
      </c>
      <c r="B65" s="9" t="s">
        <v>128</v>
      </c>
      <c r="C65" s="7">
        <v>6970812</v>
      </c>
      <c r="D65" s="8"/>
      <c r="E65" s="8"/>
      <c r="F65" s="7">
        <f t="shared" si="0"/>
        <v>6970812</v>
      </c>
    </row>
    <row r="66" spans="1:6">
      <c r="A66" s="24" t="s">
        <v>129</v>
      </c>
      <c r="B66" s="9" t="s">
        <v>130</v>
      </c>
      <c r="C66" s="7"/>
      <c r="D66" s="8"/>
      <c r="E66" s="8"/>
      <c r="F66" s="7">
        <f t="shared" si="0"/>
        <v>0</v>
      </c>
    </row>
    <row r="67" spans="1:6">
      <c r="A67" s="24" t="s">
        <v>131</v>
      </c>
      <c r="B67" s="9" t="s">
        <v>132</v>
      </c>
      <c r="C67" s="7"/>
      <c r="D67" s="8"/>
      <c r="E67" s="8"/>
      <c r="F67" s="7">
        <f t="shared" si="0"/>
        <v>0</v>
      </c>
    </row>
    <row r="68" spans="1:6">
      <c r="A68" s="24" t="s">
        <v>133</v>
      </c>
      <c r="B68" s="9" t="s">
        <v>134</v>
      </c>
      <c r="C68" s="7"/>
      <c r="D68" s="8"/>
      <c r="E68" s="8"/>
      <c r="F68" s="7">
        <f t="shared" si="0"/>
        <v>0</v>
      </c>
    </row>
    <row r="69" spans="1:6">
      <c r="A69" s="25" t="s">
        <v>135</v>
      </c>
      <c r="B69" s="9" t="s">
        <v>136</v>
      </c>
      <c r="C69" s="7"/>
      <c r="D69" s="8"/>
      <c r="E69" s="8"/>
      <c r="F69" s="7">
        <f t="shared" si="0"/>
        <v>0</v>
      </c>
    </row>
    <row r="70" spans="1:6">
      <c r="A70" s="24" t="s">
        <v>137</v>
      </c>
      <c r="B70" s="9" t="s">
        <v>138</v>
      </c>
      <c r="C70" s="7"/>
      <c r="D70" s="7"/>
      <c r="E70" s="8"/>
      <c r="F70" s="7">
        <f t="shared" si="0"/>
        <v>0</v>
      </c>
    </row>
    <row r="71" spans="1:6">
      <c r="A71" s="25" t="s">
        <v>139</v>
      </c>
      <c r="B71" s="9" t="s">
        <v>140</v>
      </c>
      <c r="C71" s="7">
        <v>700000</v>
      </c>
      <c r="D71" s="7"/>
      <c r="E71" s="8"/>
      <c r="F71" s="7">
        <f t="shared" ref="F71:F128" si="1">SUM(C71:E71)</f>
        <v>700000</v>
      </c>
    </row>
    <row r="72" spans="1:6">
      <c r="A72" s="25" t="s">
        <v>141</v>
      </c>
      <c r="B72" s="9" t="s">
        <v>142</v>
      </c>
      <c r="C72" s="7">
        <v>697645</v>
      </c>
      <c r="D72" s="7"/>
      <c r="E72" s="8"/>
      <c r="F72" s="7">
        <f t="shared" si="1"/>
        <v>697645</v>
      </c>
    </row>
    <row r="73" spans="1:6">
      <c r="A73" s="23" t="s">
        <v>143</v>
      </c>
      <c r="B73" s="17" t="s">
        <v>144</v>
      </c>
      <c r="C73" s="18">
        <f>SUM(C60:C72)</f>
        <v>8380457</v>
      </c>
      <c r="D73" s="18">
        <f>SUM(D60:D72)</f>
        <v>0</v>
      </c>
      <c r="E73" s="18">
        <f>SUM(E60:E72)</f>
        <v>0</v>
      </c>
      <c r="F73" s="7">
        <f t="shared" si="1"/>
        <v>8380457</v>
      </c>
    </row>
    <row r="74" spans="1:6" ht="15.75">
      <c r="A74" s="26" t="s">
        <v>145</v>
      </c>
      <c r="B74" s="17"/>
      <c r="C74" s="18">
        <f>C73+C59+C50+C25+C24</f>
        <v>39805426</v>
      </c>
      <c r="D74" s="18">
        <f>D73+D59+D50+D25+D24</f>
        <v>0</v>
      </c>
      <c r="E74" s="18">
        <f>E73+E59+E50+E25+E24</f>
        <v>0</v>
      </c>
      <c r="F74" s="7">
        <f t="shared" si="1"/>
        <v>39805426</v>
      </c>
    </row>
    <row r="75" spans="1:6">
      <c r="A75" s="27" t="s">
        <v>146</v>
      </c>
      <c r="B75" s="9" t="s">
        <v>147</v>
      </c>
      <c r="C75" s="7"/>
      <c r="D75" s="8"/>
      <c r="E75" s="8"/>
      <c r="F75" s="7">
        <f t="shared" si="1"/>
        <v>0</v>
      </c>
    </row>
    <row r="76" spans="1:6">
      <c r="A76" s="27" t="s">
        <v>148</v>
      </c>
      <c r="B76" s="9" t="s">
        <v>149</v>
      </c>
      <c r="C76" s="7">
        <v>4232136</v>
      </c>
      <c r="D76" s="8"/>
      <c r="E76" s="8"/>
      <c r="F76" s="7">
        <f t="shared" si="1"/>
        <v>4232136</v>
      </c>
    </row>
    <row r="77" spans="1:6">
      <c r="A77" s="27" t="s">
        <v>150</v>
      </c>
      <c r="B77" s="9" t="s">
        <v>151</v>
      </c>
      <c r="C77" s="7"/>
      <c r="D77" s="8"/>
      <c r="E77" s="8"/>
      <c r="F77" s="7">
        <f t="shared" si="1"/>
        <v>0</v>
      </c>
    </row>
    <row r="78" spans="1:6">
      <c r="A78" s="27" t="s">
        <v>152</v>
      </c>
      <c r="B78" s="9" t="s">
        <v>153</v>
      </c>
      <c r="C78" s="7">
        <v>24998</v>
      </c>
      <c r="D78" s="8"/>
      <c r="E78" s="8"/>
      <c r="F78" s="7">
        <f t="shared" si="1"/>
        <v>24998</v>
      </c>
    </row>
    <row r="79" spans="1:6">
      <c r="A79" s="14" t="s">
        <v>154</v>
      </c>
      <c r="B79" s="9" t="s">
        <v>155</v>
      </c>
      <c r="C79" s="7"/>
      <c r="D79" s="8"/>
      <c r="E79" s="8"/>
      <c r="F79" s="7">
        <f t="shared" si="1"/>
        <v>0</v>
      </c>
    </row>
    <row r="80" spans="1:6">
      <c r="A80" s="14" t="s">
        <v>156</v>
      </c>
      <c r="B80" s="9" t="s">
        <v>157</v>
      </c>
      <c r="C80" s="7"/>
      <c r="D80" s="8"/>
      <c r="E80" s="8"/>
      <c r="F80" s="7">
        <f t="shared" si="1"/>
        <v>0</v>
      </c>
    </row>
    <row r="81" spans="1:6">
      <c r="A81" s="14" t="s">
        <v>158</v>
      </c>
      <c r="B81" s="9" t="s">
        <v>159</v>
      </c>
      <c r="C81" s="7">
        <v>1149417</v>
      </c>
      <c r="D81" s="8"/>
      <c r="E81" s="8"/>
      <c r="F81" s="7">
        <f t="shared" si="1"/>
        <v>1149417</v>
      </c>
    </row>
    <row r="82" spans="1:6">
      <c r="A82" s="28" t="s">
        <v>160</v>
      </c>
      <c r="B82" s="17" t="s">
        <v>161</v>
      </c>
      <c r="C82" s="18">
        <f>SUM(C75:C81)</f>
        <v>5406551</v>
      </c>
      <c r="D82" s="18">
        <f>SUM(D75:D81)</f>
        <v>0</v>
      </c>
      <c r="E82" s="18">
        <f>SUM(E75:E81)</f>
        <v>0</v>
      </c>
      <c r="F82" s="7">
        <f t="shared" si="1"/>
        <v>5406551</v>
      </c>
    </row>
    <row r="83" spans="1:6">
      <c r="A83" s="21" t="s">
        <v>162</v>
      </c>
      <c r="B83" s="9" t="s">
        <v>163</v>
      </c>
      <c r="C83" s="7">
        <v>14206499</v>
      </c>
      <c r="D83" s="8"/>
      <c r="E83" s="8"/>
      <c r="F83" s="7">
        <f t="shared" si="1"/>
        <v>14206499</v>
      </c>
    </row>
    <row r="84" spans="1:6">
      <c r="A84" s="21" t="s">
        <v>164</v>
      </c>
      <c r="B84" s="9" t="s">
        <v>165</v>
      </c>
      <c r="C84" s="7"/>
      <c r="D84" s="8"/>
      <c r="E84" s="8"/>
      <c r="F84" s="7">
        <f t="shared" si="1"/>
        <v>0</v>
      </c>
    </row>
    <row r="85" spans="1:6">
      <c r="A85" s="21" t="s">
        <v>166</v>
      </c>
      <c r="B85" s="9" t="s">
        <v>167</v>
      </c>
      <c r="C85" s="7"/>
      <c r="D85" s="8"/>
      <c r="E85" s="8"/>
      <c r="F85" s="7">
        <f t="shared" si="1"/>
        <v>0</v>
      </c>
    </row>
    <row r="86" spans="1:6">
      <c r="A86" s="21" t="s">
        <v>168</v>
      </c>
      <c r="B86" s="9" t="s">
        <v>169</v>
      </c>
      <c r="C86" s="7">
        <v>3808756</v>
      </c>
      <c r="D86" s="8"/>
      <c r="E86" s="8"/>
      <c r="F86" s="7">
        <f t="shared" si="1"/>
        <v>3808756</v>
      </c>
    </row>
    <row r="87" spans="1:6">
      <c r="A87" s="23" t="s">
        <v>170</v>
      </c>
      <c r="B87" s="17" t="s">
        <v>171</v>
      </c>
      <c r="C87" s="18">
        <f>SUM(C83:C86)</f>
        <v>18015255</v>
      </c>
      <c r="D87" s="18">
        <f>SUM(D83:D86)</f>
        <v>0</v>
      </c>
      <c r="E87" s="18">
        <f>SUM(E83:E86)</f>
        <v>0</v>
      </c>
      <c r="F87" s="7">
        <f t="shared" si="1"/>
        <v>18015255</v>
      </c>
    </row>
    <row r="88" spans="1:6">
      <c r="A88" s="21" t="s">
        <v>172</v>
      </c>
      <c r="B88" s="9" t="s">
        <v>173</v>
      </c>
      <c r="C88" s="7"/>
      <c r="D88" s="8"/>
      <c r="E88" s="8"/>
      <c r="F88" s="7">
        <f t="shared" si="1"/>
        <v>0</v>
      </c>
    </row>
    <row r="89" spans="1:6">
      <c r="A89" s="21" t="s">
        <v>174</v>
      </c>
      <c r="B89" s="9" t="s">
        <v>175</v>
      </c>
      <c r="C89" s="7"/>
      <c r="D89" s="8"/>
      <c r="E89" s="8"/>
      <c r="F89" s="7">
        <f t="shared" si="1"/>
        <v>0</v>
      </c>
    </row>
    <row r="90" spans="1:6">
      <c r="A90" s="21" t="s">
        <v>176</v>
      </c>
      <c r="B90" s="9" t="s">
        <v>177</v>
      </c>
      <c r="C90" s="7"/>
      <c r="D90" s="8"/>
      <c r="E90" s="8"/>
      <c r="F90" s="7">
        <f t="shared" si="1"/>
        <v>0</v>
      </c>
    </row>
    <row r="91" spans="1:6">
      <c r="A91" s="21" t="s">
        <v>178</v>
      </c>
      <c r="B91" s="9" t="s">
        <v>179</v>
      </c>
      <c r="C91" s="7"/>
      <c r="D91" s="8"/>
      <c r="E91" s="8"/>
      <c r="F91" s="7">
        <f t="shared" si="1"/>
        <v>0</v>
      </c>
    </row>
    <row r="92" spans="1:6">
      <c r="A92" s="21" t="s">
        <v>180</v>
      </c>
      <c r="B92" s="9" t="s">
        <v>181</v>
      </c>
      <c r="C92" s="7"/>
      <c r="D92" s="8"/>
      <c r="E92" s="8"/>
      <c r="F92" s="7">
        <f t="shared" si="1"/>
        <v>0</v>
      </c>
    </row>
    <row r="93" spans="1:6">
      <c r="A93" s="21" t="s">
        <v>182</v>
      </c>
      <c r="B93" s="9" t="s">
        <v>183</v>
      </c>
      <c r="C93" s="7"/>
      <c r="D93" s="8"/>
      <c r="E93" s="8"/>
      <c r="F93" s="7">
        <f t="shared" si="1"/>
        <v>0</v>
      </c>
    </row>
    <row r="94" spans="1:6">
      <c r="A94" s="21" t="s">
        <v>184</v>
      </c>
      <c r="B94" s="9" t="s">
        <v>185</v>
      </c>
      <c r="C94" s="7"/>
      <c r="D94" s="8"/>
      <c r="E94" s="8"/>
      <c r="F94" s="7">
        <f t="shared" si="1"/>
        <v>0</v>
      </c>
    </row>
    <row r="95" spans="1:6">
      <c r="A95" s="21" t="s">
        <v>186</v>
      </c>
      <c r="B95" s="9" t="s">
        <v>187</v>
      </c>
      <c r="C95" s="7"/>
      <c r="D95" s="8"/>
      <c r="E95" s="8"/>
      <c r="F95" s="7">
        <f t="shared" si="1"/>
        <v>0</v>
      </c>
    </row>
    <row r="96" spans="1:6">
      <c r="A96" s="21" t="s">
        <v>188</v>
      </c>
      <c r="B96" s="9" t="s">
        <v>189</v>
      </c>
      <c r="C96" s="7"/>
      <c r="D96" s="8"/>
      <c r="E96" s="8"/>
      <c r="F96" s="7">
        <f t="shared" si="1"/>
        <v>0</v>
      </c>
    </row>
    <row r="97" spans="1:23">
      <c r="A97" s="23" t="s">
        <v>190</v>
      </c>
      <c r="B97" s="17" t="s">
        <v>191</v>
      </c>
      <c r="C97" s="18">
        <f>SUM(C88:C96)</f>
        <v>0</v>
      </c>
      <c r="D97" s="18">
        <f>SUM(D88:D96)</f>
        <v>0</v>
      </c>
      <c r="E97" s="18">
        <f>SUM(E88:E96)</f>
        <v>0</v>
      </c>
      <c r="F97" s="7">
        <f t="shared" si="1"/>
        <v>0</v>
      </c>
    </row>
    <row r="98" spans="1:23" ht="15.75">
      <c r="A98" s="26" t="s">
        <v>192</v>
      </c>
      <c r="B98" s="17"/>
      <c r="C98" s="18">
        <f>C82+C87+C97</f>
        <v>23421806</v>
      </c>
      <c r="D98" s="18">
        <f>D82+D87+D97</f>
        <v>0</v>
      </c>
      <c r="E98" s="18">
        <f>E82+E87+E97</f>
        <v>0</v>
      </c>
      <c r="F98" s="7">
        <f t="shared" si="1"/>
        <v>23421806</v>
      </c>
    </row>
    <row r="99" spans="1:23" ht="15.75">
      <c r="A99" s="29" t="s">
        <v>193</v>
      </c>
      <c r="B99" s="30" t="s">
        <v>194</v>
      </c>
      <c r="C99" s="18">
        <f>C74+C98</f>
        <v>63227232</v>
      </c>
      <c r="D99" s="18">
        <f>D74+D98</f>
        <v>0</v>
      </c>
      <c r="E99" s="18">
        <f>E74+E98</f>
        <v>0</v>
      </c>
      <c r="F99" s="7">
        <f t="shared" si="1"/>
        <v>63227232</v>
      </c>
    </row>
    <row r="100" spans="1:23">
      <c r="A100" s="21" t="s">
        <v>195</v>
      </c>
      <c r="B100" s="11" t="s">
        <v>196</v>
      </c>
      <c r="C100" s="31"/>
      <c r="D100" s="21"/>
      <c r="E100" s="21"/>
      <c r="F100" s="7">
        <f t="shared" si="1"/>
        <v>0</v>
      </c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</row>
    <row r="101" spans="1:23">
      <c r="A101" s="21" t="s">
        <v>197</v>
      </c>
      <c r="B101" s="11" t="s">
        <v>198</v>
      </c>
      <c r="C101" s="31"/>
      <c r="D101" s="21"/>
      <c r="E101" s="21"/>
      <c r="F101" s="7">
        <f t="shared" si="1"/>
        <v>0</v>
      </c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</row>
    <row r="102" spans="1:23">
      <c r="A102" s="21" t="s">
        <v>199</v>
      </c>
      <c r="B102" s="11" t="s">
        <v>200</v>
      </c>
      <c r="C102" s="31"/>
      <c r="D102" s="21"/>
      <c r="E102" s="21"/>
      <c r="F102" s="7">
        <f t="shared" si="1"/>
        <v>0</v>
      </c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</row>
    <row r="103" spans="1:23">
      <c r="A103" s="33" t="s">
        <v>201</v>
      </c>
      <c r="B103" s="15" t="s">
        <v>202</v>
      </c>
      <c r="C103" s="31">
        <f>SUM(C100:C102)</f>
        <v>0</v>
      </c>
      <c r="D103" s="31">
        <f>SUM(D100:D102)</f>
        <v>0</v>
      </c>
      <c r="E103" s="31">
        <f>SUM(E100:E102)</f>
        <v>0</v>
      </c>
      <c r="F103" s="7">
        <f t="shared" si="1"/>
        <v>0</v>
      </c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</row>
    <row r="104" spans="1:23">
      <c r="A104" s="35" t="s">
        <v>203</v>
      </c>
      <c r="B104" s="11" t="s">
        <v>204</v>
      </c>
      <c r="C104" s="36"/>
      <c r="D104" s="35"/>
      <c r="E104" s="35"/>
      <c r="F104" s="7">
        <f t="shared" si="1"/>
        <v>0</v>
      </c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</row>
    <row r="105" spans="1:23">
      <c r="A105" s="21" t="s">
        <v>205</v>
      </c>
      <c r="B105" s="11" t="s">
        <v>206</v>
      </c>
      <c r="C105" s="36"/>
      <c r="D105" s="35"/>
      <c r="E105" s="35"/>
      <c r="F105" s="7">
        <f t="shared" si="1"/>
        <v>0</v>
      </c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</row>
    <row r="106" spans="1:23">
      <c r="A106" s="21" t="s">
        <v>207</v>
      </c>
      <c r="B106" s="11" t="s">
        <v>208</v>
      </c>
      <c r="C106" s="31"/>
      <c r="D106" s="21"/>
      <c r="E106" s="21"/>
      <c r="F106" s="7">
        <f t="shared" si="1"/>
        <v>0</v>
      </c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</row>
    <row r="107" spans="1:23">
      <c r="A107" s="21" t="s">
        <v>209</v>
      </c>
      <c r="B107" s="11" t="s">
        <v>210</v>
      </c>
      <c r="C107" s="31"/>
      <c r="D107" s="21"/>
      <c r="E107" s="21"/>
      <c r="F107" s="7">
        <f t="shared" si="1"/>
        <v>0</v>
      </c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</row>
    <row r="108" spans="1:23">
      <c r="A108" s="21" t="s">
        <v>211</v>
      </c>
      <c r="B108" s="11" t="s">
        <v>212</v>
      </c>
      <c r="C108" s="31"/>
      <c r="D108" s="21"/>
      <c r="E108" s="21"/>
      <c r="F108" s="7">
        <f t="shared" si="1"/>
        <v>0</v>
      </c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</row>
    <row r="109" spans="1:23">
      <c r="A109" s="21" t="s">
        <v>213</v>
      </c>
      <c r="B109" s="11" t="s">
        <v>214</v>
      </c>
      <c r="C109" s="31"/>
      <c r="D109" s="21"/>
      <c r="E109" s="21"/>
      <c r="F109" s="7">
        <f t="shared" si="1"/>
        <v>0</v>
      </c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</row>
    <row r="110" spans="1:23">
      <c r="A110" s="38" t="s">
        <v>215</v>
      </c>
      <c r="B110" s="15" t="s">
        <v>216</v>
      </c>
      <c r="C110" s="39">
        <f>SUM(C104:C109)</f>
        <v>0</v>
      </c>
      <c r="D110" s="39">
        <f>SUM(D104:D109)</f>
        <v>0</v>
      </c>
      <c r="E110" s="39">
        <f>SUM(E104:E109)</f>
        <v>0</v>
      </c>
      <c r="F110" s="7">
        <f t="shared" si="1"/>
        <v>0</v>
      </c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</row>
    <row r="111" spans="1:23">
      <c r="A111" s="35" t="s">
        <v>217</v>
      </c>
      <c r="B111" s="11" t="s">
        <v>218</v>
      </c>
      <c r="C111" s="36"/>
      <c r="D111" s="35"/>
      <c r="E111" s="35"/>
      <c r="F111" s="7">
        <f t="shared" si="1"/>
        <v>0</v>
      </c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</row>
    <row r="112" spans="1:23">
      <c r="A112" s="35" t="s">
        <v>219</v>
      </c>
      <c r="B112" s="11" t="s">
        <v>220</v>
      </c>
      <c r="C112" s="36">
        <v>911571</v>
      </c>
      <c r="D112" s="35"/>
      <c r="E112" s="35"/>
      <c r="F112" s="7">
        <f t="shared" si="1"/>
        <v>911571</v>
      </c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</row>
    <row r="113" spans="1:23">
      <c r="A113" s="38" t="s">
        <v>221</v>
      </c>
      <c r="B113" s="15" t="s">
        <v>222</v>
      </c>
      <c r="C113" s="36"/>
      <c r="D113" s="35"/>
      <c r="E113" s="35"/>
      <c r="F113" s="7">
        <f t="shared" si="1"/>
        <v>0</v>
      </c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</row>
    <row r="114" spans="1:23">
      <c r="A114" s="35" t="s">
        <v>223</v>
      </c>
      <c r="B114" s="11" t="s">
        <v>224</v>
      </c>
      <c r="C114" s="36"/>
      <c r="D114" s="35"/>
      <c r="E114" s="35"/>
      <c r="F114" s="7">
        <f t="shared" si="1"/>
        <v>0</v>
      </c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</row>
    <row r="115" spans="1:23">
      <c r="A115" s="35" t="s">
        <v>225</v>
      </c>
      <c r="B115" s="11" t="s">
        <v>226</v>
      </c>
      <c r="C115" s="36"/>
      <c r="D115" s="35"/>
      <c r="E115" s="35"/>
      <c r="F115" s="7">
        <f t="shared" si="1"/>
        <v>0</v>
      </c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</row>
    <row r="116" spans="1:23">
      <c r="A116" s="35" t="s">
        <v>227</v>
      </c>
      <c r="B116" s="11" t="s">
        <v>228</v>
      </c>
      <c r="C116" s="36"/>
      <c r="D116" s="35"/>
      <c r="E116" s="35"/>
      <c r="F116" s="7">
        <f t="shared" si="1"/>
        <v>0</v>
      </c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</row>
    <row r="117" spans="1:23">
      <c r="A117" s="35" t="s">
        <v>229</v>
      </c>
      <c r="B117" s="11" t="s">
        <v>230</v>
      </c>
      <c r="C117" s="36"/>
      <c r="D117" s="35"/>
      <c r="E117" s="35"/>
      <c r="F117" s="7">
        <f t="shared" si="1"/>
        <v>0</v>
      </c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</row>
    <row r="118" spans="1:23">
      <c r="A118" s="41" t="s">
        <v>231</v>
      </c>
      <c r="B118" s="19" t="s">
        <v>232</v>
      </c>
      <c r="C118" s="36">
        <f>C103+C110+C111+C112+C113+C114+C115+C116+C117</f>
        <v>911571</v>
      </c>
      <c r="D118" s="36">
        <f>D103+D110+D111+D112+D113+D114+D115+D116+D117</f>
        <v>0</v>
      </c>
      <c r="E118" s="36">
        <f>E103+E110+E111+E112+E113+E114+E115+E116+E117</f>
        <v>0</v>
      </c>
      <c r="F118" s="7">
        <f t="shared" si="1"/>
        <v>911571</v>
      </c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</row>
    <row r="119" spans="1:23">
      <c r="A119" s="35" t="s">
        <v>233</v>
      </c>
      <c r="B119" s="11" t="s">
        <v>234</v>
      </c>
      <c r="C119" s="42"/>
      <c r="D119" s="35"/>
      <c r="E119" s="35"/>
      <c r="F119" s="7">
        <f t="shared" si="1"/>
        <v>0</v>
      </c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</row>
    <row r="120" spans="1:23">
      <c r="A120" s="21" t="s">
        <v>235</v>
      </c>
      <c r="B120" s="11" t="s">
        <v>236</v>
      </c>
      <c r="C120" s="43"/>
      <c r="D120" s="21"/>
      <c r="E120" s="21"/>
      <c r="F120" s="7">
        <f t="shared" si="1"/>
        <v>0</v>
      </c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</row>
    <row r="121" spans="1:23">
      <c r="A121" s="35" t="s">
        <v>237</v>
      </c>
      <c r="B121" s="11" t="s">
        <v>238</v>
      </c>
      <c r="C121" s="42"/>
      <c r="D121" s="35"/>
      <c r="E121" s="35"/>
      <c r="F121" s="7">
        <f t="shared" si="1"/>
        <v>0</v>
      </c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</row>
    <row r="122" spans="1:23">
      <c r="A122" s="35" t="s">
        <v>239</v>
      </c>
      <c r="B122" s="11" t="s">
        <v>240</v>
      </c>
      <c r="C122" s="42"/>
      <c r="D122" s="44"/>
      <c r="E122" s="35"/>
      <c r="F122" s="7">
        <f t="shared" si="1"/>
        <v>0</v>
      </c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</row>
    <row r="123" spans="1:23">
      <c r="A123" s="35" t="s">
        <v>241</v>
      </c>
      <c r="B123" s="11" t="s">
        <v>242</v>
      </c>
      <c r="C123" s="42"/>
      <c r="D123" s="35"/>
      <c r="E123" s="35"/>
      <c r="F123" s="7">
        <f t="shared" si="1"/>
        <v>0</v>
      </c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</row>
    <row r="124" spans="1:23">
      <c r="A124" s="41" t="s">
        <v>243</v>
      </c>
      <c r="B124" s="19" t="s">
        <v>244</v>
      </c>
      <c r="C124" s="39">
        <f>SUM(C119:C123)</f>
        <v>0</v>
      </c>
      <c r="D124" s="39">
        <f>SUM(D119:D123)</f>
        <v>0</v>
      </c>
      <c r="E124" s="39">
        <f>SUM(E119:E123)</f>
        <v>0</v>
      </c>
      <c r="F124" s="7">
        <f t="shared" si="1"/>
        <v>0</v>
      </c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</row>
    <row r="125" spans="1:23">
      <c r="A125" s="21" t="s">
        <v>245</v>
      </c>
      <c r="B125" s="11" t="s">
        <v>246</v>
      </c>
      <c r="C125" s="43"/>
      <c r="D125" s="21"/>
      <c r="E125" s="21"/>
      <c r="F125" s="7">
        <f t="shared" si="1"/>
        <v>0</v>
      </c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</row>
    <row r="126" spans="1:23">
      <c r="A126" s="21" t="s">
        <v>247</v>
      </c>
      <c r="B126" s="11" t="s">
        <v>248</v>
      </c>
      <c r="C126" s="43"/>
      <c r="D126" s="21"/>
      <c r="E126" s="21"/>
      <c r="F126" s="7">
        <f t="shared" si="1"/>
        <v>0</v>
      </c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</row>
    <row r="127" spans="1:23" ht="15.75">
      <c r="A127" s="45" t="s">
        <v>249</v>
      </c>
      <c r="B127" s="46" t="s">
        <v>250</v>
      </c>
      <c r="C127" s="39">
        <f>C118+C124+C125+C126</f>
        <v>911571</v>
      </c>
      <c r="D127" s="39">
        <f>D118+D124+D125+D126</f>
        <v>0</v>
      </c>
      <c r="E127" s="39">
        <f>E118+E124+E125+E126</f>
        <v>0</v>
      </c>
      <c r="F127" s="7">
        <f t="shared" si="1"/>
        <v>911571</v>
      </c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</row>
    <row r="128" spans="1:23" ht="15.75">
      <c r="A128" s="47" t="s">
        <v>251</v>
      </c>
      <c r="B128" s="48"/>
      <c r="C128" s="18">
        <f>C127+C97+C87+C82+C73+C59+C50+C25+C24</f>
        <v>64138803</v>
      </c>
      <c r="D128" s="18">
        <f>D127+D97+D87+D82+D73+D59+D50+D25+D24</f>
        <v>0</v>
      </c>
      <c r="E128" s="18">
        <f>E127+E97+E87+E82+E73+E59+E50+E25+E24</f>
        <v>0</v>
      </c>
      <c r="F128" s="7">
        <f t="shared" si="1"/>
        <v>64138803</v>
      </c>
    </row>
  </sheetData>
  <mergeCells count="2">
    <mergeCell ref="A1:F1"/>
    <mergeCell ref="A2:F2"/>
  </mergeCells>
  <pageMargins left="0.31496062992125984" right="0.31496062992125984" top="0.55118110236220474" bottom="0.55118110236220474" header="0.31496062992125984" footer="0.31496062992125984"/>
  <pageSetup paperSize="8" orientation="landscape" r:id="rId1"/>
  <headerFooter>
    <oddHeader>&amp;R1. melléklet a 7/2020. (XI.20.)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102"/>
  <sheetViews>
    <sheetView view="pageLayout" zoomScaleNormal="100" workbookViewId="0">
      <selection activeCell="I21" sqref="I2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</cols>
  <sheetData>
    <row r="1" spans="1:8" ht="24" customHeight="1">
      <c r="A1" s="104" t="s">
        <v>0</v>
      </c>
      <c r="B1" s="105"/>
      <c r="C1" s="105"/>
      <c r="D1" s="105"/>
      <c r="E1" s="105"/>
      <c r="F1" s="106"/>
    </row>
    <row r="2" spans="1:8" ht="24" customHeight="1">
      <c r="A2" s="107" t="s">
        <v>442</v>
      </c>
      <c r="B2" s="105"/>
      <c r="C2" s="105"/>
      <c r="D2" s="105"/>
      <c r="E2" s="105"/>
      <c r="F2" s="106"/>
      <c r="H2" s="57"/>
    </row>
    <row r="3" spans="1:8" ht="18">
      <c r="A3" s="1"/>
    </row>
    <row r="4" spans="1:8">
      <c r="A4" s="2" t="s">
        <v>2</v>
      </c>
    </row>
    <row r="5" spans="1:8" ht="30">
      <c r="A5" s="3" t="s">
        <v>3</v>
      </c>
      <c r="B5" s="4" t="s">
        <v>441</v>
      </c>
      <c r="C5" s="5" t="s">
        <v>5</v>
      </c>
      <c r="D5" s="5" t="s">
        <v>6</v>
      </c>
      <c r="E5" s="5" t="s">
        <v>7</v>
      </c>
      <c r="F5" s="5" t="s">
        <v>8</v>
      </c>
    </row>
    <row r="6" spans="1:8" ht="15" customHeight="1">
      <c r="A6" s="10" t="s">
        <v>440</v>
      </c>
      <c r="B6" s="14" t="s">
        <v>439</v>
      </c>
      <c r="C6" s="49">
        <v>16325326</v>
      </c>
      <c r="D6" s="49"/>
      <c r="E6" s="49"/>
      <c r="F6" s="49">
        <f t="shared" ref="F6:F37" si="0">SUM(C6:E6)</f>
        <v>16325326</v>
      </c>
    </row>
    <row r="7" spans="1:8" ht="15" customHeight="1">
      <c r="A7" s="11" t="s">
        <v>438</v>
      </c>
      <c r="B7" s="14" t="s">
        <v>437</v>
      </c>
      <c r="C7" s="49"/>
      <c r="D7" s="51"/>
      <c r="E7" s="51"/>
      <c r="F7" s="49">
        <f t="shared" si="0"/>
        <v>0</v>
      </c>
    </row>
    <row r="8" spans="1:8" ht="15" customHeight="1">
      <c r="A8" s="11" t="s">
        <v>436</v>
      </c>
      <c r="B8" s="14" t="s">
        <v>435</v>
      </c>
      <c r="C8" s="49">
        <v>4636900</v>
      </c>
      <c r="D8" s="51"/>
      <c r="E8" s="51"/>
      <c r="F8" s="49">
        <f t="shared" si="0"/>
        <v>4636900</v>
      </c>
    </row>
    <row r="9" spans="1:8" ht="15" customHeight="1">
      <c r="A9" s="11" t="s">
        <v>434</v>
      </c>
      <c r="B9" s="14" t="s">
        <v>433</v>
      </c>
      <c r="C9" s="49">
        <v>2018526</v>
      </c>
      <c r="D9" s="51"/>
      <c r="E9" s="51"/>
      <c r="F9" s="49">
        <f t="shared" si="0"/>
        <v>2018526</v>
      </c>
    </row>
    <row r="10" spans="1:8" ht="15" customHeight="1">
      <c r="A10" s="11" t="s">
        <v>432</v>
      </c>
      <c r="B10" s="14" t="s">
        <v>431</v>
      </c>
      <c r="C10" s="49">
        <v>590550</v>
      </c>
      <c r="D10" s="51"/>
      <c r="E10" s="51"/>
      <c r="F10" s="49">
        <f t="shared" si="0"/>
        <v>590550</v>
      </c>
    </row>
    <row r="11" spans="1:8" ht="15" customHeight="1">
      <c r="A11" s="11" t="s">
        <v>430</v>
      </c>
      <c r="B11" s="14" t="s">
        <v>429</v>
      </c>
      <c r="C11" s="49"/>
      <c r="D11" s="51"/>
      <c r="E11" s="51"/>
      <c r="F11" s="49">
        <f t="shared" si="0"/>
        <v>0</v>
      </c>
    </row>
    <row r="12" spans="1:8" ht="15" customHeight="1">
      <c r="A12" s="15" t="s">
        <v>428</v>
      </c>
      <c r="B12" s="56" t="s">
        <v>427</v>
      </c>
      <c r="C12" s="49">
        <f>SUM(C6:C11)</f>
        <v>23571302</v>
      </c>
      <c r="D12" s="49">
        <f>SUM(D6:D11)</f>
        <v>0</v>
      </c>
      <c r="E12" s="49">
        <f>SUM(E6:E11)</f>
        <v>0</v>
      </c>
      <c r="F12" s="49">
        <f t="shared" si="0"/>
        <v>23571302</v>
      </c>
    </row>
    <row r="13" spans="1:8" ht="15" customHeight="1">
      <c r="A13" s="11" t="s">
        <v>426</v>
      </c>
      <c r="B13" s="14" t="s">
        <v>425</v>
      </c>
      <c r="C13" s="49"/>
      <c r="D13" s="51"/>
      <c r="E13" s="51"/>
      <c r="F13" s="49">
        <f t="shared" si="0"/>
        <v>0</v>
      </c>
    </row>
    <row r="14" spans="1:8" ht="15" customHeight="1">
      <c r="A14" s="11" t="s">
        <v>424</v>
      </c>
      <c r="B14" s="14" t="s">
        <v>423</v>
      </c>
      <c r="C14" s="49"/>
      <c r="D14" s="51"/>
      <c r="E14" s="51"/>
      <c r="F14" s="49">
        <f t="shared" si="0"/>
        <v>0</v>
      </c>
    </row>
    <row r="15" spans="1:8" ht="15" customHeight="1">
      <c r="A15" s="11" t="s">
        <v>422</v>
      </c>
      <c r="B15" s="14" t="s">
        <v>421</v>
      </c>
      <c r="C15" s="49"/>
      <c r="D15" s="51"/>
      <c r="E15" s="51"/>
      <c r="F15" s="49">
        <f t="shared" si="0"/>
        <v>0</v>
      </c>
    </row>
    <row r="16" spans="1:8" ht="15" customHeight="1">
      <c r="A16" s="11" t="s">
        <v>420</v>
      </c>
      <c r="B16" s="14" t="s">
        <v>419</v>
      </c>
      <c r="C16" s="49"/>
      <c r="D16" s="51"/>
      <c r="E16" s="51"/>
      <c r="F16" s="49">
        <f t="shared" si="0"/>
        <v>0</v>
      </c>
    </row>
    <row r="17" spans="1:6" ht="15" customHeight="1">
      <c r="A17" s="11" t="s">
        <v>418</v>
      </c>
      <c r="B17" s="14" t="s">
        <v>417</v>
      </c>
      <c r="C17" s="49">
        <v>2000000</v>
      </c>
      <c r="D17" s="51"/>
      <c r="E17" s="51"/>
      <c r="F17" s="49">
        <f t="shared" si="0"/>
        <v>2000000</v>
      </c>
    </row>
    <row r="18" spans="1:6" ht="15" customHeight="1">
      <c r="A18" s="19" t="s">
        <v>416</v>
      </c>
      <c r="B18" s="28" t="s">
        <v>415</v>
      </c>
      <c r="C18" s="49">
        <f>SUM(C12:C17)</f>
        <v>25571302</v>
      </c>
      <c r="D18" s="49">
        <f>SUM(D12:D17)</f>
        <v>0</v>
      </c>
      <c r="E18" s="49">
        <f>SUM(E12:E17)</f>
        <v>0</v>
      </c>
      <c r="F18" s="49">
        <f t="shared" si="0"/>
        <v>25571302</v>
      </c>
    </row>
    <row r="19" spans="1:6" ht="15" customHeight="1">
      <c r="A19" s="11" t="s">
        <v>414</v>
      </c>
      <c r="B19" s="14" t="s">
        <v>413</v>
      </c>
      <c r="C19" s="49"/>
      <c r="D19" s="51"/>
      <c r="E19" s="51"/>
      <c r="F19" s="49">
        <f t="shared" si="0"/>
        <v>0</v>
      </c>
    </row>
    <row r="20" spans="1:6" ht="15" customHeight="1">
      <c r="A20" s="11" t="s">
        <v>412</v>
      </c>
      <c r="B20" s="14" t="s">
        <v>411</v>
      </c>
      <c r="C20" s="49"/>
      <c r="D20" s="51"/>
      <c r="E20" s="51"/>
      <c r="F20" s="49">
        <f t="shared" si="0"/>
        <v>0</v>
      </c>
    </row>
    <row r="21" spans="1:6" ht="15" customHeight="1">
      <c r="A21" s="15" t="s">
        <v>410</v>
      </c>
      <c r="B21" s="56" t="s">
        <v>409</v>
      </c>
      <c r="C21" s="49">
        <f>SUM(C19:C20)</f>
        <v>0</v>
      </c>
      <c r="D21" s="49">
        <f>SUM(D19:D20)</f>
        <v>0</v>
      </c>
      <c r="E21" s="49">
        <f>SUM(E19:E20)</f>
        <v>0</v>
      </c>
      <c r="F21" s="49">
        <f t="shared" si="0"/>
        <v>0</v>
      </c>
    </row>
    <row r="22" spans="1:6" ht="15" customHeight="1">
      <c r="A22" s="11" t="s">
        <v>408</v>
      </c>
      <c r="B22" s="14" t="s">
        <v>407</v>
      </c>
      <c r="C22" s="49"/>
      <c r="D22" s="51"/>
      <c r="E22" s="51"/>
      <c r="F22" s="49">
        <f t="shared" si="0"/>
        <v>0</v>
      </c>
    </row>
    <row r="23" spans="1:6" ht="15" customHeight="1">
      <c r="A23" s="11" t="s">
        <v>406</v>
      </c>
      <c r="B23" s="14" t="s">
        <v>405</v>
      </c>
      <c r="C23" s="49"/>
      <c r="D23" s="51"/>
      <c r="E23" s="51"/>
      <c r="F23" s="49">
        <f t="shared" si="0"/>
        <v>0</v>
      </c>
    </row>
    <row r="24" spans="1:6" ht="15" customHeight="1">
      <c r="A24" s="11" t="s">
        <v>404</v>
      </c>
      <c r="B24" s="14" t="s">
        <v>403</v>
      </c>
      <c r="C24" s="49"/>
      <c r="D24" s="51"/>
      <c r="E24" s="51"/>
      <c r="F24" s="49">
        <f t="shared" si="0"/>
        <v>0</v>
      </c>
    </row>
    <row r="25" spans="1:6" ht="15" customHeight="1">
      <c r="A25" s="11" t="s">
        <v>402</v>
      </c>
      <c r="B25" s="14" t="s">
        <v>401</v>
      </c>
      <c r="C25" s="49">
        <v>7000000</v>
      </c>
      <c r="D25" s="51"/>
      <c r="E25" s="51"/>
      <c r="F25" s="49">
        <f t="shared" si="0"/>
        <v>7000000</v>
      </c>
    </row>
    <row r="26" spans="1:6" ht="15" customHeight="1">
      <c r="A26" s="11" t="s">
        <v>400</v>
      </c>
      <c r="B26" s="14" t="s">
        <v>399</v>
      </c>
      <c r="C26" s="49"/>
      <c r="D26" s="51"/>
      <c r="E26" s="51"/>
      <c r="F26" s="49">
        <f t="shared" si="0"/>
        <v>0</v>
      </c>
    </row>
    <row r="27" spans="1:6" ht="15" customHeight="1">
      <c r="A27" s="11" t="s">
        <v>398</v>
      </c>
      <c r="B27" s="14" t="s">
        <v>397</v>
      </c>
      <c r="C27" s="49"/>
      <c r="D27" s="51"/>
      <c r="E27" s="51"/>
      <c r="F27" s="49">
        <f t="shared" si="0"/>
        <v>0</v>
      </c>
    </row>
    <row r="28" spans="1:6" ht="15" customHeight="1">
      <c r="A28" s="11" t="s">
        <v>396</v>
      </c>
      <c r="B28" s="14" t="s">
        <v>395</v>
      </c>
      <c r="C28" s="49">
        <v>2300000</v>
      </c>
      <c r="D28" s="51"/>
      <c r="E28" s="51"/>
      <c r="F28" s="49">
        <f t="shared" si="0"/>
        <v>2300000</v>
      </c>
    </row>
    <row r="29" spans="1:6" ht="15" customHeight="1">
      <c r="A29" s="11" t="s">
        <v>394</v>
      </c>
      <c r="B29" s="14" t="s">
        <v>393</v>
      </c>
      <c r="C29" s="49"/>
      <c r="D29" s="51"/>
      <c r="E29" s="51"/>
      <c r="F29" s="49">
        <f t="shared" si="0"/>
        <v>0</v>
      </c>
    </row>
    <row r="30" spans="1:6" ht="15" customHeight="1">
      <c r="A30" s="15" t="s">
        <v>392</v>
      </c>
      <c r="B30" s="56" t="s">
        <v>391</v>
      </c>
      <c r="C30" s="49">
        <f>SUM(C25:C29)</f>
        <v>9300000</v>
      </c>
      <c r="D30" s="49">
        <f>SUM(D25:D29)</f>
        <v>0</v>
      </c>
      <c r="E30" s="49">
        <f>SUM(E25:E29)</f>
        <v>0</v>
      </c>
      <c r="F30" s="49">
        <f t="shared" si="0"/>
        <v>9300000</v>
      </c>
    </row>
    <row r="31" spans="1:6" ht="15" customHeight="1">
      <c r="A31" s="11" t="s">
        <v>390</v>
      </c>
      <c r="B31" s="14" t="s">
        <v>389</v>
      </c>
      <c r="C31" s="49">
        <v>96368</v>
      </c>
      <c r="D31" s="51"/>
      <c r="E31" s="49"/>
      <c r="F31" s="49">
        <f t="shared" si="0"/>
        <v>96368</v>
      </c>
    </row>
    <row r="32" spans="1:6" ht="15" customHeight="1">
      <c r="A32" s="19" t="s">
        <v>388</v>
      </c>
      <c r="B32" s="28" t="s">
        <v>387</v>
      </c>
      <c r="C32" s="50">
        <f>C21+C22+C23+C24+C30+C31</f>
        <v>9396368</v>
      </c>
      <c r="D32" s="50">
        <f>D21+D22+D23+D24+D30+D31</f>
        <v>0</v>
      </c>
      <c r="E32" s="50">
        <f>E21+E22+E23+E24+E30+E31</f>
        <v>0</v>
      </c>
      <c r="F32" s="49">
        <f t="shared" si="0"/>
        <v>9396368</v>
      </c>
    </row>
    <row r="33" spans="1:6" ht="15" customHeight="1">
      <c r="A33" s="21" t="s">
        <v>386</v>
      </c>
      <c r="B33" s="14" t="s">
        <v>385</v>
      </c>
      <c r="C33" s="49"/>
      <c r="D33" s="51"/>
      <c r="E33" s="49"/>
      <c r="F33" s="49">
        <f t="shared" si="0"/>
        <v>0</v>
      </c>
    </row>
    <row r="34" spans="1:6" ht="15" customHeight="1">
      <c r="A34" s="21" t="s">
        <v>384</v>
      </c>
      <c r="B34" s="14" t="s">
        <v>383</v>
      </c>
      <c r="C34" s="49">
        <v>0</v>
      </c>
      <c r="D34" s="51">
        <v>930000</v>
      </c>
      <c r="E34" s="49"/>
      <c r="F34" s="49">
        <f t="shared" si="0"/>
        <v>930000</v>
      </c>
    </row>
    <row r="35" spans="1:6" ht="15" customHeight="1">
      <c r="A35" s="21" t="s">
        <v>382</v>
      </c>
      <c r="B35" s="14" t="s">
        <v>381</v>
      </c>
      <c r="C35" s="49"/>
      <c r="D35" s="51"/>
      <c r="E35" s="49"/>
      <c r="F35" s="49">
        <f t="shared" si="0"/>
        <v>0</v>
      </c>
    </row>
    <row r="36" spans="1:6" ht="15" customHeight="1">
      <c r="A36" s="21" t="s">
        <v>380</v>
      </c>
      <c r="B36" s="14" t="s">
        <v>379</v>
      </c>
      <c r="C36" s="49"/>
      <c r="D36" s="51"/>
      <c r="E36" s="49"/>
      <c r="F36" s="49">
        <f t="shared" si="0"/>
        <v>0</v>
      </c>
    </row>
    <row r="37" spans="1:6" ht="15" customHeight="1">
      <c r="A37" s="21" t="s">
        <v>378</v>
      </c>
      <c r="B37" s="14" t="s">
        <v>377</v>
      </c>
      <c r="C37" s="49">
        <v>1500000</v>
      </c>
      <c r="D37" s="51"/>
      <c r="E37" s="49"/>
      <c r="F37" s="49">
        <f t="shared" si="0"/>
        <v>1500000</v>
      </c>
    </row>
    <row r="38" spans="1:6" ht="15" customHeight="1">
      <c r="A38" s="21" t="s">
        <v>376</v>
      </c>
      <c r="B38" s="14" t="s">
        <v>375</v>
      </c>
      <c r="C38" s="49"/>
      <c r="D38" s="51"/>
      <c r="E38" s="49"/>
      <c r="F38" s="49">
        <f t="shared" ref="F38:F69" si="1">SUM(C38:E38)</f>
        <v>0</v>
      </c>
    </row>
    <row r="39" spans="1:6" ht="15" customHeight="1">
      <c r="A39" s="21" t="s">
        <v>374</v>
      </c>
      <c r="B39" s="14" t="s">
        <v>373</v>
      </c>
      <c r="C39" s="49"/>
      <c r="D39" s="51"/>
      <c r="E39" s="49"/>
      <c r="F39" s="49">
        <f t="shared" si="1"/>
        <v>0</v>
      </c>
    </row>
    <row r="40" spans="1:6" ht="15" customHeight="1">
      <c r="A40" s="21" t="s">
        <v>372</v>
      </c>
      <c r="B40" s="14" t="s">
        <v>371</v>
      </c>
      <c r="C40" s="49"/>
      <c r="D40" s="51"/>
      <c r="E40" s="49"/>
      <c r="F40" s="49">
        <f t="shared" si="1"/>
        <v>0</v>
      </c>
    </row>
    <row r="41" spans="1:6" ht="15" customHeight="1">
      <c r="A41" s="21" t="s">
        <v>370</v>
      </c>
      <c r="B41" s="14" t="s">
        <v>369</v>
      </c>
      <c r="C41" s="49"/>
      <c r="D41" s="51"/>
      <c r="E41" s="49"/>
      <c r="F41" s="49">
        <f t="shared" si="1"/>
        <v>0</v>
      </c>
    </row>
    <row r="42" spans="1:6" ht="15" customHeight="1">
      <c r="A42" s="21" t="s">
        <v>368</v>
      </c>
      <c r="B42" s="14" t="s">
        <v>367</v>
      </c>
      <c r="C42" s="49"/>
      <c r="D42" s="51"/>
      <c r="E42" s="49"/>
      <c r="F42" s="49">
        <f t="shared" si="1"/>
        <v>0</v>
      </c>
    </row>
    <row r="43" spans="1:6" ht="15" customHeight="1">
      <c r="A43" s="21" t="s">
        <v>366</v>
      </c>
      <c r="B43" s="14" t="s">
        <v>365</v>
      </c>
      <c r="C43" s="49">
        <v>28724</v>
      </c>
      <c r="D43" s="51"/>
      <c r="E43" s="49"/>
      <c r="F43" s="49">
        <f t="shared" si="1"/>
        <v>28724</v>
      </c>
    </row>
    <row r="44" spans="1:6" ht="15" customHeight="1">
      <c r="A44" s="23" t="s">
        <v>364</v>
      </c>
      <c r="B44" s="28" t="s">
        <v>363</v>
      </c>
      <c r="C44" s="49">
        <f>SUM(C33:C43)</f>
        <v>1528724</v>
      </c>
      <c r="D44" s="49">
        <f>SUM(D33:D43)</f>
        <v>930000</v>
      </c>
      <c r="E44" s="49">
        <f>SUM(E33:E43)</f>
        <v>0</v>
      </c>
      <c r="F44" s="49">
        <f t="shared" si="1"/>
        <v>2458724</v>
      </c>
    </row>
    <row r="45" spans="1:6" ht="15" customHeight="1">
      <c r="A45" s="21" t="s">
        <v>362</v>
      </c>
      <c r="B45" s="14" t="s">
        <v>361</v>
      </c>
      <c r="C45" s="49"/>
      <c r="D45" s="51"/>
      <c r="E45" s="49"/>
      <c r="F45" s="49">
        <f t="shared" si="1"/>
        <v>0</v>
      </c>
    </row>
    <row r="46" spans="1:6" ht="15" customHeight="1">
      <c r="A46" s="11" t="s">
        <v>360</v>
      </c>
      <c r="B46" s="14" t="s">
        <v>359</v>
      </c>
      <c r="C46" s="49"/>
      <c r="D46" s="51"/>
      <c r="E46" s="49"/>
      <c r="F46" s="49">
        <f t="shared" si="1"/>
        <v>0</v>
      </c>
    </row>
    <row r="47" spans="1:6" ht="15" customHeight="1">
      <c r="A47" s="11" t="s">
        <v>358</v>
      </c>
      <c r="B47" s="14" t="s">
        <v>357</v>
      </c>
      <c r="C47" s="49"/>
      <c r="D47" s="51"/>
      <c r="E47" s="49"/>
      <c r="F47" s="49">
        <f t="shared" si="1"/>
        <v>0</v>
      </c>
    </row>
    <row r="48" spans="1:6" ht="15" customHeight="1">
      <c r="A48" s="11" t="s">
        <v>356</v>
      </c>
      <c r="B48" s="14" t="s">
        <v>355</v>
      </c>
      <c r="C48" s="49">
        <v>195000</v>
      </c>
      <c r="D48" s="51"/>
      <c r="E48" s="49"/>
      <c r="F48" s="49">
        <f t="shared" si="1"/>
        <v>195000</v>
      </c>
    </row>
    <row r="49" spans="1:6" ht="15" customHeight="1">
      <c r="A49" s="21" t="s">
        <v>354</v>
      </c>
      <c r="B49" s="14" t="s">
        <v>353</v>
      </c>
      <c r="C49" s="49"/>
      <c r="D49" s="51"/>
      <c r="E49" s="49"/>
      <c r="F49" s="49">
        <f t="shared" si="1"/>
        <v>0</v>
      </c>
    </row>
    <row r="50" spans="1:6" ht="15" customHeight="1">
      <c r="A50" s="19" t="s">
        <v>352</v>
      </c>
      <c r="B50" s="28" t="s">
        <v>351</v>
      </c>
      <c r="C50" s="49">
        <f>SUM(C45:C48)</f>
        <v>195000</v>
      </c>
      <c r="D50" s="49">
        <f>SUM(D45:D48)</f>
        <v>0</v>
      </c>
      <c r="E50" s="49">
        <f>SUM(E45:E48)</f>
        <v>0</v>
      </c>
      <c r="F50" s="49">
        <f t="shared" si="1"/>
        <v>195000</v>
      </c>
    </row>
    <row r="51" spans="1:6" ht="15" customHeight="1">
      <c r="A51" s="26" t="s">
        <v>350</v>
      </c>
      <c r="B51" s="55"/>
      <c r="C51" s="50">
        <f>C18+C32+C44+C50</f>
        <v>36691394</v>
      </c>
      <c r="D51" s="50">
        <f>D18+D32+D44+D50</f>
        <v>930000</v>
      </c>
      <c r="E51" s="50">
        <f>E18+E32+E44+E50</f>
        <v>0</v>
      </c>
      <c r="F51" s="49">
        <f t="shared" si="1"/>
        <v>37621394</v>
      </c>
    </row>
    <row r="52" spans="1:6" ht="15" customHeight="1">
      <c r="A52" s="11" t="s">
        <v>349</v>
      </c>
      <c r="B52" s="14" t="s">
        <v>348</v>
      </c>
      <c r="C52" s="49"/>
      <c r="D52" s="51"/>
      <c r="E52" s="49"/>
      <c r="F52" s="49">
        <f t="shared" si="1"/>
        <v>0</v>
      </c>
    </row>
    <row r="53" spans="1:6" ht="15" customHeight="1">
      <c r="A53" s="11" t="s">
        <v>347</v>
      </c>
      <c r="B53" s="14" t="s">
        <v>346</v>
      </c>
      <c r="C53" s="49"/>
      <c r="D53" s="51"/>
      <c r="E53" s="49"/>
      <c r="F53" s="49">
        <f t="shared" si="1"/>
        <v>0</v>
      </c>
    </row>
    <row r="54" spans="1:6" ht="15" customHeight="1">
      <c r="A54" s="11" t="s">
        <v>345</v>
      </c>
      <c r="B54" s="14" t="s">
        <v>344</v>
      </c>
      <c r="C54" s="49"/>
      <c r="D54" s="51"/>
      <c r="E54" s="49"/>
      <c r="F54" s="49">
        <f t="shared" si="1"/>
        <v>0</v>
      </c>
    </row>
    <row r="55" spans="1:6" ht="15" customHeight="1">
      <c r="A55" s="11" t="s">
        <v>343</v>
      </c>
      <c r="B55" s="14" t="s">
        <v>342</v>
      </c>
      <c r="C55" s="49"/>
      <c r="D55" s="51"/>
      <c r="E55" s="49"/>
      <c r="F55" s="49">
        <f t="shared" si="1"/>
        <v>0</v>
      </c>
    </row>
    <row r="56" spans="1:6" ht="15" customHeight="1">
      <c r="A56" s="11" t="s">
        <v>341</v>
      </c>
      <c r="B56" s="14" t="s">
        <v>340</v>
      </c>
      <c r="C56" s="49">
        <v>7409908</v>
      </c>
      <c r="D56" s="51"/>
      <c r="E56" s="49"/>
      <c r="F56" s="49">
        <f t="shared" si="1"/>
        <v>7409908</v>
      </c>
    </row>
    <row r="57" spans="1:6" ht="15" customHeight="1">
      <c r="A57" s="19" t="s">
        <v>339</v>
      </c>
      <c r="B57" s="28" t="s">
        <v>338</v>
      </c>
      <c r="C57" s="49">
        <f>SUM(C52:C56)</f>
        <v>7409908</v>
      </c>
      <c r="D57" s="49">
        <f>SUM(D52:D56)</f>
        <v>0</v>
      </c>
      <c r="E57" s="49">
        <f>SUM(E52:E56)</f>
        <v>0</v>
      </c>
      <c r="F57" s="49">
        <f t="shared" si="1"/>
        <v>7409908</v>
      </c>
    </row>
    <row r="58" spans="1:6" ht="15" customHeight="1">
      <c r="A58" s="21" t="s">
        <v>337</v>
      </c>
      <c r="B58" s="14" t="s">
        <v>336</v>
      </c>
      <c r="C58" s="49"/>
      <c r="D58" s="51"/>
      <c r="E58" s="49"/>
      <c r="F58" s="49">
        <f t="shared" si="1"/>
        <v>0</v>
      </c>
    </row>
    <row r="59" spans="1:6" ht="15" customHeight="1">
      <c r="A59" s="21" t="s">
        <v>335</v>
      </c>
      <c r="B59" s="14" t="s">
        <v>334</v>
      </c>
      <c r="C59" s="49"/>
      <c r="D59" s="51"/>
      <c r="E59" s="49"/>
      <c r="F59" s="49">
        <f t="shared" si="1"/>
        <v>0</v>
      </c>
    </row>
    <row r="60" spans="1:6" ht="15" customHeight="1">
      <c r="A60" s="21" t="s">
        <v>333</v>
      </c>
      <c r="B60" s="14" t="s">
        <v>332</v>
      </c>
      <c r="C60" s="49"/>
      <c r="D60" s="51"/>
      <c r="E60" s="49"/>
      <c r="F60" s="49">
        <f t="shared" si="1"/>
        <v>0</v>
      </c>
    </row>
    <row r="61" spans="1:6" ht="15" customHeight="1">
      <c r="A61" s="21" t="s">
        <v>331</v>
      </c>
      <c r="B61" s="14" t="s">
        <v>330</v>
      </c>
      <c r="C61" s="49"/>
      <c r="D61" s="51"/>
      <c r="E61" s="49"/>
      <c r="F61" s="49">
        <f t="shared" si="1"/>
        <v>0</v>
      </c>
    </row>
    <row r="62" spans="1:6" ht="15" customHeight="1">
      <c r="A62" s="21" t="s">
        <v>329</v>
      </c>
      <c r="B62" s="14" t="s">
        <v>328</v>
      </c>
      <c r="C62" s="49"/>
      <c r="D62" s="51"/>
      <c r="E62" s="49"/>
      <c r="F62" s="49">
        <f t="shared" si="1"/>
        <v>0</v>
      </c>
    </row>
    <row r="63" spans="1:6" ht="15" customHeight="1">
      <c r="A63" s="19" t="s">
        <v>327</v>
      </c>
      <c r="B63" s="28" t="s">
        <v>326</v>
      </c>
      <c r="C63" s="49">
        <f>SUM(C58:C62)</f>
        <v>0</v>
      </c>
      <c r="D63" s="49">
        <f>SUM(D58:D62)</f>
        <v>0</v>
      </c>
      <c r="E63" s="49">
        <f>SUM(E58:E62)</f>
        <v>0</v>
      </c>
      <c r="F63" s="49">
        <f t="shared" si="1"/>
        <v>0</v>
      </c>
    </row>
    <row r="64" spans="1:6" ht="15" customHeight="1">
      <c r="A64" s="21" t="s">
        <v>325</v>
      </c>
      <c r="B64" s="14" t="s">
        <v>324</v>
      </c>
      <c r="C64" s="49"/>
      <c r="D64" s="51"/>
      <c r="E64" s="49"/>
      <c r="F64" s="49">
        <f t="shared" si="1"/>
        <v>0</v>
      </c>
    </row>
    <row r="65" spans="1:6" ht="15" customHeight="1">
      <c r="A65" s="11" t="s">
        <v>323</v>
      </c>
      <c r="B65" s="14" t="s">
        <v>322</v>
      </c>
      <c r="C65" s="49"/>
      <c r="D65" s="51"/>
      <c r="E65" s="49"/>
      <c r="F65" s="49">
        <f t="shared" si="1"/>
        <v>0</v>
      </c>
    </row>
    <row r="66" spans="1:6" ht="15" customHeight="1">
      <c r="A66" s="11" t="s">
        <v>321</v>
      </c>
      <c r="B66" s="14" t="s">
        <v>320</v>
      </c>
      <c r="C66" s="49"/>
      <c r="D66" s="51"/>
      <c r="E66" s="49"/>
      <c r="F66" s="49">
        <f t="shared" si="1"/>
        <v>0</v>
      </c>
    </row>
    <row r="67" spans="1:6" ht="15" customHeight="1">
      <c r="A67" s="11" t="s">
        <v>319</v>
      </c>
      <c r="B67" s="14" t="s">
        <v>318</v>
      </c>
      <c r="C67" s="49"/>
      <c r="D67" s="51"/>
      <c r="E67" s="49"/>
      <c r="F67" s="49">
        <f t="shared" si="1"/>
        <v>0</v>
      </c>
    </row>
    <row r="68" spans="1:6" ht="15" customHeight="1">
      <c r="A68" s="21" t="s">
        <v>317</v>
      </c>
      <c r="B68" s="14" t="s">
        <v>316</v>
      </c>
      <c r="C68" s="49"/>
      <c r="D68" s="51"/>
      <c r="E68" s="49"/>
      <c r="F68" s="49">
        <f t="shared" si="1"/>
        <v>0</v>
      </c>
    </row>
    <row r="69" spans="1:6" ht="15" customHeight="1">
      <c r="A69" s="19" t="s">
        <v>315</v>
      </c>
      <c r="B69" s="28" t="s">
        <v>314</v>
      </c>
      <c r="C69" s="49">
        <f>SUM(C64:C68)</f>
        <v>0</v>
      </c>
      <c r="D69" s="49">
        <f>SUM(D64:D68)</f>
        <v>0</v>
      </c>
      <c r="E69" s="49">
        <f>SUM(E64:E68)</f>
        <v>0</v>
      </c>
      <c r="F69" s="49">
        <f t="shared" si="1"/>
        <v>0</v>
      </c>
    </row>
    <row r="70" spans="1:6" ht="15" customHeight="1">
      <c r="A70" s="26" t="s">
        <v>313</v>
      </c>
      <c r="B70" s="55"/>
      <c r="C70" s="50">
        <f>C57+C63+C69</f>
        <v>7409908</v>
      </c>
      <c r="D70" s="50">
        <f>D57+D63+D69</f>
        <v>0</v>
      </c>
      <c r="E70" s="50">
        <f>E57+E63+E69</f>
        <v>0</v>
      </c>
      <c r="F70" s="49">
        <f t="shared" ref="F70:F101" si="2">SUM(C70:E70)</f>
        <v>7409908</v>
      </c>
    </row>
    <row r="71" spans="1:6" ht="15.75">
      <c r="A71" s="54" t="s">
        <v>312</v>
      </c>
      <c r="B71" s="29" t="s">
        <v>311</v>
      </c>
      <c r="C71" s="50">
        <f>C70+C51</f>
        <v>44101302</v>
      </c>
      <c r="D71" s="50">
        <f>D70+D51</f>
        <v>930000</v>
      </c>
      <c r="E71" s="50">
        <f>E70+E51</f>
        <v>0</v>
      </c>
      <c r="F71" s="49">
        <f t="shared" si="2"/>
        <v>45031302</v>
      </c>
    </row>
    <row r="72" spans="1:6" ht="15.75">
      <c r="A72" s="53" t="s">
        <v>310</v>
      </c>
      <c r="B72" s="52"/>
      <c r="C72" s="49"/>
      <c r="D72" s="51"/>
      <c r="E72" s="49"/>
      <c r="F72" s="49">
        <f t="shared" si="2"/>
        <v>0</v>
      </c>
    </row>
    <row r="73" spans="1:6" ht="15.75">
      <c r="A73" s="53" t="s">
        <v>309</v>
      </c>
      <c r="B73" s="52"/>
      <c r="C73" s="49"/>
      <c r="D73" s="51"/>
      <c r="E73" s="49"/>
      <c r="F73" s="49">
        <f t="shared" si="2"/>
        <v>0</v>
      </c>
    </row>
    <row r="74" spans="1:6">
      <c r="A74" s="35" t="s">
        <v>308</v>
      </c>
      <c r="B74" s="11" t="s">
        <v>307</v>
      </c>
      <c r="C74" s="49"/>
      <c r="D74" s="51"/>
      <c r="E74" s="49"/>
      <c r="F74" s="49">
        <f t="shared" si="2"/>
        <v>0</v>
      </c>
    </row>
    <row r="75" spans="1:6">
      <c r="A75" s="21" t="s">
        <v>306</v>
      </c>
      <c r="B75" s="11" t="s">
        <v>305</v>
      </c>
      <c r="C75" s="49"/>
      <c r="D75" s="51"/>
      <c r="E75" s="49"/>
      <c r="F75" s="49">
        <f t="shared" si="2"/>
        <v>0</v>
      </c>
    </row>
    <row r="76" spans="1:6">
      <c r="A76" s="35" t="s">
        <v>304</v>
      </c>
      <c r="B76" s="11" t="s">
        <v>303</v>
      </c>
      <c r="C76" s="49"/>
      <c r="D76" s="51"/>
      <c r="E76" s="49"/>
      <c r="F76" s="49">
        <f t="shared" si="2"/>
        <v>0</v>
      </c>
    </row>
    <row r="77" spans="1:6">
      <c r="A77" s="33" t="s">
        <v>302</v>
      </c>
      <c r="B77" s="15" t="s">
        <v>301</v>
      </c>
      <c r="C77" s="49">
        <f>SUM(C74:C76)</f>
        <v>0</v>
      </c>
      <c r="D77" s="49">
        <f>SUM(D74:D76)</f>
        <v>0</v>
      </c>
      <c r="E77" s="49">
        <f>SUM(E74:E76)</f>
        <v>0</v>
      </c>
      <c r="F77" s="49">
        <f t="shared" si="2"/>
        <v>0</v>
      </c>
    </row>
    <row r="78" spans="1:6">
      <c r="A78" s="21" t="s">
        <v>300</v>
      </c>
      <c r="B78" s="11" t="s">
        <v>299</v>
      </c>
      <c r="C78" s="49"/>
      <c r="D78" s="51"/>
      <c r="E78" s="49"/>
      <c r="F78" s="49">
        <f t="shared" si="2"/>
        <v>0</v>
      </c>
    </row>
    <row r="79" spans="1:6">
      <c r="A79" s="35" t="s">
        <v>298</v>
      </c>
      <c r="B79" s="11" t="s">
        <v>297</v>
      </c>
      <c r="C79" s="49"/>
      <c r="D79" s="51"/>
      <c r="E79" s="49"/>
      <c r="F79" s="49">
        <f t="shared" si="2"/>
        <v>0</v>
      </c>
    </row>
    <row r="80" spans="1:6">
      <c r="A80" s="21" t="s">
        <v>296</v>
      </c>
      <c r="B80" s="11" t="s">
        <v>295</v>
      </c>
      <c r="C80" s="49"/>
      <c r="D80" s="51"/>
      <c r="E80" s="49"/>
      <c r="F80" s="49">
        <f t="shared" si="2"/>
        <v>0</v>
      </c>
    </row>
    <row r="81" spans="1:6">
      <c r="A81" s="35" t="s">
        <v>294</v>
      </c>
      <c r="B81" s="11" t="s">
        <v>293</v>
      </c>
      <c r="C81" s="49"/>
      <c r="D81" s="51"/>
      <c r="E81" s="49"/>
      <c r="F81" s="49">
        <f t="shared" si="2"/>
        <v>0</v>
      </c>
    </row>
    <row r="82" spans="1:6">
      <c r="A82" s="38" t="s">
        <v>292</v>
      </c>
      <c r="B82" s="15" t="s">
        <v>291</v>
      </c>
      <c r="C82" s="49">
        <f>SUM(C78:C81)</f>
        <v>0</v>
      </c>
      <c r="D82" s="49">
        <f>SUM(D78:D81)</f>
        <v>0</v>
      </c>
      <c r="E82" s="49">
        <f>SUM(E78:E81)</f>
        <v>0</v>
      </c>
      <c r="F82" s="49">
        <f t="shared" si="2"/>
        <v>0</v>
      </c>
    </row>
    <row r="83" spans="1:6">
      <c r="A83" s="11" t="s">
        <v>290</v>
      </c>
      <c r="B83" s="11" t="s">
        <v>289</v>
      </c>
      <c r="C83" s="49">
        <v>19107501</v>
      </c>
      <c r="D83" s="51"/>
      <c r="E83" s="49"/>
      <c r="F83" s="49">
        <f t="shared" si="2"/>
        <v>19107501</v>
      </c>
    </row>
    <row r="84" spans="1:6">
      <c r="A84" s="11" t="s">
        <v>288</v>
      </c>
      <c r="B84" s="11" t="s">
        <v>287</v>
      </c>
      <c r="C84" s="49"/>
      <c r="D84" s="51"/>
      <c r="E84" s="49"/>
      <c r="F84" s="49">
        <f t="shared" si="2"/>
        <v>0</v>
      </c>
    </row>
    <row r="85" spans="1:6">
      <c r="A85" s="15" t="s">
        <v>286</v>
      </c>
      <c r="B85" s="15" t="s">
        <v>285</v>
      </c>
      <c r="C85" s="49">
        <f>SUM(C83:C84)</f>
        <v>19107501</v>
      </c>
      <c r="D85" s="49">
        <f>SUM(D83:D84)</f>
        <v>0</v>
      </c>
      <c r="E85" s="49">
        <f>SUM(E83:E84)</f>
        <v>0</v>
      </c>
      <c r="F85" s="49">
        <f t="shared" si="2"/>
        <v>19107501</v>
      </c>
    </row>
    <row r="86" spans="1:6">
      <c r="A86" s="35" t="s">
        <v>284</v>
      </c>
      <c r="B86" s="11" t="s">
        <v>283</v>
      </c>
      <c r="C86" s="49"/>
      <c r="D86" s="51"/>
      <c r="E86" s="49"/>
      <c r="F86" s="49">
        <f t="shared" si="2"/>
        <v>0</v>
      </c>
    </row>
    <row r="87" spans="1:6">
      <c r="A87" s="35" t="s">
        <v>282</v>
      </c>
      <c r="B87" s="11" t="s">
        <v>281</v>
      </c>
      <c r="C87" s="49"/>
      <c r="D87" s="51"/>
      <c r="E87" s="49"/>
      <c r="F87" s="49">
        <f t="shared" si="2"/>
        <v>0</v>
      </c>
    </row>
    <row r="88" spans="1:6">
      <c r="A88" s="35" t="s">
        <v>280</v>
      </c>
      <c r="B88" s="11" t="s">
        <v>279</v>
      </c>
      <c r="C88" s="49"/>
      <c r="D88" s="51"/>
      <c r="E88" s="49"/>
      <c r="F88" s="49">
        <f t="shared" si="2"/>
        <v>0</v>
      </c>
    </row>
    <row r="89" spans="1:6">
      <c r="A89" s="35" t="s">
        <v>278</v>
      </c>
      <c r="B89" s="11" t="s">
        <v>277</v>
      </c>
      <c r="C89" s="49"/>
      <c r="D89" s="51"/>
      <c r="E89" s="49"/>
      <c r="F89" s="49">
        <f t="shared" si="2"/>
        <v>0</v>
      </c>
    </row>
    <row r="90" spans="1:6">
      <c r="A90" s="21" t="s">
        <v>276</v>
      </c>
      <c r="B90" s="11" t="s">
        <v>275</v>
      </c>
      <c r="C90" s="49"/>
      <c r="D90" s="51"/>
      <c r="E90" s="49"/>
      <c r="F90" s="49">
        <f t="shared" si="2"/>
        <v>0</v>
      </c>
    </row>
    <row r="91" spans="1:6">
      <c r="A91" s="21" t="s">
        <v>274</v>
      </c>
      <c r="B91" s="11" t="s">
        <v>273</v>
      </c>
      <c r="C91" s="49"/>
      <c r="D91" s="51"/>
      <c r="E91" s="49"/>
      <c r="F91" s="49">
        <f t="shared" si="2"/>
        <v>0</v>
      </c>
    </row>
    <row r="92" spans="1:6">
      <c r="A92" s="33" t="s">
        <v>272</v>
      </c>
      <c r="B92" s="15" t="s">
        <v>271</v>
      </c>
      <c r="C92" s="49">
        <f>C77+C82+C85+C86+C87+C88+C89+C90+C91</f>
        <v>19107501</v>
      </c>
      <c r="D92" s="49">
        <f>SUM(D86:D91)</f>
        <v>0</v>
      </c>
      <c r="E92" s="49">
        <f>SUM(E86:E91)</f>
        <v>0</v>
      </c>
      <c r="F92" s="49">
        <f t="shared" si="2"/>
        <v>19107501</v>
      </c>
    </row>
    <row r="93" spans="1:6">
      <c r="A93" s="21" t="s">
        <v>270</v>
      </c>
      <c r="B93" s="11" t="s">
        <v>269</v>
      </c>
      <c r="C93" s="49"/>
      <c r="D93" s="51"/>
      <c r="E93" s="49"/>
      <c r="F93" s="49">
        <f t="shared" si="2"/>
        <v>0</v>
      </c>
    </row>
    <row r="94" spans="1:6">
      <c r="A94" s="21" t="s">
        <v>268</v>
      </c>
      <c r="B94" s="11" t="s">
        <v>267</v>
      </c>
      <c r="C94" s="49"/>
      <c r="D94" s="51"/>
      <c r="E94" s="49"/>
      <c r="F94" s="49">
        <f t="shared" si="2"/>
        <v>0</v>
      </c>
    </row>
    <row r="95" spans="1:6">
      <c r="A95" s="35" t="s">
        <v>266</v>
      </c>
      <c r="B95" s="11" t="s">
        <v>265</v>
      </c>
      <c r="C95" s="49"/>
      <c r="D95" s="51"/>
      <c r="E95" s="49"/>
      <c r="F95" s="49">
        <f t="shared" si="2"/>
        <v>0</v>
      </c>
    </row>
    <row r="96" spans="1:6">
      <c r="A96" s="35" t="s">
        <v>264</v>
      </c>
      <c r="B96" s="11" t="s">
        <v>263</v>
      </c>
      <c r="C96" s="49"/>
      <c r="D96" s="51"/>
      <c r="E96" s="49"/>
      <c r="F96" s="49">
        <f t="shared" si="2"/>
        <v>0</v>
      </c>
    </row>
    <row r="97" spans="1:6">
      <c r="A97" s="35" t="s">
        <v>262</v>
      </c>
      <c r="B97" s="11" t="s">
        <v>261</v>
      </c>
      <c r="C97" s="49"/>
      <c r="D97" s="51"/>
      <c r="E97" s="49"/>
      <c r="F97" s="49">
        <f t="shared" si="2"/>
        <v>0</v>
      </c>
    </row>
    <row r="98" spans="1:6">
      <c r="A98" s="38" t="s">
        <v>260</v>
      </c>
      <c r="B98" s="15" t="s">
        <v>259</v>
      </c>
      <c r="C98" s="49">
        <f>SUM(C93:C97)</f>
        <v>0</v>
      </c>
      <c r="D98" s="49">
        <f>SUM(D93:D97)</f>
        <v>0</v>
      </c>
      <c r="E98" s="49">
        <f>SUM(E93:E97)</f>
        <v>0</v>
      </c>
      <c r="F98" s="49">
        <f t="shared" si="2"/>
        <v>0</v>
      </c>
    </row>
    <row r="99" spans="1:6">
      <c r="A99" s="33" t="s">
        <v>258</v>
      </c>
      <c r="B99" s="15" t="s">
        <v>257</v>
      </c>
      <c r="C99" s="49"/>
      <c r="D99" s="51"/>
      <c r="E99" s="49"/>
      <c r="F99" s="49">
        <f t="shared" si="2"/>
        <v>0</v>
      </c>
    </row>
    <row r="100" spans="1:6">
      <c r="A100" s="33" t="s">
        <v>256</v>
      </c>
      <c r="B100" s="15" t="s">
        <v>255</v>
      </c>
      <c r="C100" s="49"/>
      <c r="D100" s="51"/>
      <c r="E100" s="49"/>
      <c r="F100" s="49">
        <f t="shared" si="2"/>
        <v>0</v>
      </c>
    </row>
    <row r="101" spans="1:6" ht="15.75">
      <c r="A101" s="45" t="s">
        <v>254</v>
      </c>
      <c r="B101" s="46" t="s">
        <v>253</v>
      </c>
      <c r="C101" s="50">
        <f>C92+C98+C99+C100</f>
        <v>19107501</v>
      </c>
      <c r="D101" s="50">
        <f>D92+D98+D99+D100</f>
        <v>0</v>
      </c>
      <c r="E101" s="50">
        <f>E92+E98+E99+E100</f>
        <v>0</v>
      </c>
      <c r="F101" s="49">
        <f t="shared" si="2"/>
        <v>19107501</v>
      </c>
    </row>
    <row r="102" spans="1:6" ht="15.75">
      <c r="A102" s="47" t="s">
        <v>252</v>
      </c>
      <c r="B102" s="48"/>
      <c r="C102" s="50">
        <f>C18+C32+C44+C50+C57+C63+C69+C101</f>
        <v>63208803</v>
      </c>
      <c r="D102" s="50">
        <f>D18+D32+D44+D50+D57+D63+D69+D101</f>
        <v>930000</v>
      </c>
      <c r="E102" s="50">
        <f>E18+E32+E44+E50+E57+E63+E69+E101</f>
        <v>0</v>
      </c>
      <c r="F102" s="49">
        <f t="shared" ref="F102" si="3">SUM(C102:E102)</f>
        <v>64138803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&amp;C2. melléklet a 7/2020. (XI.20.)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C1:J10"/>
  <sheetViews>
    <sheetView view="pageLayout" zoomScaleNormal="100" workbookViewId="0">
      <selection activeCell="F13" sqref="F13"/>
    </sheetView>
  </sheetViews>
  <sheetFormatPr defaultRowHeight="15"/>
  <cols>
    <col min="1" max="2" width="8.85546875" customWidth="1"/>
    <col min="3" max="3" width="36.42578125" customWidth="1"/>
    <col min="4" max="4" width="10.140625" customWidth="1"/>
    <col min="5" max="5" width="18.85546875" customWidth="1"/>
    <col min="6" max="6" width="17.28515625" customWidth="1"/>
    <col min="7" max="7" width="17.5703125" customWidth="1"/>
    <col min="8" max="8" width="17.7109375" customWidth="1"/>
    <col min="9" max="9" width="17.140625" customWidth="1"/>
    <col min="10" max="10" width="17.7109375" customWidth="1"/>
    <col min="257" max="258" width="8.85546875" customWidth="1"/>
    <col min="259" max="259" width="36.42578125" customWidth="1"/>
    <col min="260" max="260" width="10.140625" customWidth="1"/>
    <col min="261" max="261" width="18.85546875" customWidth="1"/>
    <col min="262" max="262" width="17.28515625" customWidth="1"/>
    <col min="263" max="263" width="17.5703125" customWidth="1"/>
    <col min="264" max="264" width="17.7109375" customWidth="1"/>
    <col min="265" max="265" width="17.140625" customWidth="1"/>
    <col min="266" max="266" width="17.7109375" customWidth="1"/>
    <col min="513" max="514" width="8.85546875" customWidth="1"/>
    <col min="515" max="515" width="36.42578125" customWidth="1"/>
    <col min="516" max="516" width="10.140625" customWidth="1"/>
    <col min="517" max="517" width="18.85546875" customWidth="1"/>
    <col min="518" max="518" width="17.28515625" customWidth="1"/>
    <col min="519" max="519" width="17.5703125" customWidth="1"/>
    <col min="520" max="520" width="17.7109375" customWidth="1"/>
    <col min="521" max="521" width="17.140625" customWidth="1"/>
    <col min="522" max="522" width="17.7109375" customWidth="1"/>
    <col min="769" max="770" width="8.85546875" customWidth="1"/>
    <col min="771" max="771" width="36.42578125" customWidth="1"/>
    <col min="772" max="772" width="10.140625" customWidth="1"/>
    <col min="773" max="773" width="18.85546875" customWidth="1"/>
    <col min="774" max="774" width="17.28515625" customWidth="1"/>
    <col min="775" max="775" width="17.5703125" customWidth="1"/>
    <col min="776" max="776" width="17.7109375" customWidth="1"/>
    <col min="777" max="777" width="17.140625" customWidth="1"/>
    <col min="778" max="778" width="17.7109375" customWidth="1"/>
    <col min="1025" max="1026" width="8.85546875" customWidth="1"/>
    <col min="1027" max="1027" width="36.42578125" customWidth="1"/>
    <col min="1028" max="1028" width="10.140625" customWidth="1"/>
    <col min="1029" max="1029" width="18.85546875" customWidth="1"/>
    <col min="1030" max="1030" width="17.28515625" customWidth="1"/>
    <col min="1031" max="1031" width="17.5703125" customWidth="1"/>
    <col min="1032" max="1032" width="17.7109375" customWidth="1"/>
    <col min="1033" max="1033" width="17.140625" customWidth="1"/>
    <col min="1034" max="1034" width="17.7109375" customWidth="1"/>
    <col min="1281" max="1282" width="8.85546875" customWidth="1"/>
    <col min="1283" max="1283" width="36.42578125" customWidth="1"/>
    <col min="1284" max="1284" width="10.140625" customWidth="1"/>
    <col min="1285" max="1285" width="18.85546875" customWidth="1"/>
    <col min="1286" max="1286" width="17.28515625" customWidth="1"/>
    <col min="1287" max="1287" width="17.5703125" customWidth="1"/>
    <col min="1288" max="1288" width="17.7109375" customWidth="1"/>
    <col min="1289" max="1289" width="17.140625" customWidth="1"/>
    <col min="1290" max="1290" width="17.7109375" customWidth="1"/>
    <col min="1537" max="1538" width="8.85546875" customWidth="1"/>
    <col min="1539" max="1539" width="36.42578125" customWidth="1"/>
    <col min="1540" max="1540" width="10.140625" customWidth="1"/>
    <col min="1541" max="1541" width="18.85546875" customWidth="1"/>
    <col min="1542" max="1542" width="17.28515625" customWidth="1"/>
    <col min="1543" max="1543" width="17.5703125" customWidth="1"/>
    <col min="1544" max="1544" width="17.7109375" customWidth="1"/>
    <col min="1545" max="1545" width="17.140625" customWidth="1"/>
    <col min="1546" max="1546" width="17.7109375" customWidth="1"/>
    <col min="1793" max="1794" width="8.85546875" customWidth="1"/>
    <col min="1795" max="1795" width="36.42578125" customWidth="1"/>
    <col min="1796" max="1796" width="10.140625" customWidth="1"/>
    <col min="1797" max="1797" width="18.85546875" customWidth="1"/>
    <col min="1798" max="1798" width="17.28515625" customWidth="1"/>
    <col min="1799" max="1799" width="17.5703125" customWidth="1"/>
    <col min="1800" max="1800" width="17.7109375" customWidth="1"/>
    <col min="1801" max="1801" width="17.140625" customWidth="1"/>
    <col min="1802" max="1802" width="17.7109375" customWidth="1"/>
    <col min="2049" max="2050" width="8.85546875" customWidth="1"/>
    <col min="2051" max="2051" width="36.42578125" customWidth="1"/>
    <col min="2052" max="2052" width="10.140625" customWidth="1"/>
    <col min="2053" max="2053" width="18.85546875" customWidth="1"/>
    <col min="2054" max="2054" width="17.28515625" customWidth="1"/>
    <col min="2055" max="2055" width="17.5703125" customWidth="1"/>
    <col min="2056" max="2056" width="17.7109375" customWidth="1"/>
    <col min="2057" max="2057" width="17.140625" customWidth="1"/>
    <col min="2058" max="2058" width="17.7109375" customWidth="1"/>
    <col min="2305" max="2306" width="8.85546875" customWidth="1"/>
    <col min="2307" max="2307" width="36.42578125" customWidth="1"/>
    <col min="2308" max="2308" width="10.140625" customWidth="1"/>
    <col min="2309" max="2309" width="18.85546875" customWidth="1"/>
    <col min="2310" max="2310" width="17.28515625" customWidth="1"/>
    <col min="2311" max="2311" width="17.5703125" customWidth="1"/>
    <col min="2312" max="2312" width="17.7109375" customWidth="1"/>
    <col min="2313" max="2313" width="17.140625" customWidth="1"/>
    <col min="2314" max="2314" width="17.7109375" customWidth="1"/>
    <col min="2561" max="2562" width="8.85546875" customWidth="1"/>
    <col min="2563" max="2563" width="36.42578125" customWidth="1"/>
    <col min="2564" max="2564" width="10.140625" customWidth="1"/>
    <col min="2565" max="2565" width="18.85546875" customWidth="1"/>
    <col min="2566" max="2566" width="17.28515625" customWidth="1"/>
    <col min="2567" max="2567" width="17.5703125" customWidth="1"/>
    <col min="2568" max="2568" width="17.7109375" customWidth="1"/>
    <col min="2569" max="2569" width="17.140625" customWidth="1"/>
    <col min="2570" max="2570" width="17.7109375" customWidth="1"/>
    <col min="2817" max="2818" width="8.85546875" customWidth="1"/>
    <col min="2819" max="2819" width="36.42578125" customWidth="1"/>
    <col min="2820" max="2820" width="10.140625" customWidth="1"/>
    <col min="2821" max="2821" width="18.85546875" customWidth="1"/>
    <col min="2822" max="2822" width="17.28515625" customWidth="1"/>
    <col min="2823" max="2823" width="17.5703125" customWidth="1"/>
    <col min="2824" max="2824" width="17.7109375" customWidth="1"/>
    <col min="2825" max="2825" width="17.140625" customWidth="1"/>
    <col min="2826" max="2826" width="17.7109375" customWidth="1"/>
    <col min="3073" max="3074" width="8.85546875" customWidth="1"/>
    <col min="3075" max="3075" width="36.42578125" customWidth="1"/>
    <col min="3076" max="3076" width="10.140625" customWidth="1"/>
    <col min="3077" max="3077" width="18.85546875" customWidth="1"/>
    <col min="3078" max="3078" width="17.28515625" customWidth="1"/>
    <col min="3079" max="3079" width="17.5703125" customWidth="1"/>
    <col min="3080" max="3080" width="17.7109375" customWidth="1"/>
    <col min="3081" max="3081" width="17.140625" customWidth="1"/>
    <col min="3082" max="3082" width="17.7109375" customWidth="1"/>
    <col min="3329" max="3330" width="8.85546875" customWidth="1"/>
    <col min="3331" max="3331" width="36.42578125" customWidth="1"/>
    <col min="3332" max="3332" width="10.140625" customWidth="1"/>
    <col min="3333" max="3333" width="18.85546875" customWidth="1"/>
    <col min="3334" max="3334" width="17.28515625" customWidth="1"/>
    <col min="3335" max="3335" width="17.5703125" customWidth="1"/>
    <col min="3336" max="3336" width="17.7109375" customWidth="1"/>
    <col min="3337" max="3337" width="17.140625" customWidth="1"/>
    <col min="3338" max="3338" width="17.7109375" customWidth="1"/>
    <col min="3585" max="3586" width="8.85546875" customWidth="1"/>
    <col min="3587" max="3587" width="36.42578125" customWidth="1"/>
    <col min="3588" max="3588" width="10.140625" customWidth="1"/>
    <col min="3589" max="3589" width="18.85546875" customWidth="1"/>
    <col min="3590" max="3590" width="17.28515625" customWidth="1"/>
    <col min="3591" max="3591" width="17.5703125" customWidth="1"/>
    <col min="3592" max="3592" width="17.7109375" customWidth="1"/>
    <col min="3593" max="3593" width="17.140625" customWidth="1"/>
    <col min="3594" max="3594" width="17.7109375" customWidth="1"/>
    <col min="3841" max="3842" width="8.85546875" customWidth="1"/>
    <col min="3843" max="3843" width="36.42578125" customWidth="1"/>
    <col min="3844" max="3844" width="10.140625" customWidth="1"/>
    <col min="3845" max="3845" width="18.85546875" customWidth="1"/>
    <col min="3846" max="3846" width="17.28515625" customWidth="1"/>
    <col min="3847" max="3847" width="17.5703125" customWidth="1"/>
    <col min="3848" max="3848" width="17.7109375" customWidth="1"/>
    <col min="3849" max="3849" width="17.140625" customWidth="1"/>
    <col min="3850" max="3850" width="17.7109375" customWidth="1"/>
    <col min="4097" max="4098" width="8.85546875" customWidth="1"/>
    <col min="4099" max="4099" width="36.42578125" customWidth="1"/>
    <col min="4100" max="4100" width="10.140625" customWidth="1"/>
    <col min="4101" max="4101" width="18.85546875" customWidth="1"/>
    <col min="4102" max="4102" width="17.28515625" customWidth="1"/>
    <col min="4103" max="4103" width="17.5703125" customWidth="1"/>
    <col min="4104" max="4104" width="17.7109375" customWidth="1"/>
    <col min="4105" max="4105" width="17.140625" customWidth="1"/>
    <col min="4106" max="4106" width="17.7109375" customWidth="1"/>
    <col min="4353" max="4354" width="8.85546875" customWidth="1"/>
    <col min="4355" max="4355" width="36.42578125" customWidth="1"/>
    <col min="4356" max="4356" width="10.140625" customWidth="1"/>
    <col min="4357" max="4357" width="18.85546875" customWidth="1"/>
    <col min="4358" max="4358" width="17.28515625" customWidth="1"/>
    <col min="4359" max="4359" width="17.5703125" customWidth="1"/>
    <col min="4360" max="4360" width="17.7109375" customWidth="1"/>
    <col min="4361" max="4361" width="17.140625" customWidth="1"/>
    <col min="4362" max="4362" width="17.7109375" customWidth="1"/>
    <col min="4609" max="4610" width="8.85546875" customWidth="1"/>
    <col min="4611" max="4611" width="36.42578125" customWidth="1"/>
    <col min="4612" max="4612" width="10.140625" customWidth="1"/>
    <col min="4613" max="4613" width="18.85546875" customWidth="1"/>
    <col min="4614" max="4614" width="17.28515625" customWidth="1"/>
    <col min="4615" max="4615" width="17.5703125" customWidth="1"/>
    <col min="4616" max="4616" width="17.7109375" customWidth="1"/>
    <col min="4617" max="4617" width="17.140625" customWidth="1"/>
    <col min="4618" max="4618" width="17.7109375" customWidth="1"/>
    <col min="4865" max="4866" width="8.85546875" customWidth="1"/>
    <col min="4867" max="4867" width="36.42578125" customWidth="1"/>
    <col min="4868" max="4868" width="10.140625" customWidth="1"/>
    <col min="4869" max="4869" width="18.85546875" customWidth="1"/>
    <col min="4870" max="4870" width="17.28515625" customWidth="1"/>
    <col min="4871" max="4871" width="17.5703125" customWidth="1"/>
    <col min="4872" max="4872" width="17.7109375" customWidth="1"/>
    <col min="4873" max="4873" width="17.140625" customWidth="1"/>
    <col min="4874" max="4874" width="17.7109375" customWidth="1"/>
    <col min="5121" max="5122" width="8.85546875" customWidth="1"/>
    <col min="5123" max="5123" width="36.42578125" customWidth="1"/>
    <col min="5124" max="5124" width="10.140625" customWidth="1"/>
    <col min="5125" max="5125" width="18.85546875" customWidth="1"/>
    <col min="5126" max="5126" width="17.28515625" customWidth="1"/>
    <col min="5127" max="5127" width="17.5703125" customWidth="1"/>
    <col min="5128" max="5128" width="17.7109375" customWidth="1"/>
    <col min="5129" max="5129" width="17.140625" customWidth="1"/>
    <col min="5130" max="5130" width="17.7109375" customWidth="1"/>
    <col min="5377" max="5378" width="8.85546875" customWidth="1"/>
    <col min="5379" max="5379" width="36.42578125" customWidth="1"/>
    <col min="5380" max="5380" width="10.140625" customWidth="1"/>
    <col min="5381" max="5381" width="18.85546875" customWidth="1"/>
    <col min="5382" max="5382" width="17.28515625" customWidth="1"/>
    <col min="5383" max="5383" width="17.5703125" customWidth="1"/>
    <col min="5384" max="5384" width="17.7109375" customWidth="1"/>
    <col min="5385" max="5385" width="17.140625" customWidth="1"/>
    <col min="5386" max="5386" width="17.7109375" customWidth="1"/>
    <col min="5633" max="5634" width="8.85546875" customWidth="1"/>
    <col min="5635" max="5635" width="36.42578125" customWidth="1"/>
    <col min="5636" max="5636" width="10.140625" customWidth="1"/>
    <col min="5637" max="5637" width="18.85546875" customWidth="1"/>
    <col min="5638" max="5638" width="17.28515625" customWidth="1"/>
    <col min="5639" max="5639" width="17.5703125" customWidth="1"/>
    <col min="5640" max="5640" width="17.7109375" customWidth="1"/>
    <col min="5641" max="5641" width="17.140625" customWidth="1"/>
    <col min="5642" max="5642" width="17.7109375" customWidth="1"/>
    <col min="5889" max="5890" width="8.85546875" customWidth="1"/>
    <col min="5891" max="5891" width="36.42578125" customWidth="1"/>
    <col min="5892" max="5892" width="10.140625" customWidth="1"/>
    <col min="5893" max="5893" width="18.85546875" customWidth="1"/>
    <col min="5894" max="5894" width="17.28515625" customWidth="1"/>
    <col min="5895" max="5895" width="17.5703125" customWidth="1"/>
    <col min="5896" max="5896" width="17.7109375" customWidth="1"/>
    <col min="5897" max="5897" width="17.140625" customWidth="1"/>
    <col min="5898" max="5898" width="17.7109375" customWidth="1"/>
    <col min="6145" max="6146" width="8.85546875" customWidth="1"/>
    <col min="6147" max="6147" width="36.42578125" customWidth="1"/>
    <col min="6148" max="6148" width="10.140625" customWidth="1"/>
    <col min="6149" max="6149" width="18.85546875" customWidth="1"/>
    <col min="6150" max="6150" width="17.28515625" customWidth="1"/>
    <col min="6151" max="6151" width="17.5703125" customWidth="1"/>
    <col min="6152" max="6152" width="17.7109375" customWidth="1"/>
    <col min="6153" max="6153" width="17.140625" customWidth="1"/>
    <col min="6154" max="6154" width="17.7109375" customWidth="1"/>
    <col min="6401" max="6402" width="8.85546875" customWidth="1"/>
    <col min="6403" max="6403" width="36.42578125" customWidth="1"/>
    <col min="6404" max="6404" width="10.140625" customWidth="1"/>
    <col min="6405" max="6405" width="18.85546875" customWidth="1"/>
    <col min="6406" max="6406" width="17.28515625" customWidth="1"/>
    <col min="6407" max="6407" width="17.5703125" customWidth="1"/>
    <col min="6408" max="6408" width="17.7109375" customWidth="1"/>
    <col min="6409" max="6409" width="17.140625" customWidth="1"/>
    <col min="6410" max="6410" width="17.7109375" customWidth="1"/>
    <col min="6657" max="6658" width="8.85546875" customWidth="1"/>
    <col min="6659" max="6659" width="36.42578125" customWidth="1"/>
    <col min="6660" max="6660" width="10.140625" customWidth="1"/>
    <col min="6661" max="6661" width="18.85546875" customWidth="1"/>
    <col min="6662" max="6662" width="17.28515625" customWidth="1"/>
    <col min="6663" max="6663" width="17.5703125" customWidth="1"/>
    <col min="6664" max="6664" width="17.7109375" customWidth="1"/>
    <col min="6665" max="6665" width="17.140625" customWidth="1"/>
    <col min="6666" max="6666" width="17.7109375" customWidth="1"/>
    <col min="6913" max="6914" width="8.85546875" customWidth="1"/>
    <col min="6915" max="6915" width="36.42578125" customWidth="1"/>
    <col min="6916" max="6916" width="10.140625" customWidth="1"/>
    <col min="6917" max="6917" width="18.85546875" customWidth="1"/>
    <col min="6918" max="6918" width="17.28515625" customWidth="1"/>
    <col min="6919" max="6919" width="17.5703125" customWidth="1"/>
    <col min="6920" max="6920" width="17.7109375" customWidth="1"/>
    <col min="6921" max="6921" width="17.140625" customWidth="1"/>
    <col min="6922" max="6922" width="17.7109375" customWidth="1"/>
    <col min="7169" max="7170" width="8.85546875" customWidth="1"/>
    <col min="7171" max="7171" width="36.42578125" customWidth="1"/>
    <col min="7172" max="7172" width="10.140625" customWidth="1"/>
    <col min="7173" max="7173" width="18.85546875" customWidth="1"/>
    <col min="7174" max="7174" width="17.28515625" customWidth="1"/>
    <col min="7175" max="7175" width="17.5703125" customWidth="1"/>
    <col min="7176" max="7176" width="17.7109375" customWidth="1"/>
    <col min="7177" max="7177" width="17.140625" customWidth="1"/>
    <col min="7178" max="7178" width="17.7109375" customWidth="1"/>
    <col min="7425" max="7426" width="8.85546875" customWidth="1"/>
    <col min="7427" max="7427" width="36.42578125" customWidth="1"/>
    <col min="7428" max="7428" width="10.140625" customWidth="1"/>
    <col min="7429" max="7429" width="18.85546875" customWidth="1"/>
    <col min="7430" max="7430" width="17.28515625" customWidth="1"/>
    <col min="7431" max="7431" width="17.5703125" customWidth="1"/>
    <col min="7432" max="7432" width="17.7109375" customWidth="1"/>
    <col min="7433" max="7433" width="17.140625" customWidth="1"/>
    <col min="7434" max="7434" width="17.7109375" customWidth="1"/>
    <col min="7681" max="7682" width="8.85546875" customWidth="1"/>
    <col min="7683" max="7683" width="36.42578125" customWidth="1"/>
    <col min="7684" max="7684" width="10.140625" customWidth="1"/>
    <col min="7685" max="7685" width="18.85546875" customWidth="1"/>
    <col min="7686" max="7686" width="17.28515625" customWidth="1"/>
    <col min="7687" max="7687" width="17.5703125" customWidth="1"/>
    <col min="7688" max="7688" width="17.7109375" customWidth="1"/>
    <col min="7689" max="7689" width="17.140625" customWidth="1"/>
    <col min="7690" max="7690" width="17.7109375" customWidth="1"/>
    <col min="7937" max="7938" width="8.85546875" customWidth="1"/>
    <col min="7939" max="7939" width="36.42578125" customWidth="1"/>
    <col min="7940" max="7940" width="10.140625" customWidth="1"/>
    <col min="7941" max="7941" width="18.85546875" customWidth="1"/>
    <col min="7942" max="7942" width="17.28515625" customWidth="1"/>
    <col min="7943" max="7943" width="17.5703125" customWidth="1"/>
    <col min="7944" max="7944" width="17.7109375" customWidth="1"/>
    <col min="7945" max="7945" width="17.140625" customWidth="1"/>
    <col min="7946" max="7946" width="17.7109375" customWidth="1"/>
    <col min="8193" max="8194" width="8.85546875" customWidth="1"/>
    <col min="8195" max="8195" width="36.42578125" customWidth="1"/>
    <col min="8196" max="8196" width="10.140625" customWidth="1"/>
    <col min="8197" max="8197" width="18.85546875" customWidth="1"/>
    <col min="8198" max="8198" width="17.28515625" customWidth="1"/>
    <col min="8199" max="8199" width="17.5703125" customWidth="1"/>
    <col min="8200" max="8200" width="17.7109375" customWidth="1"/>
    <col min="8201" max="8201" width="17.140625" customWidth="1"/>
    <col min="8202" max="8202" width="17.7109375" customWidth="1"/>
    <col min="8449" max="8450" width="8.85546875" customWidth="1"/>
    <col min="8451" max="8451" width="36.42578125" customWidth="1"/>
    <col min="8452" max="8452" width="10.140625" customWidth="1"/>
    <col min="8453" max="8453" width="18.85546875" customWidth="1"/>
    <col min="8454" max="8454" width="17.28515625" customWidth="1"/>
    <col min="8455" max="8455" width="17.5703125" customWidth="1"/>
    <col min="8456" max="8456" width="17.7109375" customWidth="1"/>
    <col min="8457" max="8457" width="17.140625" customWidth="1"/>
    <col min="8458" max="8458" width="17.7109375" customWidth="1"/>
    <col min="8705" max="8706" width="8.85546875" customWidth="1"/>
    <col min="8707" max="8707" width="36.42578125" customWidth="1"/>
    <col min="8708" max="8708" width="10.140625" customWidth="1"/>
    <col min="8709" max="8709" width="18.85546875" customWidth="1"/>
    <col min="8710" max="8710" width="17.28515625" customWidth="1"/>
    <col min="8711" max="8711" width="17.5703125" customWidth="1"/>
    <col min="8712" max="8712" width="17.7109375" customWidth="1"/>
    <col min="8713" max="8713" width="17.140625" customWidth="1"/>
    <col min="8714" max="8714" width="17.7109375" customWidth="1"/>
    <col min="8961" max="8962" width="8.85546875" customWidth="1"/>
    <col min="8963" max="8963" width="36.42578125" customWidth="1"/>
    <col min="8964" max="8964" width="10.140625" customWidth="1"/>
    <col min="8965" max="8965" width="18.85546875" customWidth="1"/>
    <col min="8966" max="8966" width="17.28515625" customWidth="1"/>
    <col min="8967" max="8967" width="17.5703125" customWidth="1"/>
    <col min="8968" max="8968" width="17.7109375" customWidth="1"/>
    <col min="8969" max="8969" width="17.140625" customWidth="1"/>
    <col min="8970" max="8970" width="17.7109375" customWidth="1"/>
    <col min="9217" max="9218" width="8.85546875" customWidth="1"/>
    <col min="9219" max="9219" width="36.42578125" customWidth="1"/>
    <col min="9220" max="9220" width="10.140625" customWidth="1"/>
    <col min="9221" max="9221" width="18.85546875" customWidth="1"/>
    <col min="9222" max="9222" width="17.28515625" customWidth="1"/>
    <col min="9223" max="9223" width="17.5703125" customWidth="1"/>
    <col min="9224" max="9224" width="17.7109375" customWidth="1"/>
    <col min="9225" max="9225" width="17.140625" customWidth="1"/>
    <col min="9226" max="9226" width="17.7109375" customWidth="1"/>
    <col min="9473" max="9474" width="8.85546875" customWidth="1"/>
    <col min="9475" max="9475" width="36.42578125" customWidth="1"/>
    <col min="9476" max="9476" width="10.140625" customWidth="1"/>
    <col min="9477" max="9477" width="18.85546875" customWidth="1"/>
    <col min="9478" max="9478" width="17.28515625" customWidth="1"/>
    <col min="9479" max="9479" width="17.5703125" customWidth="1"/>
    <col min="9480" max="9480" width="17.7109375" customWidth="1"/>
    <col min="9481" max="9481" width="17.140625" customWidth="1"/>
    <col min="9482" max="9482" width="17.7109375" customWidth="1"/>
    <col min="9729" max="9730" width="8.85546875" customWidth="1"/>
    <col min="9731" max="9731" width="36.42578125" customWidth="1"/>
    <col min="9732" max="9732" width="10.140625" customWidth="1"/>
    <col min="9733" max="9733" width="18.85546875" customWidth="1"/>
    <col min="9734" max="9734" width="17.28515625" customWidth="1"/>
    <col min="9735" max="9735" width="17.5703125" customWidth="1"/>
    <col min="9736" max="9736" width="17.7109375" customWidth="1"/>
    <col min="9737" max="9737" width="17.140625" customWidth="1"/>
    <col min="9738" max="9738" width="17.7109375" customWidth="1"/>
    <col min="9985" max="9986" width="8.85546875" customWidth="1"/>
    <col min="9987" max="9987" width="36.42578125" customWidth="1"/>
    <col min="9988" max="9988" width="10.140625" customWidth="1"/>
    <col min="9989" max="9989" width="18.85546875" customWidth="1"/>
    <col min="9990" max="9990" width="17.28515625" customWidth="1"/>
    <col min="9991" max="9991" width="17.5703125" customWidth="1"/>
    <col min="9992" max="9992" width="17.7109375" customWidth="1"/>
    <col min="9993" max="9993" width="17.140625" customWidth="1"/>
    <col min="9994" max="9994" width="17.7109375" customWidth="1"/>
    <col min="10241" max="10242" width="8.85546875" customWidth="1"/>
    <col min="10243" max="10243" width="36.42578125" customWidth="1"/>
    <col min="10244" max="10244" width="10.140625" customWidth="1"/>
    <col min="10245" max="10245" width="18.85546875" customWidth="1"/>
    <col min="10246" max="10246" width="17.28515625" customWidth="1"/>
    <col min="10247" max="10247" width="17.5703125" customWidth="1"/>
    <col min="10248" max="10248" width="17.7109375" customWidth="1"/>
    <col min="10249" max="10249" width="17.140625" customWidth="1"/>
    <col min="10250" max="10250" width="17.7109375" customWidth="1"/>
    <col min="10497" max="10498" width="8.85546875" customWidth="1"/>
    <col min="10499" max="10499" width="36.42578125" customWidth="1"/>
    <col min="10500" max="10500" width="10.140625" customWidth="1"/>
    <col min="10501" max="10501" width="18.85546875" customWidth="1"/>
    <col min="10502" max="10502" width="17.28515625" customWidth="1"/>
    <col min="10503" max="10503" width="17.5703125" customWidth="1"/>
    <col min="10504" max="10504" width="17.7109375" customWidth="1"/>
    <col min="10505" max="10505" width="17.140625" customWidth="1"/>
    <col min="10506" max="10506" width="17.7109375" customWidth="1"/>
    <col min="10753" max="10754" width="8.85546875" customWidth="1"/>
    <col min="10755" max="10755" width="36.42578125" customWidth="1"/>
    <col min="10756" max="10756" width="10.140625" customWidth="1"/>
    <col min="10757" max="10757" width="18.85546875" customWidth="1"/>
    <col min="10758" max="10758" width="17.28515625" customWidth="1"/>
    <col min="10759" max="10759" width="17.5703125" customWidth="1"/>
    <col min="10760" max="10760" width="17.7109375" customWidth="1"/>
    <col min="10761" max="10761" width="17.140625" customWidth="1"/>
    <col min="10762" max="10762" width="17.7109375" customWidth="1"/>
    <col min="11009" max="11010" width="8.85546875" customWidth="1"/>
    <col min="11011" max="11011" width="36.42578125" customWidth="1"/>
    <col min="11012" max="11012" width="10.140625" customWidth="1"/>
    <col min="11013" max="11013" width="18.85546875" customWidth="1"/>
    <col min="11014" max="11014" width="17.28515625" customWidth="1"/>
    <col min="11015" max="11015" width="17.5703125" customWidth="1"/>
    <col min="11016" max="11016" width="17.7109375" customWidth="1"/>
    <col min="11017" max="11017" width="17.140625" customWidth="1"/>
    <col min="11018" max="11018" width="17.7109375" customWidth="1"/>
    <col min="11265" max="11266" width="8.85546875" customWidth="1"/>
    <col min="11267" max="11267" width="36.42578125" customWidth="1"/>
    <col min="11268" max="11268" width="10.140625" customWidth="1"/>
    <col min="11269" max="11269" width="18.85546875" customWidth="1"/>
    <col min="11270" max="11270" width="17.28515625" customWidth="1"/>
    <col min="11271" max="11271" width="17.5703125" customWidth="1"/>
    <col min="11272" max="11272" width="17.7109375" customWidth="1"/>
    <col min="11273" max="11273" width="17.140625" customWidth="1"/>
    <col min="11274" max="11274" width="17.7109375" customWidth="1"/>
    <col min="11521" max="11522" width="8.85546875" customWidth="1"/>
    <col min="11523" max="11523" width="36.42578125" customWidth="1"/>
    <col min="11524" max="11524" width="10.140625" customWidth="1"/>
    <col min="11525" max="11525" width="18.85546875" customWidth="1"/>
    <col min="11526" max="11526" width="17.28515625" customWidth="1"/>
    <col min="11527" max="11527" width="17.5703125" customWidth="1"/>
    <col min="11528" max="11528" width="17.7109375" customWidth="1"/>
    <col min="11529" max="11529" width="17.140625" customWidth="1"/>
    <col min="11530" max="11530" width="17.7109375" customWidth="1"/>
    <col min="11777" max="11778" width="8.85546875" customWidth="1"/>
    <col min="11779" max="11779" width="36.42578125" customWidth="1"/>
    <col min="11780" max="11780" width="10.140625" customWidth="1"/>
    <col min="11781" max="11781" width="18.85546875" customWidth="1"/>
    <col min="11782" max="11782" width="17.28515625" customWidth="1"/>
    <col min="11783" max="11783" width="17.5703125" customWidth="1"/>
    <col min="11784" max="11784" width="17.7109375" customWidth="1"/>
    <col min="11785" max="11785" width="17.140625" customWidth="1"/>
    <col min="11786" max="11786" width="17.7109375" customWidth="1"/>
    <col min="12033" max="12034" width="8.85546875" customWidth="1"/>
    <col min="12035" max="12035" width="36.42578125" customWidth="1"/>
    <col min="12036" max="12036" width="10.140625" customWidth="1"/>
    <col min="12037" max="12037" width="18.85546875" customWidth="1"/>
    <col min="12038" max="12038" width="17.28515625" customWidth="1"/>
    <col min="12039" max="12039" width="17.5703125" customWidth="1"/>
    <col min="12040" max="12040" width="17.7109375" customWidth="1"/>
    <col min="12041" max="12041" width="17.140625" customWidth="1"/>
    <col min="12042" max="12042" width="17.7109375" customWidth="1"/>
    <col min="12289" max="12290" width="8.85546875" customWidth="1"/>
    <col min="12291" max="12291" width="36.42578125" customWidth="1"/>
    <col min="12292" max="12292" width="10.140625" customWidth="1"/>
    <col min="12293" max="12293" width="18.85546875" customWidth="1"/>
    <col min="12294" max="12294" width="17.28515625" customWidth="1"/>
    <col min="12295" max="12295" width="17.5703125" customWidth="1"/>
    <col min="12296" max="12296" width="17.7109375" customWidth="1"/>
    <col min="12297" max="12297" width="17.140625" customWidth="1"/>
    <col min="12298" max="12298" width="17.7109375" customWidth="1"/>
    <col min="12545" max="12546" width="8.85546875" customWidth="1"/>
    <col min="12547" max="12547" width="36.42578125" customWidth="1"/>
    <col min="12548" max="12548" width="10.140625" customWidth="1"/>
    <col min="12549" max="12549" width="18.85546875" customWidth="1"/>
    <col min="12550" max="12550" width="17.28515625" customWidth="1"/>
    <col min="12551" max="12551" width="17.5703125" customWidth="1"/>
    <col min="12552" max="12552" width="17.7109375" customWidth="1"/>
    <col min="12553" max="12553" width="17.140625" customWidth="1"/>
    <col min="12554" max="12554" width="17.7109375" customWidth="1"/>
    <col min="12801" max="12802" width="8.85546875" customWidth="1"/>
    <col min="12803" max="12803" width="36.42578125" customWidth="1"/>
    <col min="12804" max="12804" width="10.140625" customWidth="1"/>
    <col min="12805" max="12805" width="18.85546875" customWidth="1"/>
    <col min="12806" max="12806" width="17.28515625" customWidth="1"/>
    <col min="12807" max="12807" width="17.5703125" customWidth="1"/>
    <col min="12808" max="12808" width="17.7109375" customWidth="1"/>
    <col min="12809" max="12809" width="17.140625" customWidth="1"/>
    <col min="12810" max="12810" width="17.7109375" customWidth="1"/>
    <col min="13057" max="13058" width="8.85546875" customWidth="1"/>
    <col min="13059" max="13059" width="36.42578125" customWidth="1"/>
    <col min="13060" max="13060" width="10.140625" customWidth="1"/>
    <col min="13061" max="13061" width="18.85546875" customWidth="1"/>
    <col min="13062" max="13062" width="17.28515625" customWidth="1"/>
    <col min="13063" max="13063" width="17.5703125" customWidth="1"/>
    <col min="13064" max="13064" width="17.7109375" customWidth="1"/>
    <col min="13065" max="13065" width="17.140625" customWidth="1"/>
    <col min="13066" max="13066" width="17.7109375" customWidth="1"/>
    <col min="13313" max="13314" width="8.85546875" customWidth="1"/>
    <col min="13315" max="13315" width="36.42578125" customWidth="1"/>
    <col min="13316" max="13316" width="10.140625" customWidth="1"/>
    <col min="13317" max="13317" width="18.85546875" customWidth="1"/>
    <col min="13318" max="13318" width="17.28515625" customWidth="1"/>
    <col min="13319" max="13319" width="17.5703125" customWidth="1"/>
    <col min="13320" max="13320" width="17.7109375" customWidth="1"/>
    <col min="13321" max="13321" width="17.140625" customWidth="1"/>
    <col min="13322" max="13322" width="17.7109375" customWidth="1"/>
    <col min="13569" max="13570" width="8.85546875" customWidth="1"/>
    <col min="13571" max="13571" width="36.42578125" customWidth="1"/>
    <col min="13572" max="13572" width="10.140625" customWidth="1"/>
    <col min="13573" max="13573" width="18.85546875" customWidth="1"/>
    <col min="13574" max="13574" width="17.28515625" customWidth="1"/>
    <col min="13575" max="13575" width="17.5703125" customWidth="1"/>
    <col min="13576" max="13576" width="17.7109375" customWidth="1"/>
    <col min="13577" max="13577" width="17.140625" customWidth="1"/>
    <col min="13578" max="13578" width="17.7109375" customWidth="1"/>
    <col min="13825" max="13826" width="8.85546875" customWidth="1"/>
    <col min="13827" max="13827" width="36.42578125" customWidth="1"/>
    <col min="13828" max="13828" width="10.140625" customWidth="1"/>
    <col min="13829" max="13829" width="18.85546875" customWidth="1"/>
    <col min="13830" max="13830" width="17.28515625" customWidth="1"/>
    <col min="13831" max="13831" width="17.5703125" customWidth="1"/>
    <col min="13832" max="13832" width="17.7109375" customWidth="1"/>
    <col min="13833" max="13833" width="17.140625" customWidth="1"/>
    <col min="13834" max="13834" width="17.7109375" customWidth="1"/>
    <col min="14081" max="14082" width="8.85546875" customWidth="1"/>
    <col min="14083" max="14083" width="36.42578125" customWidth="1"/>
    <col min="14084" max="14084" width="10.140625" customWidth="1"/>
    <col min="14085" max="14085" width="18.85546875" customWidth="1"/>
    <col min="14086" max="14086" width="17.28515625" customWidth="1"/>
    <col min="14087" max="14087" width="17.5703125" customWidth="1"/>
    <col min="14088" max="14088" width="17.7109375" customWidth="1"/>
    <col min="14089" max="14089" width="17.140625" customWidth="1"/>
    <col min="14090" max="14090" width="17.7109375" customWidth="1"/>
    <col min="14337" max="14338" width="8.85546875" customWidth="1"/>
    <col min="14339" max="14339" width="36.42578125" customWidth="1"/>
    <col min="14340" max="14340" width="10.140625" customWidth="1"/>
    <col min="14341" max="14341" width="18.85546875" customWidth="1"/>
    <col min="14342" max="14342" width="17.28515625" customWidth="1"/>
    <col min="14343" max="14343" width="17.5703125" customWidth="1"/>
    <col min="14344" max="14344" width="17.7109375" customWidth="1"/>
    <col min="14345" max="14345" width="17.140625" customWidth="1"/>
    <col min="14346" max="14346" width="17.7109375" customWidth="1"/>
    <col min="14593" max="14594" width="8.85546875" customWidth="1"/>
    <col min="14595" max="14595" width="36.42578125" customWidth="1"/>
    <col min="14596" max="14596" width="10.140625" customWidth="1"/>
    <col min="14597" max="14597" width="18.85546875" customWidth="1"/>
    <col min="14598" max="14598" width="17.28515625" customWidth="1"/>
    <col min="14599" max="14599" width="17.5703125" customWidth="1"/>
    <col min="14600" max="14600" width="17.7109375" customWidth="1"/>
    <col min="14601" max="14601" width="17.140625" customWidth="1"/>
    <col min="14602" max="14602" width="17.7109375" customWidth="1"/>
    <col min="14849" max="14850" width="8.85546875" customWidth="1"/>
    <col min="14851" max="14851" width="36.42578125" customWidth="1"/>
    <col min="14852" max="14852" width="10.140625" customWidth="1"/>
    <col min="14853" max="14853" width="18.85546875" customWidth="1"/>
    <col min="14854" max="14854" width="17.28515625" customWidth="1"/>
    <col min="14855" max="14855" width="17.5703125" customWidth="1"/>
    <col min="14856" max="14856" width="17.7109375" customWidth="1"/>
    <col min="14857" max="14857" width="17.140625" customWidth="1"/>
    <col min="14858" max="14858" width="17.7109375" customWidth="1"/>
    <col min="15105" max="15106" width="8.85546875" customWidth="1"/>
    <col min="15107" max="15107" width="36.42578125" customWidth="1"/>
    <col min="15108" max="15108" width="10.140625" customWidth="1"/>
    <col min="15109" max="15109" width="18.85546875" customWidth="1"/>
    <col min="15110" max="15110" width="17.28515625" customWidth="1"/>
    <col min="15111" max="15111" width="17.5703125" customWidth="1"/>
    <col min="15112" max="15112" width="17.7109375" customWidth="1"/>
    <col min="15113" max="15113" width="17.140625" customWidth="1"/>
    <col min="15114" max="15114" width="17.7109375" customWidth="1"/>
    <col min="15361" max="15362" width="8.85546875" customWidth="1"/>
    <col min="15363" max="15363" width="36.42578125" customWidth="1"/>
    <col min="15364" max="15364" width="10.140625" customWidth="1"/>
    <col min="15365" max="15365" width="18.85546875" customWidth="1"/>
    <col min="15366" max="15366" width="17.28515625" customWidth="1"/>
    <col min="15367" max="15367" width="17.5703125" customWidth="1"/>
    <col min="15368" max="15368" width="17.7109375" customWidth="1"/>
    <col min="15369" max="15369" width="17.140625" customWidth="1"/>
    <col min="15370" max="15370" width="17.7109375" customWidth="1"/>
    <col min="15617" max="15618" width="8.85546875" customWidth="1"/>
    <col min="15619" max="15619" width="36.42578125" customWidth="1"/>
    <col min="15620" max="15620" width="10.140625" customWidth="1"/>
    <col min="15621" max="15621" width="18.85546875" customWidth="1"/>
    <col min="15622" max="15622" width="17.28515625" customWidth="1"/>
    <col min="15623" max="15623" width="17.5703125" customWidth="1"/>
    <col min="15624" max="15624" width="17.7109375" customWidth="1"/>
    <col min="15625" max="15625" width="17.140625" customWidth="1"/>
    <col min="15626" max="15626" width="17.7109375" customWidth="1"/>
    <col min="15873" max="15874" width="8.85546875" customWidth="1"/>
    <col min="15875" max="15875" width="36.42578125" customWidth="1"/>
    <col min="15876" max="15876" width="10.140625" customWidth="1"/>
    <col min="15877" max="15877" width="18.85546875" customWidth="1"/>
    <col min="15878" max="15878" width="17.28515625" customWidth="1"/>
    <col min="15879" max="15879" width="17.5703125" customWidth="1"/>
    <col min="15880" max="15880" width="17.7109375" customWidth="1"/>
    <col min="15881" max="15881" width="17.140625" customWidth="1"/>
    <col min="15882" max="15882" width="17.7109375" customWidth="1"/>
    <col min="16129" max="16130" width="8.85546875" customWidth="1"/>
    <col min="16131" max="16131" width="36.42578125" customWidth="1"/>
    <col min="16132" max="16132" width="10.140625" customWidth="1"/>
    <col min="16133" max="16133" width="18.85546875" customWidth="1"/>
    <col min="16134" max="16134" width="17.28515625" customWidth="1"/>
    <col min="16135" max="16135" width="17.5703125" customWidth="1"/>
    <col min="16136" max="16136" width="17.7109375" customWidth="1"/>
    <col min="16137" max="16137" width="17.140625" customWidth="1"/>
    <col min="16138" max="16138" width="17.7109375" customWidth="1"/>
  </cols>
  <sheetData>
    <row r="1" spans="3:10" ht="32.450000000000003" customHeight="1">
      <c r="C1" s="104" t="s">
        <v>0</v>
      </c>
      <c r="D1" s="105"/>
      <c r="E1" s="105"/>
      <c r="F1" s="58"/>
      <c r="G1" s="58"/>
      <c r="H1" s="58"/>
      <c r="I1" s="58"/>
      <c r="J1" s="58"/>
    </row>
    <row r="2" spans="3:10" ht="23.25" customHeight="1">
      <c r="C2" s="107" t="s">
        <v>443</v>
      </c>
      <c r="D2" s="105"/>
      <c r="E2" s="105"/>
      <c r="F2" s="58"/>
      <c r="G2" s="58"/>
      <c r="H2" s="58"/>
      <c r="I2" s="58"/>
      <c r="J2" s="58"/>
    </row>
    <row r="3" spans="3:10" ht="18">
      <c r="C3" s="1"/>
    </row>
    <row r="4" spans="3:10">
      <c r="C4" s="59" t="s">
        <v>2</v>
      </c>
    </row>
    <row r="5" spans="3:10" ht="30">
      <c r="C5" s="3" t="s">
        <v>3</v>
      </c>
      <c r="D5" s="4" t="s">
        <v>4</v>
      </c>
      <c r="E5" s="60" t="s">
        <v>2</v>
      </c>
      <c r="F5" s="61"/>
      <c r="G5" s="62"/>
      <c r="H5" s="62"/>
      <c r="I5" s="62"/>
      <c r="J5" s="63"/>
    </row>
    <row r="6" spans="3:10">
      <c r="C6" s="51"/>
      <c r="D6" s="51"/>
      <c r="E6" s="64"/>
      <c r="F6" s="65"/>
    </row>
    <row r="7" spans="3:10">
      <c r="C7" s="51"/>
      <c r="D7" s="51"/>
      <c r="E7" s="64"/>
      <c r="F7" s="65"/>
    </row>
    <row r="8" spans="3:10">
      <c r="C8" s="51"/>
      <c r="D8" s="51"/>
      <c r="E8" s="64"/>
      <c r="F8" s="65"/>
    </row>
    <row r="9" spans="3:10">
      <c r="C9" s="51"/>
      <c r="D9" s="51"/>
      <c r="E9" s="64"/>
      <c r="F9" s="65"/>
    </row>
    <row r="10" spans="3:10">
      <c r="C10" s="33" t="s">
        <v>444</v>
      </c>
      <c r="D10" s="56" t="s">
        <v>142</v>
      </c>
      <c r="E10" s="66">
        <v>697645</v>
      </c>
      <c r="F10" s="67"/>
      <c r="G10" s="68"/>
      <c r="H10" s="68"/>
      <c r="I10" s="68"/>
      <c r="J10" s="69"/>
    </row>
  </sheetData>
  <mergeCells count="2">
    <mergeCell ref="C1:E1"/>
    <mergeCell ref="C2:E2"/>
  </mergeCells>
  <pageMargins left="0.70866141732283472" right="0.70866141732283472" top="0.74803149606299213" bottom="0.74803149606299213" header="0.31496062992125984" footer="0.31496062992125984"/>
  <pageSetup paperSize="8" orientation="portrait" r:id="rId1"/>
  <headerFooter>
    <oddHeader>&amp;C3. melléklet a 7/2020.(XI.20.)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3:H38"/>
  <sheetViews>
    <sheetView workbookViewId="0">
      <selection activeCell="A3" sqref="A3:H3"/>
    </sheetView>
  </sheetViews>
  <sheetFormatPr defaultRowHeight="12.75"/>
  <cols>
    <col min="1" max="5" width="9.140625" style="70"/>
    <col min="6" max="6" width="11" style="70" customWidth="1"/>
    <col min="7" max="261" width="9.140625" style="70"/>
    <col min="262" max="262" width="11" style="70" customWidth="1"/>
    <col min="263" max="517" width="9.140625" style="70"/>
    <col min="518" max="518" width="11" style="70" customWidth="1"/>
    <col min="519" max="773" width="9.140625" style="70"/>
    <col min="774" max="774" width="11" style="70" customWidth="1"/>
    <col min="775" max="1029" width="9.140625" style="70"/>
    <col min="1030" max="1030" width="11" style="70" customWidth="1"/>
    <col min="1031" max="1285" width="9.140625" style="70"/>
    <col min="1286" max="1286" width="11" style="70" customWidth="1"/>
    <col min="1287" max="1541" width="9.140625" style="70"/>
    <col min="1542" max="1542" width="11" style="70" customWidth="1"/>
    <col min="1543" max="1797" width="9.140625" style="70"/>
    <col min="1798" max="1798" width="11" style="70" customWidth="1"/>
    <col min="1799" max="2053" width="9.140625" style="70"/>
    <col min="2054" max="2054" width="11" style="70" customWidth="1"/>
    <col min="2055" max="2309" width="9.140625" style="70"/>
    <col min="2310" max="2310" width="11" style="70" customWidth="1"/>
    <col min="2311" max="2565" width="9.140625" style="70"/>
    <col min="2566" max="2566" width="11" style="70" customWidth="1"/>
    <col min="2567" max="2821" width="9.140625" style="70"/>
    <col min="2822" max="2822" width="11" style="70" customWidth="1"/>
    <col min="2823" max="3077" width="9.140625" style="70"/>
    <col min="3078" max="3078" width="11" style="70" customWidth="1"/>
    <col min="3079" max="3333" width="9.140625" style="70"/>
    <col min="3334" max="3334" width="11" style="70" customWidth="1"/>
    <col min="3335" max="3589" width="9.140625" style="70"/>
    <col min="3590" max="3590" width="11" style="70" customWidth="1"/>
    <col min="3591" max="3845" width="9.140625" style="70"/>
    <col min="3846" max="3846" width="11" style="70" customWidth="1"/>
    <col min="3847" max="4101" width="9.140625" style="70"/>
    <col min="4102" max="4102" width="11" style="70" customWidth="1"/>
    <col min="4103" max="4357" width="9.140625" style="70"/>
    <col min="4358" max="4358" width="11" style="70" customWidth="1"/>
    <col min="4359" max="4613" width="9.140625" style="70"/>
    <col min="4614" max="4614" width="11" style="70" customWidth="1"/>
    <col min="4615" max="4869" width="9.140625" style="70"/>
    <col min="4870" max="4870" width="11" style="70" customWidth="1"/>
    <col min="4871" max="5125" width="9.140625" style="70"/>
    <col min="5126" max="5126" width="11" style="70" customWidth="1"/>
    <col min="5127" max="5381" width="9.140625" style="70"/>
    <col min="5382" max="5382" width="11" style="70" customWidth="1"/>
    <col min="5383" max="5637" width="9.140625" style="70"/>
    <col min="5638" max="5638" width="11" style="70" customWidth="1"/>
    <col min="5639" max="5893" width="9.140625" style="70"/>
    <col min="5894" max="5894" width="11" style="70" customWidth="1"/>
    <col min="5895" max="6149" width="9.140625" style="70"/>
    <col min="6150" max="6150" width="11" style="70" customWidth="1"/>
    <col min="6151" max="6405" width="9.140625" style="70"/>
    <col min="6406" max="6406" width="11" style="70" customWidth="1"/>
    <col min="6407" max="6661" width="9.140625" style="70"/>
    <col min="6662" max="6662" width="11" style="70" customWidth="1"/>
    <col min="6663" max="6917" width="9.140625" style="70"/>
    <col min="6918" max="6918" width="11" style="70" customWidth="1"/>
    <col min="6919" max="7173" width="9.140625" style="70"/>
    <col min="7174" max="7174" width="11" style="70" customWidth="1"/>
    <col min="7175" max="7429" width="9.140625" style="70"/>
    <col min="7430" max="7430" width="11" style="70" customWidth="1"/>
    <col min="7431" max="7685" width="9.140625" style="70"/>
    <col min="7686" max="7686" width="11" style="70" customWidth="1"/>
    <col min="7687" max="7941" width="9.140625" style="70"/>
    <col min="7942" max="7942" width="11" style="70" customWidth="1"/>
    <col min="7943" max="8197" width="9.140625" style="70"/>
    <col min="8198" max="8198" width="11" style="70" customWidth="1"/>
    <col min="8199" max="8453" width="9.140625" style="70"/>
    <col min="8454" max="8454" width="11" style="70" customWidth="1"/>
    <col min="8455" max="8709" width="9.140625" style="70"/>
    <col min="8710" max="8710" width="11" style="70" customWidth="1"/>
    <col min="8711" max="8965" width="9.140625" style="70"/>
    <col min="8966" max="8966" width="11" style="70" customWidth="1"/>
    <col min="8967" max="9221" width="9.140625" style="70"/>
    <col min="9222" max="9222" width="11" style="70" customWidth="1"/>
    <col min="9223" max="9477" width="9.140625" style="70"/>
    <col min="9478" max="9478" width="11" style="70" customWidth="1"/>
    <col min="9479" max="9733" width="9.140625" style="70"/>
    <col min="9734" max="9734" width="11" style="70" customWidth="1"/>
    <col min="9735" max="9989" width="9.140625" style="70"/>
    <col min="9990" max="9990" width="11" style="70" customWidth="1"/>
    <col min="9991" max="10245" width="9.140625" style="70"/>
    <col min="10246" max="10246" width="11" style="70" customWidth="1"/>
    <col min="10247" max="10501" width="9.140625" style="70"/>
    <col min="10502" max="10502" width="11" style="70" customWidth="1"/>
    <col min="10503" max="10757" width="9.140625" style="70"/>
    <col min="10758" max="10758" width="11" style="70" customWidth="1"/>
    <col min="10759" max="11013" width="9.140625" style="70"/>
    <col min="11014" max="11014" width="11" style="70" customWidth="1"/>
    <col min="11015" max="11269" width="9.140625" style="70"/>
    <col min="11270" max="11270" width="11" style="70" customWidth="1"/>
    <col min="11271" max="11525" width="9.140625" style="70"/>
    <col min="11526" max="11526" width="11" style="70" customWidth="1"/>
    <col min="11527" max="11781" width="9.140625" style="70"/>
    <col min="11782" max="11782" width="11" style="70" customWidth="1"/>
    <col min="11783" max="12037" width="9.140625" style="70"/>
    <col min="12038" max="12038" width="11" style="70" customWidth="1"/>
    <col min="12039" max="12293" width="9.140625" style="70"/>
    <col min="12294" max="12294" width="11" style="70" customWidth="1"/>
    <col min="12295" max="12549" width="9.140625" style="70"/>
    <col min="12550" max="12550" width="11" style="70" customWidth="1"/>
    <col min="12551" max="12805" width="9.140625" style="70"/>
    <col min="12806" max="12806" width="11" style="70" customWidth="1"/>
    <col min="12807" max="13061" width="9.140625" style="70"/>
    <col min="13062" max="13062" width="11" style="70" customWidth="1"/>
    <col min="13063" max="13317" width="9.140625" style="70"/>
    <col min="13318" max="13318" width="11" style="70" customWidth="1"/>
    <col min="13319" max="13573" width="9.140625" style="70"/>
    <col min="13574" max="13574" width="11" style="70" customWidth="1"/>
    <col min="13575" max="13829" width="9.140625" style="70"/>
    <col min="13830" max="13830" width="11" style="70" customWidth="1"/>
    <col min="13831" max="14085" width="9.140625" style="70"/>
    <col min="14086" max="14086" width="11" style="70" customWidth="1"/>
    <col min="14087" max="14341" width="9.140625" style="70"/>
    <col min="14342" max="14342" width="11" style="70" customWidth="1"/>
    <col min="14343" max="14597" width="9.140625" style="70"/>
    <col min="14598" max="14598" width="11" style="70" customWidth="1"/>
    <col min="14599" max="14853" width="9.140625" style="70"/>
    <col min="14854" max="14854" width="11" style="70" customWidth="1"/>
    <col min="14855" max="15109" width="9.140625" style="70"/>
    <col min="15110" max="15110" width="11" style="70" customWidth="1"/>
    <col min="15111" max="15365" width="9.140625" style="70"/>
    <col min="15366" max="15366" width="11" style="70" customWidth="1"/>
    <col min="15367" max="15621" width="9.140625" style="70"/>
    <col min="15622" max="15622" width="11" style="70" customWidth="1"/>
    <col min="15623" max="15877" width="9.140625" style="70"/>
    <col min="15878" max="15878" width="11" style="70" customWidth="1"/>
    <col min="15879" max="16133" width="9.140625" style="70"/>
    <col min="16134" max="16134" width="11" style="70" customWidth="1"/>
    <col min="16135" max="16384" width="9.140625" style="70"/>
  </cols>
  <sheetData>
    <row r="3" spans="1:8" ht="15">
      <c r="A3" s="110" t="s">
        <v>474</v>
      </c>
      <c r="B3" s="111"/>
      <c r="C3" s="111"/>
      <c r="D3" s="111"/>
      <c r="E3" s="111"/>
      <c r="F3" s="111"/>
      <c r="G3" s="111"/>
      <c r="H3" s="111"/>
    </row>
    <row r="4" spans="1:8">
      <c r="G4" s="71"/>
    </row>
    <row r="5" spans="1:8">
      <c r="C5" s="72"/>
    </row>
    <row r="6" spans="1:8" ht="15">
      <c r="A6" s="112" t="s">
        <v>445</v>
      </c>
      <c r="B6" s="113"/>
      <c r="C6" s="113"/>
      <c r="D6" s="113"/>
      <c r="E6" s="113"/>
      <c r="F6" s="113"/>
      <c r="G6" s="113"/>
      <c r="H6" s="113"/>
    </row>
    <row r="7" spans="1:8" ht="15">
      <c r="A7" s="114" t="s">
        <v>446</v>
      </c>
      <c r="B7" s="115"/>
      <c r="C7" s="115"/>
      <c r="D7" s="115"/>
      <c r="E7" s="115"/>
      <c r="F7" s="115"/>
      <c r="G7" s="115"/>
      <c r="H7" s="115"/>
    </row>
    <row r="8" spans="1:8">
      <c r="C8" s="71"/>
    </row>
    <row r="9" spans="1:8">
      <c r="C9" s="71"/>
    </row>
    <row r="10" spans="1:8" ht="13.5" thickBot="1">
      <c r="H10" s="70" t="s">
        <v>447</v>
      </c>
    </row>
    <row r="11" spans="1:8">
      <c r="A11" s="73"/>
      <c r="B11" s="74"/>
      <c r="C11" s="74"/>
      <c r="D11" s="74"/>
      <c r="E11" s="75"/>
      <c r="F11" s="76"/>
      <c r="G11" s="74"/>
      <c r="H11" s="75"/>
    </row>
    <row r="12" spans="1:8">
      <c r="A12" s="77"/>
      <c r="B12" s="72" t="s">
        <v>3</v>
      </c>
      <c r="E12" s="78"/>
      <c r="F12" s="79" t="s">
        <v>448</v>
      </c>
      <c r="G12" s="71" t="s">
        <v>449</v>
      </c>
      <c r="H12" s="78"/>
    </row>
    <row r="13" spans="1:8" ht="13.5" thickBot="1">
      <c r="A13" s="80"/>
      <c r="B13" s="81"/>
      <c r="C13" s="81"/>
      <c r="D13" s="81"/>
      <c r="E13" s="82"/>
      <c r="F13" s="83"/>
      <c r="G13" s="84" t="s">
        <v>450</v>
      </c>
      <c r="H13" s="82"/>
    </row>
    <row r="14" spans="1:8">
      <c r="A14" s="85" t="s">
        <v>451</v>
      </c>
      <c r="B14" s="86"/>
      <c r="C14" s="86"/>
      <c r="D14" s="86"/>
      <c r="E14" s="86"/>
      <c r="F14" s="87" t="s">
        <v>46</v>
      </c>
      <c r="G14" s="116">
        <v>13048021</v>
      </c>
      <c r="H14" s="117"/>
    </row>
    <row r="15" spans="1:8">
      <c r="A15" s="88" t="s">
        <v>452</v>
      </c>
      <c r="B15" s="89"/>
      <c r="C15" s="89"/>
      <c r="D15" s="89"/>
      <c r="E15" s="89"/>
      <c r="F15" s="90" t="s">
        <v>48</v>
      </c>
      <c r="G15" s="108">
        <v>2262107</v>
      </c>
      <c r="H15" s="109"/>
    </row>
    <row r="16" spans="1:8">
      <c r="A16" s="88" t="s">
        <v>453</v>
      </c>
      <c r="B16" s="89"/>
      <c r="C16" s="89"/>
      <c r="D16" s="89"/>
      <c r="E16" s="89"/>
      <c r="F16" s="90" t="s">
        <v>98</v>
      </c>
      <c r="G16" s="108">
        <v>14418841</v>
      </c>
      <c r="H16" s="109"/>
    </row>
    <row r="17" spans="1:8">
      <c r="A17" s="88" t="s">
        <v>454</v>
      </c>
      <c r="B17" s="89"/>
      <c r="C17" s="89"/>
      <c r="D17" s="89"/>
      <c r="E17" s="89"/>
      <c r="F17" s="90" t="s">
        <v>116</v>
      </c>
      <c r="G17" s="108">
        <v>1696000</v>
      </c>
      <c r="H17" s="109"/>
    </row>
    <row r="18" spans="1:8">
      <c r="A18" s="88" t="s">
        <v>455</v>
      </c>
      <c r="B18" s="89"/>
      <c r="C18" s="89"/>
      <c r="D18" s="89"/>
      <c r="E18" s="89"/>
      <c r="F18" s="90" t="s">
        <v>144</v>
      </c>
      <c r="G18" s="108">
        <v>8380457</v>
      </c>
      <c r="H18" s="109"/>
    </row>
    <row r="19" spans="1:8">
      <c r="A19" s="88" t="s">
        <v>456</v>
      </c>
      <c r="B19" s="89"/>
      <c r="C19" s="89"/>
      <c r="D19" s="89"/>
      <c r="E19" s="89"/>
      <c r="F19" s="90" t="s">
        <v>250</v>
      </c>
      <c r="G19" s="118">
        <v>911571</v>
      </c>
      <c r="H19" s="109"/>
    </row>
    <row r="20" spans="1:8">
      <c r="A20" s="91" t="s">
        <v>457</v>
      </c>
      <c r="B20" s="89"/>
      <c r="C20" s="89"/>
      <c r="D20" s="89"/>
      <c r="E20" s="89"/>
      <c r="F20" s="92"/>
      <c r="G20" s="119">
        <f>SUM(G14:H19)</f>
        <v>40716997</v>
      </c>
      <c r="H20" s="120"/>
    </row>
    <row r="21" spans="1:8">
      <c r="A21" s="88" t="s">
        <v>458</v>
      </c>
      <c r="B21" s="89"/>
      <c r="C21" s="89"/>
      <c r="D21" s="89"/>
      <c r="E21" s="89"/>
      <c r="F21" s="90" t="s">
        <v>415</v>
      </c>
      <c r="G21" s="108">
        <v>25571302</v>
      </c>
      <c r="H21" s="109"/>
    </row>
    <row r="22" spans="1:8">
      <c r="A22" s="88" t="s">
        <v>459</v>
      </c>
      <c r="B22" s="89"/>
      <c r="C22" s="89"/>
      <c r="D22" s="89"/>
      <c r="E22" s="89"/>
      <c r="F22" s="90" t="s">
        <v>387</v>
      </c>
      <c r="G22" s="108">
        <v>9396368</v>
      </c>
      <c r="H22" s="109"/>
    </row>
    <row r="23" spans="1:8">
      <c r="A23" s="88" t="s">
        <v>460</v>
      </c>
      <c r="B23" s="89"/>
      <c r="C23" s="89"/>
      <c r="D23" s="89"/>
      <c r="E23" s="89"/>
      <c r="F23" s="90" t="s">
        <v>363</v>
      </c>
      <c r="G23" s="108">
        <v>2458724</v>
      </c>
      <c r="H23" s="109"/>
    </row>
    <row r="24" spans="1:8">
      <c r="A24" s="88" t="s">
        <v>461</v>
      </c>
      <c r="B24" s="89"/>
      <c r="C24" s="89"/>
      <c r="D24" s="89"/>
      <c r="E24" s="89"/>
      <c r="F24" s="90" t="s">
        <v>351</v>
      </c>
      <c r="G24" s="108">
        <v>195000</v>
      </c>
      <c r="H24" s="109"/>
    </row>
    <row r="25" spans="1:8">
      <c r="A25" s="93" t="s">
        <v>462</v>
      </c>
      <c r="B25" s="94"/>
      <c r="C25" s="94"/>
      <c r="D25" s="94"/>
      <c r="E25" s="94"/>
      <c r="F25" s="95" t="s">
        <v>253</v>
      </c>
      <c r="G25" s="118">
        <v>3095603</v>
      </c>
      <c r="H25" s="109"/>
    </row>
    <row r="26" spans="1:8" ht="13.5" thickBot="1">
      <c r="A26" s="96" t="s">
        <v>463</v>
      </c>
      <c r="B26" s="97"/>
      <c r="C26" s="97"/>
      <c r="D26" s="97"/>
      <c r="E26" s="97"/>
      <c r="F26" s="98"/>
      <c r="G26" s="121">
        <f>SUM(G21:H25)</f>
        <v>40716997</v>
      </c>
      <c r="H26" s="122"/>
    </row>
    <row r="27" spans="1:8" ht="13.5" thickBot="1">
      <c r="A27" s="123" t="s">
        <v>464</v>
      </c>
      <c r="B27" s="124"/>
      <c r="C27" s="124"/>
      <c r="D27" s="124"/>
      <c r="E27" s="124"/>
      <c r="F27" s="99"/>
      <c r="G27" s="125">
        <f>G26-G20</f>
        <v>0</v>
      </c>
      <c r="H27" s="126"/>
    </row>
    <row r="28" spans="1:8">
      <c r="A28" s="77"/>
      <c r="F28" s="76"/>
      <c r="G28" s="100"/>
      <c r="H28" s="101"/>
    </row>
    <row r="29" spans="1:8">
      <c r="A29" s="88" t="s">
        <v>465</v>
      </c>
      <c r="B29" s="89"/>
      <c r="C29" s="89"/>
      <c r="D29" s="89"/>
      <c r="E29" s="89"/>
      <c r="F29" s="90" t="s">
        <v>161</v>
      </c>
      <c r="G29" s="108">
        <v>5406551</v>
      </c>
      <c r="H29" s="109"/>
    </row>
    <row r="30" spans="1:8">
      <c r="A30" s="88" t="s">
        <v>466</v>
      </c>
      <c r="B30" s="89"/>
      <c r="C30" s="89"/>
      <c r="D30" s="89"/>
      <c r="E30" s="89"/>
      <c r="F30" s="90" t="s">
        <v>171</v>
      </c>
      <c r="G30" s="108">
        <v>18015255</v>
      </c>
      <c r="H30" s="109"/>
    </row>
    <row r="31" spans="1:8">
      <c r="A31" s="88" t="s">
        <v>467</v>
      </c>
      <c r="B31" s="89"/>
      <c r="C31" s="89"/>
      <c r="D31" s="89"/>
      <c r="E31" s="89"/>
      <c r="F31" s="90" t="s">
        <v>191</v>
      </c>
      <c r="G31" s="108"/>
      <c r="H31" s="109"/>
    </row>
    <row r="32" spans="1:8">
      <c r="A32" s="91" t="s">
        <v>468</v>
      </c>
      <c r="B32" s="89"/>
      <c r="C32" s="89"/>
      <c r="D32" s="89"/>
      <c r="E32" s="89"/>
      <c r="F32" s="92"/>
      <c r="G32" s="119">
        <f>SUM(G29:H31)</f>
        <v>23421806</v>
      </c>
      <c r="H32" s="120"/>
    </row>
    <row r="33" spans="1:8">
      <c r="A33" s="88" t="s">
        <v>469</v>
      </c>
      <c r="B33" s="89"/>
      <c r="C33" s="89"/>
      <c r="D33" s="89"/>
      <c r="E33" s="89"/>
      <c r="F33" s="90" t="s">
        <v>338</v>
      </c>
      <c r="G33" s="108">
        <v>7409908</v>
      </c>
      <c r="H33" s="109"/>
    </row>
    <row r="34" spans="1:8">
      <c r="A34" s="88" t="s">
        <v>470</v>
      </c>
      <c r="B34" s="89"/>
      <c r="C34" s="89"/>
      <c r="D34" s="89"/>
      <c r="E34" s="89"/>
      <c r="F34" s="90" t="s">
        <v>326</v>
      </c>
      <c r="G34" s="108">
        <v>0</v>
      </c>
      <c r="H34" s="109"/>
    </row>
    <row r="35" spans="1:8">
      <c r="A35" s="88" t="s">
        <v>471</v>
      </c>
      <c r="B35" s="89"/>
      <c r="C35" s="89"/>
      <c r="D35" s="89"/>
      <c r="E35" s="89"/>
      <c r="F35" s="90" t="s">
        <v>314</v>
      </c>
      <c r="G35" s="108">
        <v>0</v>
      </c>
      <c r="H35" s="109"/>
    </row>
    <row r="36" spans="1:8">
      <c r="A36" s="93" t="s">
        <v>462</v>
      </c>
      <c r="B36" s="94"/>
      <c r="C36" s="94"/>
      <c r="D36" s="94"/>
      <c r="E36" s="94"/>
      <c r="F36" s="95" t="s">
        <v>253</v>
      </c>
      <c r="G36" s="118">
        <v>16011898</v>
      </c>
      <c r="H36" s="109"/>
    </row>
    <row r="37" spans="1:8" ht="13.5" thickBot="1">
      <c r="A37" s="96" t="s">
        <v>472</v>
      </c>
      <c r="B37" s="97"/>
      <c r="C37" s="97"/>
      <c r="D37" s="97"/>
      <c r="E37" s="97"/>
      <c r="F37" s="98"/>
      <c r="G37" s="121">
        <f>SUM(G33:H36)</f>
        <v>23421806</v>
      </c>
      <c r="H37" s="122"/>
    </row>
    <row r="38" spans="1:8" ht="13.5" thickBot="1">
      <c r="A38" s="102" t="s">
        <v>473</v>
      </c>
      <c r="B38" s="103"/>
      <c r="C38" s="103"/>
      <c r="D38" s="103"/>
      <c r="E38" s="103"/>
      <c r="F38" s="99"/>
      <c r="G38" s="127">
        <f>SUM(G37-G32)</f>
        <v>0</v>
      </c>
      <c r="H38" s="128"/>
    </row>
  </sheetData>
  <mergeCells count="28">
    <mergeCell ref="G35:H35"/>
    <mergeCell ref="G36:H36"/>
    <mergeCell ref="G37:H37"/>
    <mergeCell ref="G38:H38"/>
    <mergeCell ref="G29:H29"/>
    <mergeCell ref="G30:H30"/>
    <mergeCell ref="G31:H31"/>
    <mergeCell ref="G32:H32"/>
    <mergeCell ref="G33:H33"/>
    <mergeCell ref="G34:H34"/>
    <mergeCell ref="G23:H23"/>
    <mergeCell ref="G24:H24"/>
    <mergeCell ref="G25:H25"/>
    <mergeCell ref="G26:H26"/>
    <mergeCell ref="A27:E27"/>
    <mergeCell ref="G27:H27"/>
    <mergeCell ref="G22:H22"/>
    <mergeCell ref="A3:H3"/>
    <mergeCell ref="A6:H6"/>
    <mergeCell ref="A7:H7"/>
    <mergeCell ref="G14:H14"/>
    <mergeCell ref="G15:H15"/>
    <mergeCell ref="G16:H16"/>
    <mergeCell ref="G17:H17"/>
    <mergeCell ref="G18:H18"/>
    <mergeCell ref="G19:H19"/>
    <mergeCell ref="G20:H20"/>
    <mergeCell ref="G21:H2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5</vt:i4>
      </vt:variant>
    </vt:vector>
  </HeadingPairs>
  <TitlesOfParts>
    <vt:vector size="9" baseType="lpstr">
      <vt:lpstr>1.melléklet</vt:lpstr>
      <vt:lpstr>2.melléklet</vt:lpstr>
      <vt:lpstr>3.melléklet</vt:lpstr>
      <vt:lpstr>4.melléklet</vt:lpstr>
      <vt:lpstr>'1.melléklet'!Nyomtatási_cím</vt:lpstr>
      <vt:lpstr>'2.melléklet'!Nyomtatási_cím</vt:lpstr>
      <vt:lpstr>'1.melléklet'!Nyomtatási_terület</vt:lpstr>
      <vt:lpstr>'2.melléklet'!Nyomtatási_terület</vt:lpstr>
      <vt:lpstr>'3.melléklet'!Nyomtatási_terület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Melinda</dc:creator>
  <cp:lastModifiedBy>Jegyzo</cp:lastModifiedBy>
  <cp:lastPrinted>2020-12-16T07:52:44Z</cp:lastPrinted>
  <dcterms:created xsi:type="dcterms:W3CDTF">2020-11-30T09:56:32Z</dcterms:created>
  <dcterms:modified xsi:type="dcterms:W3CDTF">2020-12-21T14:44:18Z</dcterms:modified>
</cp:coreProperties>
</file>