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4" activeTab="23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 sz. mell" sheetId="15" r:id="rId15"/>
    <sheet name="9.1. sz. mell" sheetId="16" r:id="rId16"/>
    <sheet name="9.2. sz. mell" sheetId="17" r:id="rId17"/>
    <sheet name="9.3. sz. mell" sheetId="18" r:id="rId18"/>
    <sheet name="9.4. sz. mell" sheetId="19" r:id="rId19"/>
    <sheet name="9.5. sz. mell" sheetId="20" r:id="rId20"/>
    <sheet name="10. sz. mell" sheetId="21" r:id="rId21"/>
    <sheet name="11. sz. mell." sheetId="22" r:id="rId22"/>
    <sheet name="12. sz. mell." sheetId="23" r:id="rId23"/>
    <sheet name="13.sz.mell" sheetId="24" r:id="rId24"/>
  </sheets>
  <definedNames>
    <definedName name="_xlnm.Print_Titles" localSheetId="20">'10. sz. mell'!$1:$6</definedName>
    <definedName name="_xlnm.Print_Titles" localSheetId="21">'11. sz. mell.'!$1:$6</definedName>
    <definedName name="_xlnm.Print_Titles" localSheetId="22">'12. sz. mell.'!$1:$6</definedName>
    <definedName name="_xlnm.Print_Titles" localSheetId="14">'9. sz. mell'!$1:$6</definedName>
    <definedName name="_xlnm.Print_Titles" localSheetId="15">'9.1. sz. mell'!$1:$6</definedName>
    <definedName name="_xlnm.Print_Titles" localSheetId="16">'9.2. sz. mell'!$1:$6</definedName>
    <definedName name="_xlnm.Print_Titles" localSheetId="17">'9.3. sz. mell'!$1:$6</definedName>
    <definedName name="_xlnm.Print_Titles" localSheetId="18">'9.4. sz. mell'!$1:$6</definedName>
    <definedName name="_xlnm.Print_Titles" localSheetId="19">'9.5. sz. mell'!$1:$6</definedName>
    <definedName name="_xlnm.Print_Area" localSheetId="1">'1.1.sz.mell.'!$A$1:$E$144</definedName>
    <definedName name="_xlnm.Print_Area" localSheetId="2">'1.2.sz.mell. '!$A$1:$E$128</definedName>
    <definedName name="_xlnm.Print_Area" localSheetId="3">'1.3.sz.mell.'!$A$1:$E$128</definedName>
    <definedName name="_xlnm.Print_Area" localSheetId="4">'1.4.sz.mell.'!$A$1:$E$128</definedName>
  </definedNames>
  <calcPr fullCalcOnLoad="1"/>
</workbook>
</file>

<file path=xl/sharedStrings.xml><?xml version="1.0" encoding="utf-8"?>
<sst xmlns="http://schemas.openxmlformats.org/spreadsheetml/2006/main" count="2383" uniqueCount="574">
  <si>
    <t>10. melléklet</t>
  </si>
  <si>
    <t xml:space="preserve">2013. évi </t>
  </si>
  <si>
    <t>2013. VI. 30. teljesítés</t>
  </si>
  <si>
    <t>2013. évi eredeti előirányzat</t>
  </si>
  <si>
    <t>2013. évi módosított előirányzat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</si>
  <si>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3.,4.,5.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</si>
  <si>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3.,4.,5. oszlop 30. sor)</t>
    </r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</si>
  <si>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</si>
  <si>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</si>
  <si>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</si>
  <si>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</si>
  <si>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2013. I. féléviévi (I-III. negyedévi) teljesítés BEVÉTELEK</t>
  </si>
  <si>
    <t>2013.  I. féléviévi (I-III. negyedévi) teljesítés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</si>
  <si>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</si>
  <si>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</si>
  <si>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</si>
  <si>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</si>
  <si>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Összes teljesítés 2013. VI. 30-ig</t>
  </si>
  <si>
    <t>Teljesítés
2013. VI.30.</t>
  </si>
  <si>
    <t>2013. előtt</t>
  </si>
  <si>
    <t>2013. VI.30.</t>
  </si>
  <si>
    <t>2013.után</t>
  </si>
  <si>
    <t>Teljesítés %-a 
2013. VI. 30-ig</t>
  </si>
  <si>
    <t>Önkormányzaton kívüli EU-s projekthez történő hozzájárulás 2013. VI. 30. előirányzata és teljesítése</t>
  </si>
  <si>
    <t>9. melléklet</t>
  </si>
  <si>
    <t>9.1. melléklet</t>
  </si>
  <si>
    <t>Teljesítés 
2013. VI. 30.</t>
  </si>
  <si>
    <t>9.2. melléklet</t>
  </si>
  <si>
    <t xml:space="preserve">9.5. melléklet </t>
  </si>
  <si>
    <t>9.4. melléklet a ……/2012. (….) önkormányzati rendelethez</t>
  </si>
  <si>
    <t>9.3. melléklet</t>
  </si>
  <si>
    <t>11. melléklet</t>
  </si>
  <si>
    <t>......................, 2013. .......................... hó ..... nap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</si>
  <si>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</si>
  <si>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</si>
  <si>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</si>
  <si>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</si>
  <si>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</si>
  <si>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</si>
  <si>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</si>
  <si>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</si>
  <si>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</si>
  <si>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</si>
  <si>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</si>
  <si>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</si>
  <si>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</si>
  <si>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</si>
  <si>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</si>
  <si>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</si>
  <si>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</si>
  <si>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</si>
  <si>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</si>
  <si>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</si>
  <si>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</si>
  <si>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</si>
  <si>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</si>
  <si>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</si>
  <si>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</si>
  <si>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</si>
  <si>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</si>
  <si>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</si>
  <si>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</si>
  <si>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</si>
  <si>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</si>
  <si>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</si>
  <si>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</si>
  <si>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</si>
  <si>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</si>
  <si>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</si>
  <si>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</si>
  <si>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</si>
  <si>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</si>
  <si>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</si>
  <si>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</si>
  <si>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</si>
  <si>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</si>
  <si>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</si>
  <si>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</si>
  <si>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</si>
  <si>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</si>
  <si>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</si>
  <si>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</si>
  <si>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</si>
  <si>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Körjegyzőségi Hivatal /vagy/ Közös önkormányzati hivatal</t>
  </si>
  <si>
    <t>V. Finanszírozási bevételek (6.1.+6.2.)</t>
  </si>
  <si>
    <t>VI. Függő, átfutó, kiegyenlítő bevételek</t>
  </si>
  <si>
    <t>IV. Önkormányzati támogatás</t>
  </si>
  <si>
    <t>12. melléklet a ……/2013. (….) önkormányzati rendelethez</t>
  </si>
  <si>
    <t>Adatszolgáltatás 
az elismert tartozásállományról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</si>
  <si>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</si>
  <si>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</si>
  <si>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</si>
  <si>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</si>
  <si>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</si>
  <si>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</si>
  <si>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</si>
  <si>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</si>
  <si>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</si>
  <si>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</si>
  <si>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</si>
  <si>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</si>
  <si>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</si>
  <si>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</si>
  <si>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</si>
  <si>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</si>
  <si>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</si>
  <si>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</si>
  <si>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</si>
  <si>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</si>
  <si>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</si>
  <si>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</si>
  <si>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</si>
  <si>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</si>
  <si>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</si>
  <si>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</si>
  <si>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</si>
  <si>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</si>
  <si>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</si>
  <si>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</si>
  <si>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</si>
  <si>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</si>
  <si>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</si>
  <si>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</si>
  <si>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</si>
  <si>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</si>
  <si>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</si>
  <si>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</si>
  <si>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</si>
  <si>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</si>
  <si>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</si>
  <si>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</si>
  <si>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</si>
  <si>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</si>
  <si>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</si>
  <si>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</si>
  <si>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</si>
  <si>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</si>
  <si>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</si>
  <si>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</si>
  <si>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</si>
  <si>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</si>
  <si>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</si>
  <si>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</si>
  <si>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</si>
  <si>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</si>
  <si>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</si>
  <si>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</si>
  <si>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</si>
  <si>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</si>
  <si>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</si>
  <si>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</si>
  <si>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</si>
  <si>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</si>
  <si>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</si>
  <si>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</si>
  <si>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</si>
  <si>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</si>
  <si>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</si>
  <si>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</si>
  <si>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</si>
  <si>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</si>
  <si>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</si>
  <si>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</si>
  <si>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</si>
  <si>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</si>
  <si>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</si>
  <si>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</si>
  <si>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</si>
  <si>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</si>
  <si>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</si>
  <si>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</si>
  <si>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</si>
  <si>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</si>
  <si>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</si>
  <si>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</si>
  <si>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</si>
  <si>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</si>
  <si>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</si>
  <si>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</si>
  <si>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</si>
  <si>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</si>
  <si>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</si>
  <si>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</si>
  <si>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</si>
  <si>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</si>
  <si>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</si>
  <si>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</si>
  <si>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</si>
  <si>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</si>
  <si>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</si>
  <si>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</si>
  <si>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</si>
  <si>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</si>
  <si>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</si>
  <si>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</si>
  <si>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</si>
  <si>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</si>
  <si>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</si>
  <si>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</si>
  <si>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</si>
  <si>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</si>
  <si>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</si>
  <si>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</si>
  <si>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</si>
  <si>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</si>
  <si>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</si>
  <si>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</si>
  <si>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</si>
  <si>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</si>
  <si>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</si>
  <si>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</si>
  <si>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</si>
  <si>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</si>
  <si>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</si>
  <si>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</si>
  <si>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</si>
  <si>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</si>
  <si>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</si>
  <si>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</si>
  <si>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</si>
  <si>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</si>
  <si>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</si>
  <si>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</si>
  <si>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</si>
  <si>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</si>
  <si>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</si>
  <si>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</si>
  <si>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</si>
  <si>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</si>
  <si>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</si>
  <si>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</si>
  <si>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</si>
  <si>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</si>
  <si>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</si>
  <si>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</si>
  <si>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</si>
  <si>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</si>
  <si>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</si>
  <si>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</si>
  <si>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</si>
  <si>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</si>
  <si>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</si>
  <si>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</si>
  <si>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</si>
  <si>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</si>
  <si>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</si>
  <si>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</si>
  <si>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</si>
  <si>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</si>
  <si>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</si>
  <si>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</si>
  <si>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</si>
  <si>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</si>
  <si>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</si>
  <si>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</si>
  <si>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</si>
  <si>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</si>
  <si>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</si>
  <si>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</si>
  <si>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</si>
  <si>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</si>
  <si>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</si>
  <si>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</si>
  <si>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</si>
  <si>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</si>
  <si>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</si>
  <si>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</si>
  <si>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</si>
  <si>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</si>
  <si>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</si>
  <si>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</si>
  <si>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</si>
  <si>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</si>
  <si>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</si>
  <si>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</si>
  <si>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</si>
  <si>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</si>
  <si>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</si>
  <si>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</si>
  <si>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</si>
  <si>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</si>
  <si>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</si>
  <si>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</si>
  <si>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</si>
  <si>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</si>
  <si>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</si>
  <si>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</si>
  <si>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</si>
  <si>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</si>
  <si>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</si>
  <si>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</si>
  <si>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</si>
  <si>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</si>
  <si>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</si>
  <si>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</si>
  <si>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</si>
  <si>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</si>
  <si>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</si>
  <si>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</si>
  <si>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</si>
  <si>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</si>
  <si>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</si>
  <si>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</si>
  <si>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</si>
  <si>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</si>
  <si>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</si>
  <si>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</si>
  <si>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</si>
  <si>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</si>
  <si>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</si>
  <si>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</si>
  <si>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</si>
  <si>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</si>
  <si>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</si>
  <si>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</si>
  <si>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</si>
  <si>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</si>
  <si>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</si>
  <si>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</si>
  <si>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</si>
  <si>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</si>
  <si>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</si>
  <si>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</si>
  <si>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</si>
  <si>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</si>
  <si>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</si>
  <si>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</si>
  <si>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</si>
  <si>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Művelődés, sport</t>
  </si>
  <si>
    <t>----------------------------</t>
  </si>
  <si>
    <t>Költségvetési szerv I.</t>
  </si>
  <si>
    <t>Költségvetési szerv II.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</si>
  <si>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</si>
  <si>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</si>
  <si>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</si>
  <si>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</si>
  <si>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</si>
  <si>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</si>
  <si>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</si>
  <si>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</si>
  <si>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</si>
  <si>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</si>
  <si>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</si>
  <si>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</si>
  <si>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</si>
  <si>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</si>
  <si>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</si>
  <si>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</si>
  <si>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</si>
  <si>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</si>
  <si>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</si>
  <si>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</si>
  <si>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</si>
  <si>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</si>
  <si>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</si>
  <si>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</si>
  <si>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</si>
  <si>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</si>
  <si>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</si>
  <si>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</si>
  <si>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</si>
  <si>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</si>
  <si>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</si>
  <si>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</si>
  <si>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</si>
  <si>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</si>
  <si>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</si>
  <si>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</si>
  <si>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</si>
  <si>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</si>
  <si>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</si>
  <si>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</si>
  <si>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</si>
  <si>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</si>
  <si>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</si>
  <si>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</si>
  <si>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</si>
  <si>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</si>
  <si>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</si>
  <si>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</si>
  <si>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</si>
  <si>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</si>
  <si>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</si>
  <si>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</si>
  <si>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</si>
  <si>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</si>
  <si>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</si>
  <si>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</si>
  <si>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</si>
  <si>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</si>
  <si>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</si>
  <si>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</si>
  <si>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</si>
  <si>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</si>
  <si>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</si>
  <si>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</si>
  <si>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</si>
  <si>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</si>
  <si>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</si>
  <si>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</si>
  <si>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</si>
  <si>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</si>
  <si>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</si>
  <si>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</si>
  <si>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</si>
  <si>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</si>
  <si>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</si>
  <si>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</si>
  <si>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</si>
  <si>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</si>
  <si>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</si>
  <si>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</si>
  <si>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</si>
  <si>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</si>
  <si>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</si>
  <si>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</si>
  <si>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</si>
  <si>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</si>
  <si>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</si>
  <si>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</si>
  <si>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</si>
  <si>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</si>
  <si>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</si>
  <si>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</si>
  <si>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</si>
  <si>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</si>
  <si>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</si>
  <si>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</si>
  <si>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</si>
  <si>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</si>
  <si>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</si>
  <si>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</si>
  <si>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</si>
  <si>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</si>
  <si>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</si>
  <si>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</si>
  <si>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</si>
  <si>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</si>
  <si>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</si>
  <si>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</si>
  <si>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</si>
  <si>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</si>
  <si>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</si>
  <si>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</si>
  <si>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</si>
  <si>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</si>
  <si>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</si>
  <si>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</si>
  <si>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</si>
  <si>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</si>
  <si>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</si>
  <si>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</si>
  <si>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</si>
  <si>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</si>
  <si>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</si>
  <si>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</si>
  <si>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</si>
  <si>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</si>
  <si>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</si>
  <si>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</si>
  <si>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</si>
  <si>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</si>
  <si>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</si>
  <si>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</si>
  <si>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</si>
  <si>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</si>
  <si>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</si>
  <si>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</si>
  <si>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</si>
  <si>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</si>
  <si>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</si>
  <si>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</si>
  <si>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</si>
  <si>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</si>
  <si>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</si>
  <si>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</si>
  <si>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</si>
  <si>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</si>
  <si>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</si>
  <si>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</si>
  <si>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</si>
  <si>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</si>
  <si>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</si>
  <si>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</si>
  <si>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</si>
  <si>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</si>
  <si>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</si>
  <si>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</si>
  <si>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</si>
  <si>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</si>
  <si>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</si>
  <si>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</si>
  <si>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</si>
  <si>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</si>
  <si>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</si>
  <si>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</si>
  <si>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</si>
  <si>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</si>
  <si>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</si>
  <si>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</si>
  <si>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</si>
  <si>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</si>
  <si>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</si>
  <si>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</si>
  <si>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</si>
  <si>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</si>
  <si>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</si>
  <si>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</si>
  <si>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Évek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</si>
  <si>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</si>
  <si>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</si>
  <si>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</si>
  <si>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</si>
  <si>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</si>
  <si>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</si>
  <si>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</si>
  <si>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</si>
  <si>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</si>
  <si>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</si>
  <si>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</si>
  <si>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</si>
  <si>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</si>
  <si>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</si>
  <si>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</si>
  <si>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</si>
  <si>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</si>
  <si>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</si>
  <si>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</si>
  <si>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</si>
  <si>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</si>
  <si>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 xml:space="preserve">2.1. melléklet   </t>
  </si>
  <si>
    <t>2.2. melléklet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</si>
  <si>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</si>
  <si>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</si>
  <si>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</si>
  <si>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</si>
  <si>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</si>
  <si>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</si>
  <si>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</si>
  <si>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</si>
  <si>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</si>
  <si>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</si>
  <si>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</si>
  <si>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</si>
  <si>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</si>
  <si>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</si>
  <si>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</si>
  <si>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</si>
  <si>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</si>
  <si>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</si>
  <si>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</si>
  <si>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</si>
  <si>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</si>
  <si>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</si>
  <si>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</si>
  <si>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</si>
  <si>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</si>
  <si>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</si>
  <si>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</si>
  <si>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</si>
  <si>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Balatongyörök község Önkormányzat adósságot keletkeztető ügyletekből és kezességvállalásokból fennálló kötelezettségei</t>
  </si>
  <si>
    <t>Balatongyörök község Önkormányzat saját bevételeinek részletezése az adósságot keletkeztető ügyletből származó tárgyévi fizetési kötelezettség megállapításához</t>
  </si>
  <si>
    <t>Balatongyörök község Önkormányzat 2013. évi adósságot keletkeztető fejlesztési céljai</t>
  </si>
  <si>
    <t>Becehegyi út</t>
  </si>
  <si>
    <t>Parti sétány kialakítása</t>
  </si>
  <si>
    <t>Szépkilátófogadótér</t>
  </si>
  <si>
    <t>71-es út melletti járda</t>
  </si>
  <si>
    <t>Önkormányzati udvar térkövezés</t>
  </si>
  <si>
    <t>Hivatal korszerűsítés</t>
  </si>
  <si>
    <t>Önkormányzati utak felújítása</t>
  </si>
  <si>
    <t>Strand jegypénztár, beléptető</t>
  </si>
  <si>
    <t>Temető térburkolás, emléktáblák felújítása</t>
  </si>
  <si>
    <r>
      <t>EU-s projekt neve, azonosítója:</t>
    </r>
    <r>
      <rPr>
        <sz val="12"/>
        <rFont val="Times New Roman"/>
        <family val="1"/>
      </rPr>
      <t xml:space="preserve"> NyDOP-2.1/F-12-2012-020</t>
    </r>
  </si>
  <si>
    <t>Színpad, gyepszőnyeg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</si>
</sst>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</numFmts>
  <fonts count="5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4" borderId="7" applyNumberFormat="0" applyFont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8" applyNumberFormat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7" borderId="0" applyNumberFormat="0" applyBorder="0" applyAlignment="0" applyProtection="0"/>
    <xf numFmtId="0" fontId="54" fillId="7" borderId="0" applyNumberFormat="0" applyBorder="0" applyAlignment="0" applyProtection="0"/>
    <xf numFmtId="0" fontId="55" fillId="16" borderId="1" applyNumberFormat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8" fillId="0" borderId="25" xfId="58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18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9" fillId="0" borderId="0" xfId="0" applyFont="1" applyAlignment="1">
      <alignment horizontal="center"/>
    </xf>
    <xf numFmtId="0" fontId="15" fillId="0" borderId="25" xfId="58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6" xfId="58" applyFont="1" applyFill="1" applyBorder="1" applyAlignment="1" applyProtection="1">
      <alignment horizontal="left" vertical="center" wrapText="1" indent="6"/>
      <protection/>
    </xf>
    <xf numFmtId="0" fontId="17" fillId="0" borderId="32" xfId="58" applyFont="1" applyFill="1" applyBorder="1" applyAlignment="1" applyProtection="1">
      <alignment horizontal="left" vertical="center" wrapText="1" indent="6"/>
      <protection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3" fillId="0" borderId="25" xfId="58" applyFont="1" applyFill="1" applyBorder="1">
      <alignment/>
      <protection/>
    </xf>
    <xf numFmtId="166" fontId="0" fillId="0" borderId="30" xfId="40" applyNumberFormat="1" applyFont="1" applyFill="1" applyBorder="1" applyAlignment="1">
      <alignment/>
    </xf>
    <xf numFmtId="166" fontId="0" fillId="0" borderId="31" xfId="40" applyNumberFormat="1" applyFont="1" applyFill="1" applyBorder="1" applyAlignment="1">
      <alignment/>
    </xf>
    <xf numFmtId="166" fontId="0" fillId="0" borderId="25" xfId="58" applyNumberFormat="1" applyFont="1" applyFill="1" applyBorder="1">
      <alignment/>
      <protection/>
    </xf>
    <xf numFmtId="166" fontId="0" fillId="0" borderId="28" xfId="58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8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8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166" fontId="17" fillId="0" borderId="35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36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/>
    </xf>
    <xf numFmtId="0" fontId="17" fillId="0" borderId="14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6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6" fillId="0" borderId="40" xfId="0" applyFont="1" applyBorder="1" applyAlignment="1" applyProtection="1">
      <alignment horizontal="center" wrapText="1"/>
      <protection/>
    </xf>
    <xf numFmtId="0" fontId="27" fillId="0" borderId="4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5" xfId="0" applyNumberFormat="1" applyFont="1" applyFill="1" applyBorder="1" applyAlignment="1" applyProtection="1">
      <alignment horizontal="right" vertical="center"/>
      <protection locked="0"/>
    </xf>
    <xf numFmtId="49" fontId="7" fillId="0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49" fontId="17" fillId="0" borderId="4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7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32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3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33" fillId="0" borderId="25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32" fillId="0" borderId="24" xfId="0" applyNumberFormat="1" applyFont="1" applyBorder="1" applyAlignment="1" applyProtection="1">
      <alignment horizontal="left" vertical="center" wrapText="1" indent="1"/>
      <protection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28" xfId="0" applyFont="1" applyBorder="1" applyAlignment="1" applyProtection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right" vertical="center" wrapText="1" indent="1"/>
      <protection locked="0"/>
    </xf>
    <xf numFmtId="0" fontId="21" fillId="0" borderId="36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9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40" xfId="0" applyFont="1" applyBorder="1" applyAlignment="1" applyProtection="1">
      <alignment horizontal="center" wrapText="1"/>
      <protection/>
    </xf>
    <xf numFmtId="0" fontId="15" fillId="0" borderId="40" xfId="58" applyFont="1" applyFill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32" fillId="0" borderId="13" xfId="0" applyFont="1" applyBorder="1" applyAlignment="1" applyProtection="1">
      <alignment horizontal="left" vertical="center" wrapText="1" inden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32" xfId="0" applyFont="1" applyBorder="1" applyAlignment="1" applyProtection="1" quotePrefix="1">
      <alignment horizontal="left" vertical="center" wrapText="1" indent="6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5" fillId="0" borderId="25" xfId="0" applyFont="1" applyBorder="1" applyAlignment="1" applyProtection="1">
      <alignment horizontal="left" vertical="center" wrapText="1" indent="1"/>
      <protection/>
    </xf>
    <xf numFmtId="0" fontId="3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8" fillId="0" borderId="11" xfId="0" applyFont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0" fontId="34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vertical="center"/>
      <protection/>
    </xf>
    <xf numFmtId="164" fontId="16" fillId="0" borderId="34" xfId="58" applyNumberFormat="1" applyFont="1" applyFill="1" applyBorder="1" applyAlignment="1" applyProtection="1">
      <alignment/>
      <protection/>
    </xf>
    <xf numFmtId="0" fontId="6" fillId="0" borderId="0" xfId="58" applyFont="1" applyFill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34" fillId="0" borderId="34" xfId="0" applyFont="1" applyBorder="1" applyAlignment="1" applyProtection="1">
      <alignment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7" fillId="0" borderId="33" xfId="58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60" xfId="0" applyFont="1" applyBorder="1" applyAlignment="1">
      <alignment horizontal="center" vertical="center" wrapText="1"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7" fillId="0" borderId="62" xfId="0" applyNumberFormat="1" applyFont="1" applyFill="1" applyBorder="1" applyAlignment="1" applyProtection="1">
      <alignment vertical="center" wrapText="1"/>
      <protection locked="0"/>
    </xf>
    <xf numFmtId="164" fontId="15" fillId="0" borderId="51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 wrapText="1"/>
    </xf>
    <xf numFmtId="164" fontId="15" fillId="0" borderId="63" xfId="0" applyNumberFormat="1" applyFont="1" applyFill="1" applyBorder="1" applyAlignment="1">
      <alignment horizontal="center" vertical="center"/>
    </xf>
    <xf numFmtId="164" fontId="15" fillId="0" borderId="64" xfId="0" applyNumberFormat="1" applyFont="1" applyFill="1" applyBorder="1" applyAlignment="1">
      <alignment horizontal="center" vertical="center"/>
    </xf>
    <xf numFmtId="164" fontId="15" fillId="0" borderId="64" xfId="0" applyNumberFormat="1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left" vertical="center"/>
    </xf>
    <xf numFmtId="3" fontId="17" fillId="0" borderId="66" xfId="0" applyNumberFormat="1" applyFont="1" applyFill="1" applyBorder="1" applyAlignment="1" applyProtection="1">
      <alignment horizontal="right" vertical="center"/>
      <protection locked="0"/>
    </xf>
    <xf numFmtId="3" fontId="17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7" xfId="0" applyNumberFormat="1" applyFont="1" applyFill="1" applyBorder="1" applyAlignment="1">
      <alignment horizontal="right" vertical="center" wrapText="1"/>
    </xf>
    <xf numFmtId="49" fontId="23" fillId="0" borderId="46" xfId="0" applyNumberFormat="1" applyFont="1" applyFill="1" applyBorder="1" applyAlignment="1" quotePrefix="1">
      <alignment horizontal="left" vertical="center" indent="1"/>
    </xf>
    <xf numFmtId="3" fontId="23" fillId="0" borderId="53" xfId="0" applyNumberFormat="1" applyFont="1" applyFill="1" applyBorder="1" applyAlignment="1" applyProtection="1">
      <alignment horizontal="right" vertical="center"/>
      <protection locked="0"/>
    </xf>
    <xf numFmtId="3" fontId="23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0" applyNumberFormat="1" applyFont="1" applyFill="1" applyBorder="1" applyAlignment="1">
      <alignment horizontal="right" vertical="center" wrapText="1"/>
    </xf>
    <xf numFmtId="49" fontId="17" fillId="0" borderId="46" xfId="0" applyNumberFormat="1" applyFont="1" applyFill="1" applyBorder="1" applyAlignment="1">
      <alignment horizontal="left" vertical="center"/>
    </xf>
    <xf numFmtId="3" fontId="17" fillId="0" borderId="53" xfId="0" applyNumberFormat="1" applyFont="1" applyFill="1" applyBorder="1" applyAlignment="1" applyProtection="1">
      <alignment horizontal="right" vertical="center"/>
      <protection locked="0"/>
    </xf>
    <xf numFmtId="3" fontId="17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7" xfId="0" applyNumberFormat="1" applyFont="1" applyFill="1" applyBorder="1" applyAlignment="1" applyProtection="1">
      <alignment horizontal="lef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4" xfId="0" applyNumberFormat="1" applyFont="1" applyFill="1" applyBorder="1" applyAlignment="1" applyProtection="1">
      <alignment horizontal="left" vertical="center" indent="1"/>
      <protection locked="0"/>
    </xf>
    <xf numFmtId="164" fontId="15" fillId="0" borderId="51" xfId="0" applyNumberFormat="1" applyFont="1" applyFill="1" applyBorder="1" applyAlignment="1">
      <alignment vertical="center"/>
    </xf>
    <xf numFmtId="4" fontId="17" fillId="0" borderId="51" xfId="0" applyNumberFormat="1" applyFont="1" applyFill="1" applyBorder="1" applyAlignment="1" applyProtection="1">
      <alignment vertical="center" wrapText="1"/>
      <protection locked="0"/>
    </xf>
    <xf numFmtId="49" fontId="15" fillId="0" borderId="69" xfId="0" applyNumberFormat="1" applyFont="1" applyFill="1" applyBorder="1" applyAlignment="1" applyProtection="1">
      <alignment vertical="center"/>
      <protection locked="0"/>
    </xf>
    <xf numFmtId="49" fontId="15" fillId="0" borderId="69" xfId="0" applyNumberFormat="1" applyFont="1" applyFill="1" applyBorder="1" applyAlignment="1" applyProtection="1">
      <alignment horizontal="right" vertical="center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34" xfId="0" applyNumberFormat="1" applyFont="1" applyFill="1" applyBorder="1" applyAlignment="1" applyProtection="1">
      <alignment vertical="center"/>
      <protection locked="0"/>
    </xf>
    <xf numFmtId="49" fontId="15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20" xfId="0" applyNumberFormat="1" applyFont="1" applyFill="1" applyBorder="1" applyAlignment="1">
      <alignment horizontal="left" vertical="center"/>
    </xf>
    <xf numFmtId="3" fontId="17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/>
      <protection/>
    </xf>
    <xf numFmtId="49" fontId="17" fillId="0" borderId="18" xfId="0" applyNumberFormat="1" applyFont="1" applyFill="1" applyBorder="1" applyAlignment="1">
      <alignment horizontal="left" vertical="center"/>
    </xf>
    <xf numFmtId="3" fontId="17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21" xfId="0" applyNumberFormat="1" applyFont="1" applyFill="1" applyBorder="1" applyAlignment="1" applyProtection="1">
      <alignment horizontal="lef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71" fontId="15" fillId="0" borderId="51" xfId="0" applyNumberFormat="1" applyFont="1" applyFill="1" applyBorder="1" applyAlignment="1">
      <alignment horizontal="left" vertical="center" wrapText="1" indent="1"/>
    </xf>
    <xf numFmtId="171" fontId="34" fillId="0" borderId="0" xfId="0" applyNumberFormat="1" applyFont="1" applyFill="1" applyBorder="1" applyAlignment="1">
      <alignment horizontal="left" vertical="center" wrapText="1"/>
    </xf>
    <xf numFmtId="164" fontId="15" fillId="0" borderId="51" xfId="0" applyNumberFormat="1" applyFont="1" applyFill="1" applyBorder="1" applyAlignment="1">
      <alignment horizontal="center" vertical="center" wrapText="1"/>
    </xf>
    <xf numFmtId="3" fontId="17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1" xfId="0" applyNumberFormat="1" applyFont="1" applyFill="1" applyBorder="1" applyAlignment="1">
      <alignment horizontal="right" vertical="center" wrapText="1"/>
    </xf>
    <xf numFmtId="4" fontId="15" fillId="0" borderId="67" xfId="0" applyNumberFormat="1" applyFont="1" applyFill="1" applyBorder="1" applyAlignment="1">
      <alignment horizontal="right" vertical="center" wrapText="1"/>
    </xf>
    <xf numFmtId="4" fontId="15" fillId="0" borderId="53" xfId="0" applyNumberFormat="1" applyFont="1" applyFill="1" applyBorder="1" applyAlignment="1">
      <alignment horizontal="right" vertical="center" wrapText="1"/>
    </xf>
    <xf numFmtId="4" fontId="15" fillId="0" borderId="70" xfId="0" applyNumberFormat="1" applyFont="1" applyFill="1" applyBorder="1" applyAlignment="1">
      <alignment horizontal="right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22" fillId="0" borderId="25" xfId="0" applyFont="1" applyBorder="1" applyAlignment="1" applyProtection="1">
      <alignment horizontal="right" vertical="center" wrapText="1" indent="1"/>
      <protection/>
    </xf>
    <xf numFmtId="0" fontId="21" fillId="0" borderId="25" xfId="0" applyFont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Border="1" applyAlignment="1" applyProtection="1">
      <alignment horizontal="righ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58" applyFont="1" applyFill="1" applyBorder="1" applyAlignment="1" applyProtection="1">
      <alignment horizontal="center" vertical="center"/>
      <protection/>
    </xf>
    <xf numFmtId="166" fontId="15" fillId="0" borderId="56" xfId="40" applyNumberFormat="1" applyFont="1" applyFill="1" applyBorder="1" applyAlignment="1" applyProtection="1">
      <alignment/>
      <protection/>
    </xf>
    <xf numFmtId="166" fontId="17" fillId="0" borderId="14" xfId="40" applyNumberFormat="1" applyFont="1" applyFill="1" applyBorder="1" applyAlignment="1" applyProtection="1">
      <alignment/>
      <protection locked="0"/>
    </xf>
    <xf numFmtId="166" fontId="17" fillId="0" borderId="11" xfId="40" applyNumberFormat="1" applyFont="1" applyFill="1" applyBorder="1" applyAlignment="1" applyProtection="1">
      <alignment/>
      <protection locked="0"/>
    </xf>
    <xf numFmtId="166" fontId="17" fillId="0" borderId="16" xfId="40" applyNumberFormat="1" applyFont="1" applyFill="1" applyBorder="1" applyAlignment="1" applyProtection="1">
      <alignment/>
      <protection locked="0"/>
    </xf>
    <xf numFmtId="166" fontId="15" fillId="0" borderId="25" xfId="40" applyNumberFormat="1" applyFont="1" applyFill="1" applyBorder="1" applyAlignment="1" applyProtection="1">
      <alignment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22" fillId="0" borderId="49" xfId="0" applyFont="1" applyBorder="1" applyAlignment="1" applyProtection="1">
      <alignment horizontal="left" vertical="center" wrapText="1" indent="1"/>
      <protection/>
    </xf>
    <xf numFmtId="0" fontId="22" fillId="0" borderId="61" xfId="0" applyFont="1" applyBorder="1" applyAlignment="1" applyProtection="1">
      <alignment horizontal="left" vertical="center" wrapText="1" indent="1"/>
      <protection/>
    </xf>
    <xf numFmtId="0" fontId="21" fillId="0" borderId="72" xfId="0" applyFont="1" applyBorder="1" applyAlignment="1" applyProtection="1">
      <alignment horizontal="left" vertical="center" wrapText="1" indent="1"/>
      <protection/>
    </xf>
    <xf numFmtId="0" fontId="21" fillId="0" borderId="50" xfId="0" applyFont="1" applyBorder="1" applyAlignment="1" applyProtection="1">
      <alignment horizontal="left" vertical="center" wrapText="1" indent="1"/>
      <protection/>
    </xf>
    <xf numFmtId="0" fontId="21" fillId="0" borderId="73" xfId="0" applyFont="1" applyBorder="1" applyAlignment="1" applyProtection="1">
      <alignment horizontal="left" vertical="center" wrapText="1" indent="1"/>
      <protection/>
    </xf>
    <xf numFmtId="0" fontId="21" fillId="0" borderId="62" xfId="0" applyFont="1" applyBorder="1" applyAlignment="1" applyProtection="1">
      <alignment horizontal="left" vertical="center" wrapText="1" indent="1"/>
      <protection/>
    </xf>
    <xf numFmtId="0" fontId="32" fillId="0" borderId="72" xfId="0" applyFont="1" applyBorder="1" applyAlignment="1" applyProtection="1">
      <alignment horizontal="left" vertical="center" wrapText="1" indent="1"/>
      <protection/>
    </xf>
    <xf numFmtId="0" fontId="32" fillId="0" borderId="50" xfId="0" applyFont="1" applyBorder="1" applyAlignment="1" applyProtection="1">
      <alignment horizontal="left" vertical="center" wrapText="1" indent="1"/>
      <protection/>
    </xf>
    <xf numFmtId="0" fontId="21" fillId="0" borderId="74" xfId="0" applyFont="1" applyBorder="1" applyAlignment="1" applyProtection="1">
      <alignment horizontal="left" vertical="center" wrapText="1" indent="1"/>
      <protection/>
    </xf>
    <xf numFmtId="0" fontId="21" fillId="0" borderId="61" xfId="0" applyFont="1" applyBorder="1" applyAlignment="1" applyProtection="1">
      <alignment horizontal="left" vertical="center" wrapText="1" indent="1"/>
      <protection/>
    </xf>
    <xf numFmtId="0" fontId="20" fillId="0" borderId="49" xfId="0" applyFont="1" applyBorder="1" applyAlignment="1" applyProtection="1">
      <alignment horizontal="left" vertical="center" wrapText="1" indent="1"/>
      <protection/>
    </xf>
    <xf numFmtId="0" fontId="15" fillId="0" borderId="49" xfId="58" applyFont="1" applyFill="1" applyBorder="1" applyAlignment="1" applyProtection="1">
      <alignment horizontal="left" vertical="center" wrapText="1" indent="1"/>
      <protection/>
    </xf>
    <xf numFmtId="0" fontId="17" fillId="0" borderId="74" xfId="58" applyFont="1" applyFill="1" applyBorder="1" applyAlignment="1" applyProtection="1">
      <alignment horizontal="left" vertical="center" wrapText="1" indent="1"/>
      <protection/>
    </xf>
    <xf numFmtId="0" fontId="17" fillId="0" borderId="50" xfId="58" applyFont="1" applyFill="1" applyBorder="1" applyAlignment="1" applyProtection="1">
      <alignment horizontal="left" vertical="center" wrapText="1" indent="1"/>
      <protection/>
    </xf>
    <xf numFmtId="0" fontId="17" fillId="0" borderId="50" xfId="58" applyFont="1" applyFill="1" applyBorder="1" applyAlignment="1" applyProtection="1">
      <alignment horizontal="left" indent="7"/>
      <protection/>
    </xf>
    <xf numFmtId="0" fontId="21" fillId="0" borderId="50" xfId="0" applyFont="1" applyBorder="1" applyAlignment="1" applyProtection="1">
      <alignment horizontal="left" vertical="center" wrapText="1" indent="6"/>
      <protection/>
    </xf>
    <xf numFmtId="0" fontId="17" fillId="0" borderId="72" xfId="58" applyFont="1" applyFill="1" applyBorder="1" applyAlignment="1" applyProtection="1">
      <alignment horizontal="left" vertical="center" wrapText="1" indent="6"/>
      <protection/>
    </xf>
    <xf numFmtId="0" fontId="17" fillId="0" borderId="50" xfId="58" applyFont="1" applyFill="1" applyBorder="1" applyAlignment="1" applyProtection="1">
      <alignment horizontal="left" vertical="center" wrapText="1" indent="6"/>
      <protection/>
    </xf>
    <xf numFmtId="0" fontId="17" fillId="0" borderId="73" xfId="58" applyFont="1" applyFill="1" applyBorder="1" applyAlignment="1" applyProtection="1">
      <alignment horizontal="left" vertical="center" wrapText="1" indent="6"/>
      <protection/>
    </xf>
    <xf numFmtId="0" fontId="21" fillId="0" borderId="73" xfId="0" applyFont="1" applyBorder="1" applyAlignment="1" applyProtection="1">
      <alignment horizontal="left" vertical="center" wrapText="1" indent="6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0" fontId="21" fillId="0" borderId="75" xfId="0" applyFont="1" applyBorder="1" applyAlignment="1" applyProtection="1">
      <alignment horizontal="left" vertical="center" wrapText="1" indent="1"/>
      <protection/>
    </xf>
    <xf numFmtId="0" fontId="21" fillId="0" borderId="76" xfId="0" applyFont="1" applyBorder="1" applyAlignment="1" applyProtection="1">
      <alignment horizontal="left" vertical="center" wrapText="1" indent="1"/>
      <protection/>
    </xf>
    <xf numFmtId="0" fontId="22" fillId="0" borderId="77" xfId="0" applyFont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56" xfId="0" applyFont="1" applyFill="1" applyBorder="1" applyAlignment="1" applyProtection="1">
      <alignment horizontal="center" vertical="center" wrapText="1"/>
      <protection/>
    </xf>
    <xf numFmtId="3" fontId="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>
      <alignment horizontal="left" vertical="center" wrapText="1"/>
    </xf>
    <xf numFmtId="164" fontId="3" fillId="0" borderId="41" xfId="0" applyNumberFormat="1" applyFont="1" applyFill="1" applyBorder="1" applyAlignment="1">
      <alignment horizontal="left" vertical="center" wrapText="1" indent="2"/>
    </xf>
    <xf numFmtId="164" fontId="5" fillId="0" borderId="34" xfId="0" applyNumberFormat="1" applyFont="1" applyFill="1" applyBorder="1" applyAlignment="1">
      <alignment horizontal="right" vertical="center"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164" fontId="7" fillId="0" borderId="14" xfId="58" applyNumberFormat="1" applyFont="1" applyFill="1" applyBorder="1" applyAlignment="1" applyProtection="1">
      <alignment horizontal="center" vertical="center"/>
      <protection/>
    </xf>
    <xf numFmtId="164" fontId="7" fillId="0" borderId="35" xfId="58" applyNumberFormat="1" applyFont="1" applyFill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7" fillId="0" borderId="69" xfId="58" applyFont="1" applyFill="1" applyBorder="1" applyAlignment="1">
      <alignment horizontal="justify" vertical="center" wrapText="1"/>
      <protection/>
    </xf>
    <xf numFmtId="164" fontId="5" fillId="0" borderId="34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left" vertical="center" wrapText="1" indent="2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34" fillId="0" borderId="69" xfId="0" applyNumberFormat="1" applyFont="1" applyFill="1" applyBorder="1" applyAlignment="1">
      <alignment horizontal="left" vertical="center" wrapText="1"/>
    </xf>
    <xf numFmtId="164" fontId="15" fillId="0" borderId="51" xfId="0" applyNumberFormat="1" applyFont="1" applyFill="1" applyBorder="1" applyAlignment="1">
      <alignment horizontal="center" vertical="center" wrapText="1"/>
    </xf>
    <xf numFmtId="164" fontId="7" fillId="0" borderId="51" xfId="0" applyNumberFormat="1" applyFont="1" applyFill="1" applyBorder="1" applyAlignment="1">
      <alignment horizontal="center" vertical="center" wrapText="1"/>
    </xf>
    <xf numFmtId="164" fontId="0" fillId="0" borderId="65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37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7" fillId="0" borderId="66" xfId="0" applyNumberFormat="1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79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 quotePrefix="1">
      <alignment horizontal="center" vertical="center"/>
      <protection/>
    </xf>
    <xf numFmtId="0" fontId="7" fillId="0" borderId="76" xfId="0" applyFont="1" applyFill="1" applyBorder="1" applyAlignment="1" applyProtection="1" quotePrefix="1">
      <alignment horizontal="center" vertical="center"/>
      <protection/>
    </xf>
    <xf numFmtId="0" fontId="7" fillId="0" borderId="60" xfId="0" applyFont="1" applyFill="1" applyBorder="1" applyAlignment="1" applyProtection="1" quotePrefix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 quotePrefix="1">
      <alignment horizontal="center" vertical="center"/>
      <protection locked="0"/>
    </xf>
    <xf numFmtId="0" fontId="7" fillId="0" borderId="76" xfId="0" applyFont="1" applyFill="1" applyBorder="1" applyAlignment="1" applyProtection="1" quotePrefix="1">
      <alignment horizontal="center" vertical="center"/>
      <protection locked="0"/>
    </xf>
    <xf numFmtId="0" fontId="7" fillId="0" borderId="60" xfId="0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77" t="s">
        <v>218</v>
      </c>
    </row>
    <row r="3" spans="1:2" ht="12.75">
      <c r="A3" s="80"/>
      <c r="B3" s="80"/>
    </row>
    <row r="4" spans="1:2" ht="15.75">
      <c r="A4" s="65" t="s">
        <v>7</v>
      </c>
      <c r="B4" s="91"/>
    </row>
    <row r="5" spans="1:2" s="92" customFormat="1" ht="12.75">
      <c r="A5" s="80"/>
      <c r="B5" s="80"/>
    </row>
    <row r="6" spans="1:2" ht="12.75">
      <c r="A6" s="80" t="s">
        <v>307</v>
      </c>
      <c r="B6" s="80" t="s">
        <v>542</v>
      </c>
    </row>
    <row r="7" spans="1:2" ht="12.75">
      <c r="A7" s="80" t="s">
        <v>219</v>
      </c>
      <c r="B7" s="80" t="s">
        <v>549</v>
      </c>
    </row>
    <row r="8" spans="1:2" ht="12.75">
      <c r="A8" s="80" t="s">
        <v>506</v>
      </c>
      <c r="B8" s="80" t="s">
        <v>554</v>
      </c>
    </row>
    <row r="9" spans="1:2" ht="12.75">
      <c r="A9" s="80"/>
      <c r="B9" s="80"/>
    </row>
    <row r="10" spans="1:2" ht="15.75">
      <c r="A10" s="65" t="s">
        <v>9</v>
      </c>
      <c r="B10" s="91"/>
    </row>
    <row r="11" spans="1:2" ht="12.75">
      <c r="A11" s="80"/>
      <c r="B11" s="80"/>
    </row>
    <row r="12" spans="1:2" s="92" customFormat="1" ht="12.75">
      <c r="A12" s="80" t="s">
        <v>524</v>
      </c>
      <c r="B12" s="80" t="s">
        <v>543</v>
      </c>
    </row>
    <row r="13" spans="1:2" ht="12.75">
      <c r="A13" s="80" t="s">
        <v>525</v>
      </c>
      <c r="B13" s="80" t="s">
        <v>550</v>
      </c>
    </row>
    <row r="14" spans="1:2" ht="12.75">
      <c r="A14" s="80" t="s">
        <v>526</v>
      </c>
      <c r="B14" s="80" t="s">
        <v>555</v>
      </c>
    </row>
    <row r="15" spans="1:2" ht="12.75">
      <c r="A15" s="80"/>
      <c r="B15" s="80"/>
    </row>
    <row r="16" spans="1:2" ht="14.25">
      <c r="A16" s="413" t="s">
        <v>11</v>
      </c>
      <c r="B16" s="91"/>
    </row>
    <row r="17" spans="1:2" ht="12.75">
      <c r="A17" s="80"/>
      <c r="B17" s="80"/>
    </row>
    <row r="18" spans="1:2" ht="12.75">
      <c r="A18" s="80" t="s">
        <v>527</v>
      </c>
      <c r="B18" s="80" t="s">
        <v>544</v>
      </c>
    </row>
    <row r="19" spans="1:2" ht="12.75">
      <c r="A19" s="80" t="s">
        <v>522</v>
      </c>
      <c r="B19" s="80" t="s">
        <v>551</v>
      </c>
    </row>
    <row r="20" spans="1:2" ht="12.75">
      <c r="A20" s="80" t="s">
        <v>528</v>
      </c>
      <c r="B20" s="80" t="s">
        <v>556</v>
      </c>
    </row>
    <row r="21" spans="1:2" ht="12.75">
      <c r="A21" s="80"/>
      <c r="B21" s="80"/>
    </row>
    <row r="22" spans="1:2" ht="15.75">
      <c r="A22" s="65" t="s">
        <v>8</v>
      </c>
      <c r="B22" s="91"/>
    </row>
    <row r="23" spans="1:2" ht="12.75">
      <c r="A23" s="80"/>
      <c r="B23" s="80"/>
    </row>
    <row r="24" spans="1:2" ht="12.75">
      <c r="A24" s="80" t="s">
        <v>233</v>
      </c>
      <c r="B24" s="80" t="s">
        <v>545</v>
      </c>
    </row>
    <row r="25" spans="1:2" ht="12.75">
      <c r="A25" s="80" t="s">
        <v>220</v>
      </c>
      <c r="B25" s="80" t="s">
        <v>552</v>
      </c>
    </row>
    <row r="26" spans="1:2" ht="12.75">
      <c r="A26" s="80" t="s">
        <v>507</v>
      </c>
      <c r="B26" s="80" t="s">
        <v>557</v>
      </c>
    </row>
    <row r="27" spans="1:2" ht="12.75">
      <c r="A27" s="80"/>
      <c r="B27" s="80"/>
    </row>
    <row r="28" spans="1:2" ht="15.75">
      <c r="A28" s="65" t="s">
        <v>10</v>
      </c>
      <c r="B28" s="91"/>
    </row>
    <row r="29" spans="1:2" ht="12.75">
      <c r="A29" s="80"/>
      <c r="B29" s="80"/>
    </row>
    <row r="30" spans="1:2" ht="12.75">
      <c r="A30" s="80" t="s">
        <v>529</v>
      </c>
      <c r="B30" s="80" t="s">
        <v>546</v>
      </c>
    </row>
    <row r="31" spans="1:2" ht="12.75">
      <c r="A31" s="80" t="s">
        <v>13</v>
      </c>
      <c r="B31" s="80" t="s">
        <v>553</v>
      </c>
    </row>
    <row r="32" spans="1:2" ht="12.75">
      <c r="A32" s="80" t="s">
        <v>14</v>
      </c>
      <c r="B32" s="80" t="s">
        <v>558</v>
      </c>
    </row>
    <row r="33" spans="1:2" ht="12.75">
      <c r="A33" s="80"/>
      <c r="B33" s="80"/>
    </row>
    <row r="34" spans="1:2" ht="15.75">
      <c r="A34" s="414" t="s">
        <v>12</v>
      </c>
      <c r="B34" s="91"/>
    </row>
    <row r="35" spans="1:2" ht="12.75">
      <c r="A35" s="80"/>
      <c r="B35" s="80"/>
    </row>
    <row r="36" spans="1:2" ht="12.75">
      <c r="A36" s="80" t="s">
        <v>523</v>
      </c>
      <c r="B36" s="80" t="s">
        <v>547</v>
      </c>
    </row>
    <row r="37" spans="1:2" ht="12.75">
      <c r="A37" s="80" t="s">
        <v>16</v>
      </c>
      <c r="B37" s="80" t="s">
        <v>548</v>
      </c>
    </row>
    <row r="38" spans="1:2" ht="12.75">
      <c r="A38" s="80" t="s">
        <v>15</v>
      </c>
      <c r="B38" s="80" t="s">
        <v>559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D10" sqref="D10"/>
    </sheetView>
  </sheetViews>
  <sheetFormatPr defaultColWidth="9.00390625" defaultRowHeight="12.75"/>
  <cols>
    <col min="1" max="1" width="5.625" style="94" customWidth="1"/>
    <col min="2" max="2" width="61.00390625" style="94" customWidth="1"/>
    <col min="3" max="4" width="16.00390625" style="94" customWidth="1"/>
    <col min="5" max="16384" width="9.375" style="94" customWidth="1"/>
  </cols>
  <sheetData>
    <row r="1" spans="1:4" ht="33" customHeight="1">
      <c r="A1" s="584" t="s">
        <v>561</v>
      </c>
      <c r="B1" s="584"/>
      <c r="C1" s="584"/>
      <c r="D1" s="584"/>
    </row>
    <row r="2" spans="1:4" ht="15.75" customHeight="1" thickBot="1">
      <c r="A2" s="95"/>
      <c r="B2" s="95"/>
      <c r="C2" s="109"/>
      <c r="D2" s="109" t="s">
        <v>129</v>
      </c>
    </row>
    <row r="3" spans="1:4" ht="26.25" customHeight="1" thickBot="1">
      <c r="A3" s="133" t="s">
        <v>90</v>
      </c>
      <c r="B3" s="134" t="s">
        <v>308</v>
      </c>
      <c r="C3" s="135" t="s">
        <v>3</v>
      </c>
      <c r="D3" s="135" t="s">
        <v>4</v>
      </c>
    </row>
    <row r="4" spans="1:4" ht="15.75" thickBot="1">
      <c r="A4" s="136">
        <v>1</v>
      </c>
      <c r="B4" s="137">
        <v>2</v>
      </c>
      <c r="C4" s="137">
        <v>3</v>
      </c>
      <c r="D4" s="510">
        <v>3</v>
      </c>
    </row>
    <row r="5" spans="1:4" ht="15">
      <c r="A5" s="139" t="s">
        <v>92</v>
      </c>
      <c r="B5" s="338" t="s">
        <v>133</v>
      </c>
      <c r="C5" s="512">
        <v>99500</v>
      </c>
      <c r="D5" s="335">
        <v>99505</v>
      </c>
    </row>
    <row r="6" spans="1:4" ht="24.75">
      <c r="A6" s="140" t="s">
        <v>93</v>
      </c>
      <c r="B6" s="392" t="s">
        <v>487</v>
      </c>
      <c r="C6" s="513"/>
      <c r="D6" s="336"/>
    </row>
    <row r="7" spans="1:4" ht="15">
      <c r="A7" s="140" t="s">
        <v>94</v>
      </c>
      <c r="B7" s="393" t="s">
        <v>314</v>
      </c>
      <c r="C7" s="513"/>
      <c r="D7" s="336"/>
    </row>
    <row r="8" spans="1:4" ht="24.75">
      <c r="A8" s="140" t="s">
        <v>95</v>
      </c>
      <c r="B8" s="393" t="s">
        <v>489</v>
      </c>
      <c r="C8" s="513"/>
      <c r="D8" s="336"/>
    </row>
    <row r="9" spans="1:4" ht="15">
      <c r="A9" s="141" t="s">
        <v>96</v>
      </c>
      <c r="B9" s="393" t="s">
        <v>488</v>
      </c>
      <c r="C9" s="514">
        <v>950</v>
      </c>
      <c r="D9" s="337">
        <v>1107</v>
      </c>
    </row>
    <row r="10" spans="1:4" ht="15.75" thickBot="1">
      <c r="A10" s="140" t="s">
        <v>97</v>
      </c>
      <c r="B10" s="394" t="s">
        <v>309</v>
      </c>
      <c r="C10" s="513"/>
      <c r="D10" s="336"/>
    </row>
    <row r="11" spans="1:4" ht="15.75" thickBot="1">
      <c r="A11" s="593" t="s">
        <v>315</v>
      </c>
      <c r="B11" s="594"/>
      <c r="C11" s="515">
        <f>SUM(C5:C10)</f>
        <v>100450</v>
      </c>
      <c r="D11" s="511">
        <f>SUM(D5:D10)</f>
        <v>100612</v>
      </c>
    </row>
    <row r="12" spans="1:3" ht="23.25" customHeight="1">
      <c r="A12" s="595" t="s">
        <v>357</v>
      </c>
      <c r="B12" s="595"/>
      <c r="C12" s="595"/>
    </row>
  </sheetData>
  <sheetProtection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94" customWidth="1"/>
    <col min="2" max="2" width="66.875" style="94" customWidth="1"/>
    <col min="3" max="3" width="27.00390625" style="94" customWidth="1"/>
    <col min="4" max="16384" width="9.375" style="94" customWidth="1"/>
  </cols>
  <sheetData>
    <row r="1" spans="1:3" ht="33" customHeight="1">
      <c r="A1" s="584" t="s">
        <v>562</v>
      </c>
      <c r="B1" s="584"/>
      <c r="C1" s="584"/>
    </row>
    <row r="2" spans="1:4" ht="15.75" customHeight="1" thickBot="1">
      <c r="A2" s="95"/>
      <c r="B2" s="95"/>
      <c r="C2" s="109" t="s">
        <v>129</v>
      </c>
      <c r="D2" s="102"/>
    </row>
    <row r="3" spans="1:3" ht="26.25" customHeight="1" thickBot="1">
      <c r="A3" s="133" t="s">
        <v>90</v>
      </c>
      <c r="B3" s="134" t="s">
        <v>316</v>
      </c>
      <c r="C3" s="135" t="s">
        <v>349</v>
      </c>
    </row>
    <row r="4" spans="1:3" ht="15.75" thickBot="1">
      <c r="A4" s="136">
        <v>1</v>
      </c>
      <c r="B4" s="137">
        <v>2</v>
      </c>
      <c r="C4" s="138">
        <v>3</v>
      </c>
    </row>
    <row r="5" spans="1:3" ht="15">
      <c r="A5" s="139" t="s">
        <v>92</v>
      </c>
      <c r="B5" s="146"/>
      <c r="C5" s="142"/>
    </row>
    <row r="6" spans="1:3" ht="15">
      <c r="A6" s="140" t="s">
        <v>93</v>
      </c>
      <c r="B6" s="147"/>
      <c r="C6" s="143"/>
    </row>
    <row r="7" spans="1:3" ht="15.75" thickBot="1">
      <c r="A7" s="141" t="s">
        <v>94</v>
      </c>
      <c r="B7" s="148"/>
      <c r="C7" s="144"/>
    </row>
    <row r="8" spans="1:3" ht="17.25" customHeight="1" thickBot="1">
      <c r="A8" s="136" t="s">
        <v>95</v>
      </c>
      <c r="B8" s="79" t="s">
        <v>317</v>
      </c>
      <c r="C8" s="14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0" sqref="F10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597" t="s">
        <v>34</v>
      </c>
      <c r="B1" s="597"/>
      <c r="C1" s="597"/>
      <c r="D1" s="597"/>
      <c r="E1" s="597"/>
      <c r="F1" s="597"/>
      <c r="G1" s="597"/>
    </row>
    <row r="2" spans="1:7" ht="22.5" customHeight="1" thickBot="1">
      <c r="A2" s="149"/>
      <c r="B2" s="47"/>
      <c r="C2" s="47"/>
      <c r="D2" s="47"/>
      <c r="E2" s="47"/>
      <c r="F2" s="596" t="s">
        <v>146</v>
      </c>
      <c r="G2" s="596"/>
    </row>
    <row r="3" spans="1:7" s="39" customFormat="1" ht="50.25" customHeight="1" thickBot="1">
      <c r="A3" s="150" t="s">
        <v>150</v>
      </c>
      <c r="B3" s="151" t="s">
        <v>151</v>
      </c>
      <c r="C3" s="151" t="s">
        <v>152</v>
      </c>
      <c r="D3" s="151" t="s">
        <v>33</v>
      </c>
      <c r="E3" s="151" t="s">
        <v>4</v>
      </c>
      <c r="F3" s="415" t="s">
        <v>18</v>
      </c>
      <c r="G3" s="43" t="s">
        <v>17</v>
      </c>
    </row>
    <row r="4" spans="1:7" s="47" customFormat="1" ht="12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16" t="s">
        <v>97</v>
      </c>
      <c r="G4" s="46" t="s">
        <v>521</v>
      </c>
    </row>
    <row r="5" spans="1:7" ht="15.75" customHeight="1">
      <c r="A5" s="40" t="s">
        <v>563</v>
      </c>
      <c r="B5" s="27">
        <v>10160</v>
      </c>
      <c r="C5" s="48">
        <v>2013</v>
      </c>
      <c r="D5" s="27"/>
      <c r="E5" s="27">
        <v>10160</v>
      </c>
      <c r="F5" s="417"/>
      <c r="G5" s="418">
        <f>+D5+F5</f>
        <v>0</v>
      </c>
    </row>
    <row r="6" spans="1:7" ht="15.75" customHeight="1">
      <c r="A6" s="40" t="s">
        <v>564</v>
      </c>
      <c r="B6" s="27">
        <v>199000</v>
      </c>
      <c r="C6" s="48">
        <v>2013</v>
      </c>
      <c r="D6" s="27"/>
      <c r="E6" s="27">
        <v>199000</v>
      </c>
      <c r="F6" s="417">
        <v>1353</v>
      </c>
      <c r="G6" s="418">
        <f aca="true" t="shared" si="0" ref="G6:G23">+D6+F6</f>
        <v>1353</v>
      </c>
    </row>
    <row r="7" spans="1:7" ht="15.75" customHeight="1">
      <c r="A7" s="40" t="s">
        <v>565</v>
      </c>
      <c r="B7" s="27">
        <v>2000</v>
      </c>
      <c r="C7" s="48">
        <v>2013</v>
      </c>
      <c r="D7" s="27"/>
      <c r="E7" s="27">
        <v>2000</v>
      </c>
      <c r="F7" s="417"/>
      <c r="G7" s="418">
        <f t="shared" si="0"/>
        <v>0</v>
      </c>
    </row>
    <row r="8" spans="1:7" ht="15.75" customHeight="1">
      <c r="A8" s="49" t="s">
        <v>573</v>
      </c>
      <c r="B8" s="27">
        <v>540</v>
      </c>
      <c r="C8" s="48">
        <v>2013</v>
      </c>
      <c r="D8" s="27"/>
      <c r="E8" s="27">
        <v>540</v>
      </c>
      <c r="F8" s="417">
        <v>2886</v>
      </c>
      <c r="G8" s="418">
        <f t="shared" si="0"/>
        <v>2886</v>
      </c>
    </row>
    <row r="9" spans="1:7" ht="15.75" customHeight="1">
      <c r="A9" s="40" t="s">
        <v>566</v>
      </c>
      <c r="B9" s="27">
        <v>18000</v>
      </c>
      <c r="C9" s="48">
        <v>2013</v>
      </c>
      <c r="D9" s="27"/>
      <c r="E9" s="27">
        <v>18000</v>
      </c>
      <c r="F9" s="417">
        <v>110</v>
      </c>
      <c r="G9" s="418">
        <f t="shared" si="0"/>
        <v>110</v>
      </c>
    </row>
    <row r="10" spans="1:7" ht="15.75" customHeight="1">
      <c r="A10" s="49" t="s">
        <v>567</v>
      </c>
      <c r="B10" s="27">
        <v>6900</v>
      </c>
      <c r="C10" s="48">
        <v>2013</v>
      </c>
      <c r="D10" s="27"/>
      <c r="E10" s="27">
        <v>6900</v>
      </c>
      <c r="F10" s="417"/>
      <c r="G10" s="418">
        <f t="shared" si="0"/>
        <v>0</v>
      </c>
    </row>
    <row r="11" spans="1:7" ht="15.75" customHeight="1">
      <c r="A11" s="40" t="s">
        <v>568</v>
      </c>
      <c r="B11" s="27">
        <v>2000</v>
      </c>
      <c r="C11" s="48">
        <v>2013</v>
      </c>
      <c r="D11" s="27"/>
      <c r="E11" s="27">
        <v>2000</v>
      </c>
      <c r="F11" s="417"/>
      <c r="G11" s="418">
        <f t="shared" si="0"/>
        <v>0</v>
      </c>
    </row>
    <row r="12" spans="1:7" ht="15.75" customHeight="1">
      <c r="A12" s="40"/>
      <c r="B12" s="27"/>
      <c r="C12" s="48"/>
      <c r="D12" s="27"/>
      <c r="E12" s="27"/>
      <c r="F12" s="417"/>
      <c r="G12" s="418">
        <f t="shared" si="0"/>
        <v>0</v>
      </c>
    </row>
    <row r="13" spans="1:7" ht="15.75" customHeight="1">
      <c r="A13" s="40"/>
      <c r="B13" s="27"/>
      <c r="C13" s="48"/>
      <c r="D13" s="27"/>
      <c r="E13" s="27"/>
      <c r="F13" s="417"/>
      <c r="G13" s="418">
        <f t="shared" si="0"/>
        <v>0</v>
      </c>
    </row>
    <row r="14" spans="1:7" ht="15.75" customHeight="1">
      <c r="A14" s="40"/>
      <c r="B14" s="27"/>
      <c r="C14" s="48"/>
      <c r="D14" s="27"/>
      <c r="E14" s="27"/>
      <c r="F14" s="417"/>
      <c r="G14" s="418">
        <f t="shared" si="0"/>
        <v>0</v>
      </c>
    </row>
    <row r="15" spans="1:7" ht="15.75" customHeight="1">
      <c r="A15" s="40"/>
      <c r="B15" s="27"/>
      <c r="C15" s="48"/>
      <c r="D15" s="27"/>
      <c r="E15" s="27"/>
      <c r="F15" s="417"/>
      <c r="G15" s="418">
        <f t="shared" si="0"/>
        <v>0</v>
      </c>
    </row>
    <row r="16" spans="1:7" ht="15.75" customHeight="1">
      <c r="A16" s="40"/>
      <c r="B16" s="27"/>
      <c r="C16" s="48"/>
      <c r="D16" s="27"/>
      <c r="E16" s="27"/>
      <c r="F16" s="417"/>
      <c r="G16" s="418">
        <f t="shared" si="0"/>
        <v>0</v>
      </c>
    </row>
    <row r="17" spans="1:7" ht="15.75" customHeight="1">
      <c r="A17" s="40"/>
      <c r="B17" s="27"/>
      <c r="C17" s="48"/>
      <c r="D17" s="27"/>
      <c r="E17" s="27"/>
      <c r="F17" s="417"/>
      <c r="G17" s="418">
        <f t="shared" si="0"/>
        <v>0</v>
      </c>
    </row>
    <row r="18" spans="1:7" ht="15.75" customHeight="1">
      <c r="A18" s="40"/>
      <c r="B18" s="27"/>
      <c r="C18" s="48"/>
      <c r="D18" s="27"/>
      <c r="E18" s="27"/>
      <c r="F18" s="417"/>
      <c r="G18" s="418">
        <f t="shared" si="0"/>
        <v>0</v>
      </c>
    </row>
    <row r="19" spans="1:7" ht="15.75" customHeight="1">
      <c r="A19" s="40"/>
      <c r="B19" s="27"/>
      <c r="C19" s="48"/>
      <c r="D19" s="27"/>
      <c r="E19" s="27"/>
      <c r="F19" s="417"/>
      <c r="G19" s="418">
        <f t="shared" si="0"/>
        <v>0</v>
      </c>
    </row>
    <row r="20" spans="1:7" ht="15.75" customHeight="1">
      <c r="A20" s="40"/>
      <c r="B20" s="27"/>
      <c r="C20" s="48"/>
      <c r="D20" s="27"/>
      <c r="E20" s="27"/>
      <c r="F20" s="417"/>
      <c r="G20" s="418">
        <f t="shared" si="0"/>
        <v>0</v>
      </c>
    </row>
    <row r="21" spans="1:7" ht="15.75" customHeight="1">
      <c r="A21" s="40"/>
      <c r="B21" s="27"/>
      <c r="C21" s="48"/>
      <c r="D21" s="27"/>
      <c r="E21" s="27"/>
      <c r="F21" s="417"/>
      <c r="G21" s="418">
        <f t="shared" si="0"/>
        <v>0</v>
      </c>
    </row>
    <row r="22" spans="1:7" ht="15.75" customHeight="1">
      <c r="A22" s="40"/>
      <c r="B22" s="27"/>
      <c r="C22" s="48"/>
      <c r="D22" s="27"/>
      <c r="E22" s="27"/>
      <c r="F22" s="417"/>
      <c r="G22" s="418">
        <f t="shared" si="0"/>
        <v>0</v>
      </c>
    </row>
    <row r="23" spans="1:7" ht="15.75" customHeight="1" thickBot="1">
      <c r="A23" s="50"/>
      <c r="B23" s="28"/>
      <c r="C23" s="51"/>
      <c r="D23" s="28"/>
      <c r="E23" s="28">
        <v>232249</v>
      </c>
      <c r="F23" s="419"/>
      <c r="G23" s="418">
        <f t="shared" si="0"/>
        <v>0</v>
      </c>
    </row>
    <row r="24" spans="1:7" s="54" customFormat="1" ht="18" customHeight="1" thickBot="1">
      <c r="A24" s="152" t="s">
        <v>149</v>
      </c>
      <c r="B24" s="52">
        <f>SUM(B5:B23)</f>
        <v>238600</v>
      </c>
      <c r="C24" s="71"/>
      <c r="D24" s="52">
        <f>SUM(D5:D23)</f>
        <v>0</v>
      </c>
      <c r="E24" s="52">
        <f>SUM(E5:E23)</f>
        <v>470849</v>
      </c>
      <c r="F24" s="52">
        <f>SUM(F5:F23)</f>
        <v>4349</v>
      </c>
      <c r="G24" s="53">
        <f>SUM(G5:G23)</f>
        <v>4349</v>
      </c>
    </row>
    <row r="25" spans="6:7" ht="12.75">
      <c r="F25" s="54"/>
      <c r="G25" s="54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&amp;L&amp;"Times New Roman CE,Félkövér dőlt"Balatongyörök&amp;R&amp;"Times New Roman CE,Félkövér dőlt"&amp;11 6.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6" sqref="F6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597" t="s">
        <v>35</v>
      </c>
      <c r="B1" s="597"/>
      <c r="C1" s="597"/>
      <c r="D1" s="597"/>
      <c r="E1" s="597"/>
      <c r="F1" s="597"/>
      <c r="G1" s="597"/>
    </row>
    <row r="2" spans="1:7" ht="23.25" customHeight="1" thickBot="1">
      <c r="A2" s="149"/>
      <c r="B2" s="47"/>
      <c r="C2" s="47"/>
      <c r="D2" s="47"/>
      <c r="E2" s="47"/>
      <c r="F2" s="596" t="s">
        <v>146</v>
      </c>
      <c r="G2" s="596"/>
    </row>
    <row r="3" spans="1:7" s="39" customFormat="1" ht="48.75" customHeight="1" thickBot="1">
      <c r="A3" s="150" t="s">
        <v>153</v>
      </c>
      <c r="B3" s="151" t="s">
        <v>151</v>
      </c>
      <c r="C3" s="151" t="s">
        <v>152</v>
      </c>
      <c r="D3" s="151" t="s">
        <v>33</v>
      </c>
      <c r="E3" s="151" t="s">
        <v>4</v>
      </c>
      <c r="F3" s="517" t="s">
        <v>18</v>
      </c>
      <c r="G3" s="516" t="s">
        <v>17</v>
      </c>
    </row>
    <row r="4" spans="1:7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16">
        <v>6</v>
      </c>
      <c r="G4" s="46" t="s">
        <v>521</v>
      </c>
    </row>
    <row r="5" spans="1:7" ht="15.75" customHeight="1">
      <c r="A5" s="55" t="s">
        <v>569</v>
      </c>
      <c r="B5" s="27">
        <v>3810</v>
      </c>
      <c r="C5" s="48">
        <v>2013</v>
      </c>
      <c r="D5" s="27"/>
      <c r="E5" s="27">
        <v>3810</v>
      </c>
      <c r="F5" s="417">
        <v>14718</v>
      </c>
      <c r="G5" s="418">
        <f>+D5+F5</f>
        <v>14718</v>
      </c>
    </row>
    <row r="6" spans="1:7" ht="15.75" customHeight="1">
      <c r="A6" s="55" t="s">
        <v>570</v>
      </c>
      <c r="B6" s="27">
        <v>22000</v>
      </c>
      <c r="C6" s="48">
        <v>2013</v>
      </c>
      <c r="D6" s="27"/>
      <c r="E6" s="27">
        <v>22000</v>
      </c>
      <c r="F6" s="417">
        <v>7239</v>
      </c>
      <c r="G6" s="418">
        <f aca="true" t="shared" si="0" ref="G6:G23">+D6+F6</f>
        <v>7239</v>
      </c>
    </row>
    <row r="7" spans="1:7" ht="15.75" customHeight="1">
      <c r="A7" s="55" t="s">
        <v>571</v>
      </c>
      <c r="B7" s="27">
        <v>3000</v>
      </c>
      <c r="C7" s="48">
        <v>2013</v>
      </c>
      <c r="D7" s="27"/>
      <c r="E7" s="27">
        <v>3000</v>
      </c>
      <c r="F7" s="417"/>
      <c r="G7" s="418">
        <f t="shared" si="0"/>
        <v>0</v>
      </c>
    </row>
    <row r="8" spans="1:7" ht="15.75" customHeight="1">
      <c r="A8" s="55"/>
      <c r="B8" s="27"/>
      <c r="C8" s="48"/>
      <c r="D8" s="27"/>
      <c r="E8" s="27"/>
      <c r="F8" s="417"/>
      <c r="G8" s="418">
        <f t="shared" si="0"/>
        <v>0</v>
      </c>
    </row>
    <row r="9" spans="1:7" ht="15.75" customHeight="1">
      <c r="A9" s="55"/>
      <c r="B9" s="27"/>
      <c r="C9" s="48"/>
      <c r="D9" s="27"/>
      <c r="E9" s="27"/>
      <c r="F9" s="417"/>
      <c r="G9" s="418">
        <f t="shared" si="0"/>
        <v>0</v>
      </c>
    </row>
    <row r="10" spans="1:7" ht="15.75" customHeight="1">
      <c r="A10" s="55"/>
      <c r="B10" s="27"/>
      <c r="C10" s="48"/>
      <c r="D10" s="27"/>
      <c r="E10" s="27"/>
      <c r="F10" s="417"/>
      <c r="G10" s="418">
        <f t="shared" si="0"/>
        <v>0</v>
      </c>
    </row>
    <row r="11" spans="1:7" ht="15.75" customHeight="1">
      <c r="A11" s="55"/>
      <c r="B11" s="27"/>
      <c r="C11" s="48"/>
      <c r="D11" s="27"/>
      <c r="E11" s="27"/>
      <c r="F11" s="417"/>
      <c r="G11" s="418">
        <f t="shared" si="0"/>
        <v>0</v>
      </c>
    </row>
    <row r="12" spans="1:7" ht="15.75" customHeight="1">
      <c r="A12" s="55"/>
      <c r="B12" s="27"/>
      <c r="C12" s="48"/>
      <c r="D12" s="27"/>
      <c r="E12" s="27"/>
      <c r="F12" s="417"/>
      <c r="G12" s="418">
        <f t="shared" si="0"/>
        <v>0</v>
      </c>
    </row>
    <row r="13" spans="1:7" ht="15.75" customHeight="1">
      <c r="A13" s="55"/>
      <c r="B13" s="27"/>
      <c r="C13" s="48"/>
      <c r="D13" s="27"/>
      <c r="E13" s="27"/>
      <c r="F13" s="417"/>
      <c r="G13" s="418">
        <f t="shared" si="0"/>
        <v>0</v>
      </c>
    </row>
    <row r="14" spans="1:7" ht="15.75" customHeight="1">
      <c r="A14" s="55"/>
      <c r="B14" s="27"/>
      <c r="C14" s="48"/>
      <c r="D14" s="27"/>
      <c r="E14" s="27"/>
      <c r="F14" s="417"/>
      <c r="G14" s="418">
        <f t="shared" si="0"/>
        <v>0</v>
      </c>
    </row>
    <row r="15" spans="1:7" ht="15.75" customHeight="1">
      <c r="A15" s="55"/>
      <c r="B15" s="27"/>
      <c r="C15" s="48"/>
      <c r="D15" s="27"/>
      <c r="E15" s="27"/>
      <c r="F15" s="417"/>
      <c r="G15" s="418">
        <f t="shared" si="0"/>
        <v>0</v>
      </c>
    </row>
    <row r="16" spans="1:7" ht="15.75" customHeight="1">
      <c r="A16" s="55"/>
      <c r="B16" s="27"/>
      <c r="C16" s="48"/>
      <c r="D16" s="27"/>
      <c r="E16" s="27"/>
      <c r="F16" s="417"/>
      <c r="G16" s="418">
        <f t="shared" si="0"/>
        <v>0</v>
      </c>
    </row>
    <row r="17" spans="1:7" ht="15.75" customHeight="1">
      <c r="A17" s="55"/>
      <c r="B17" s="27"/>
      <c r="C17" s="48"/>
      <c r="D17" s="27"/>
      <c r="E17" s="27"/>
      <c r="F17" s="417"/>
      <c r="G17" s="418">
        <f t="shared" si="0"/>
        <v>0</v>
      </c>
    </row>
    <row r="18" spans="1:7" ht="15.75" customHeight="1">
      <c r="A18" s="55"/>
      <c r="B18" s="27"/>
      <c r="C18" s="48"/>
      <c r="D18" s="27"/>
      <c r="E18" s="27"/>
      <c r="F18" s="417"/>
      <c r="G18" s="418">
        <f t="shared" si="0"/>
        <v>0</v>
      </c>
    </row>
    <row r="19" spans="1:7" ht="15.75" customHeight="1">
      <c r="A19" s="55"/>
      <c r="B19" s="27"/>
      <c r="C19" s="48"/>
      <c r="D19" s="27"/>
      <c r="E19" s="27"/>
      <c r="F19" s="417"/>
      <c r="G19" s="418">
        <f t="shared" si="0"/>
        <v>0</v>
      </c>
    </row>
    <row r="20" spans="1:7" ht="15.75" customHeight="1">
      <c r="A20" s="55"/>
      <c r="B20" s="27"/>
      <c r="C20" s="48"/>
      <c r="D20" s="27"/>
      <c r="E20" s="27"/>
      <c r="F20" s="417"/>
      <c r="G20" s="418">
        <f t="shared" si="0"/>
        <v>0</v>
      </c>
    </row>
    <row r="21" spans="1:7" ht="15.75" customHeight="1">
      <c r="A21" s="55"/>
      <c r="B21" s="27"/>
      <c r="C21" s="48"/>
      <c r="D21" s="27"/>
      <c r="E21" s="27"/>
      <c r="F21" s="417"/>
      <c r="G21" s="418">
        <f t="shared" si="0"/>
        <v>0</v>
      </c>
    </row>
    <row r="22" spans="1:7" ht="15.75" customHeight="1">
      <c r="A22" s="55"/>
      <c r="B22" s="27"/>
      <c r="C22" s="48"/>
      <c r="D22" s="27"/>
      <c r="E22" s="27"/>
      <c r="F22" s="417"/>
      <c r="G22" s="418">
        <f t="shared" si="0"/>
        <v>0</v>
      </c>
    </row>
    <row r="23" spans="1:7" ht="15.75" customHeight="1" thickBot="1">
      <c r="A23" s="56"/>
      <c r="B23" s="28"/>
      <c r="C23" s="51"/>
      <c r="D23" s="28"/>
      <c r="E23" s="28">
        <v>49428</v>
      </c>
      <c r="F23" s="419"/>
      <c r="G23" s="418">
        <f t="shared" si="0"/>
        <v>0</v>
      </c>
    </row>
    <row r="24" spans="1:7" s="54" customFormat="1" ht="18" customHeight="1" thickBot="1">
      <c r="A24" s="152" t="s">
        <v>149</v>
      </c>
      <c r="B24" s="52">
        <f>SUM(B5:B23)</f>
        <v>28810</v>
      </c>
      <c r="C24" s="71"/>
      <c r="D24" s="52">
        <f>SUM(D5:D23)</f>
        <v>0</v>
      </c>
      <c r="E24" s="52">
        <f>SUM(E5:E23)</f>
        <v>78238</v>
      </c>
      <c r="F24" s="52">
        <f>SUM(F5:F23)</f>
        <v>21957</v>
      </c>
      <c r="G24" s="53">
        <f>SUM(G5:G23)</f>
        <v>21957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&amp;L&amp;"Times New Roman CE,Félkövér dőlt"Balatongyörök&amp;R&amp;"Times New Roman CE,Félkövér dőlt"&amp;12 &amp;11 7. melléklet&amp;"Times New Roman CE,Normál"&amp;10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K20" sqref="K20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568" t="s">
        <v>572</v>
      </c>
      <c r="B1" s="568"/>
      <c r="C1" s="568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70" t="s">
        <v>146</v>
      </c>
      <c r="M2" s="570"/>
    </row>
    <row r="3" spans="1:13" ht="13.5" thickBot="1">
      <c r="A3" s="612" t="s">
        <v>197</v>
      </c>
      <c r="B3" s="602" t="s">
        <v>516</v>
      </c>
      <c r="C3" s="602"/>
      <c r="D3" s="602"/>
      <c r="E3" s="602"/>
      <c r="F3" s="602"/>
      <c r="G3" s="602"/>
      <c r="H3" s="602"/>
      <c r="I3" s="602"/>
      <c r="J3" s="607" t="s">
        <v>518</v>
      </c>
      <c r="K3" s="607"/>
      <c r="L3" s="607"/>
      <c r="M3" s="607"/>
    </row>
    <row r="4" spans="1:13" ht="15" customHeight="1" thickBot="1">
      <c r="A4" s="613"/>
      <c r="B4" s="615" t="s">
        <v>519</v>
      </c>
      <c r="C4" s="601" t="s">
        <v>520</v>
      </c>
      <c r="D4" s="611" t="s">
        <v>512</v>
      </c>
      <c r="E4" s="611"/>
      <c r="F4" s="611"/>
      <c r="G4" s="611"/>
      <c r="H4" s="611"/>
      <c r="I4" s="611"/>
      <c r="J4" s="608"/>
      <c r="K4" s="608"/>
      <c r="L4" s="608"/>
      <c r="M4" s="608"/>
    </row>
    <row r="5" spans="1:13" ht="21.75" thickBot="1">
      <c r="A5" s="613"/>
      <c r="B5" s="615"/>
      <c r="C5" s="601"/>
      <c r="D5" s="421" t="s">
        <v>519</v>
      </c>
      <c r="E5" s="421" t="s">
        <v>520</v>
      </c>
      <c r="F5" s="421" t="s">
        <v>519</v>
      </c>
      <c r="G5" s="421" t="s">
        <v>520</v>
      </c>
      <c r="H5" s="421" t="s">
        <v>519</v>
      </c>
      <c r="I5" s="421" t="s">
        <v>520</v>
      </c>
      <c r="J5" s="608"/>
      <c r="K5" s="608"/>
      <c r="L5" s="608"/>
      <c r="M5" s="608"/>
    </row>
    <row r="6" spans="1:13" ht="42.75" thickBot="1">
      <c r="A6" s="614"/>
      <c r="B6" s="601" t="s">
        <v>513</v>
      </c>
      <c r="C6" s="601"/>
      <c r="D6" s="601" t="s">
        <v>19</v>
      </c>
      <c r="E6" s="601"/>
      <c r="F6" s="601" t="s">
        <v>20</v>
      </c>
      <c r="G6" s="601"/>
      <c r="H6" s="615" t="s">
        <v>21</v>
      </c>
      <c r="I6" s="615"/>
      <c r="J6" s="420" t="s">
        <v>19</v>
      </c>
      <c r="K6" s="421" t="s">
        <v>20</v>
      </c>
      <c r="L6" s="420" t="s">
        <v>124</v>
      </c>
      <c r="M6" s="421" t="s">
        <v>22</v>
      </c>
    </row>
    <row r="7" spans="1:13" ht="13.5" thickBot="1">
      <c r="A7" s="422">
        <v>1</v>
      </c>
      <c r="B7" s="420">
        <v>2</v>
      </c>
      <c r="C7" s="420">
        <v>3</v>
      </c>
      <c r="D7" s="423">
        <v>4</v>
      </c>
      <c r="E7" s="421">
        <v>5</v>
      </c>
      <c r="F7" s="421">
        <v>6</v>
      </c>
      <c r="G7" s="421">
        <v>7</v>
      </c>
      <c r="H7" s="420">
        <v>8</v>
      </c>
      <c r="I7" s="423">
        <v>9</v>
      </c>
      <c r="J7" s="423">
        <v>10</v>
      </c>
      <c r="K7" s="423">
        <v>11</v>
      </c>
      <c r="L7" s="423" t="s">
        <v>515</v>
      </c>
      <c r="M7" s="424" t="s">
        <v>514</v>
      </c>
    </row>
    <row r="8" spans="1:13" ht="12.75">
      <c r="A8" s="425" t="s">
        <v>198</v>
      </c>
      <c r="B8" s="426"/>
      <c r="C8" s="427"/>
      <c r="D8" s="427"/>
      <c r="E8" s="428"/>
      <c r="F8" s="427"/>
      <c r="G8" s="427"/>
      <c r="H8" s="429"/>
      <c r="I8" s="429"/>
      <c r="J8" s="429"/>
      <c r="K8" s="429"/>
      <c r="L8" s="430">
        <f aca="true" t="shared" si="0" ref="L8:L14">+J8+K8</f>
        <v>0</v>
      </c>
      <c r="M8" s="467">
        <f>IF((C8&lt;&gt;0),ROUND((L8/C8)*100,1),"")</f>
      </c>
    </row>
    <row r="9" spans="1:13" ht="12.75">
      <c r="A9" s="431" t="s">
        <v>211</v>
      </c>
      <c r="B9" s="432"/>
      <c r="C9" s="433"/>
      <c r="D9" s="433"/>
      <c r="E9" s="433"/>
      <c r="F9" s="433"/>
      <c r="G9" s="433"/>
      <c r="H9" s="433"/>
      <c r="I9" s="433"/>
      <c r="J9" s="433"/>
      <c r="K9" s="433"/>
      <c r="L9" s="434">
        <f t="shared" si="0"/>
        <v>0</v>
      </c>
      <c r="M9" s="468">
        <f aca="true" t="shared" si="1" ref="M9:M14">IF((C9&lt;&gt;0),ROUND((L9/C9)*100,1),"")</f>
      </c>
    </row>
    <row r="10" spans="1:13" ht="12.75">
      <c r="A10" s="435" t="s">
        <v>199</v>
      </c>
      <c r="B10" s="436">
        <v>199000</v>
      </c>
      <c r="C10" s="437">
        <v>199000</v>
      </c>
      <c r="D10" s="437"/>
      <c r="E10" s="437"/>
      <c r="F10" s="437">
        <v>199000</v>
      </c>
      <c r="G10" s="437">
        <v>199000</v>
      </c>
      <c r="H10" s="437"/>
      <c r="I10" s="437"/>
      <c r="J10" s="437"/>
      <c r="K10" s="437"/>
      <c r="L10" s="434">
        <f t="shared" si="0"/>
        <v>0</v>
      </c>
      <c r="M10" s="468">
        <f t="shared" si="1"/>
        <v>0</v>
      </c>
    </row>
    <row r="11" spans="1:13" ht="12.75">
      <c r="A11" s="435" t="s">
        <v>212</v>
      </c>
      <c r="B11" s="436"/>
      <c r="C11" s="437"/>
      <c r="D11" s="437"/>
      <c r="E11" s="437"/>
      <c r="F11" s="437"/>
      <c r="G11" s="437"/>
      <c r="H11" s="437"/>
      <c r="I11" s="437"/>
      <c r="J11" s="437"/>
      <c r="K11" s="437"/>
      <c r="L11" s="434">
        <f t="shared" si="0"/>
        <v>0</v>
      </c>
      <c r="M11" s="468">
        <f t="shared" si="1"/>
      </c>
    </row>
    <row r="12" spans="1:13" ht="12.75">
      <c r="A12" s="435" t="s">
        <v>200</v>
      </c>
      <c r="B12" s="436"/>
      <c r="C12" s="437"/>
      <c r="D12" s="437"/>
      <c r="E12" s="437"/>
      <c r="F12" s="437"/>
      <c r="G12" s="437"/>
      <c r="H12" s="437"/>
      <c r="I12" s="437"/>
      <c r="J12" s="437"/>
      <c r="K12" s="437"/>
      <c r="L12" s="434">
        <f t="shared" si="0"/>
        <v>0</v>
      </c>
      <c r="M12" s="468">
        <f t="shared" si="1"/>
      </c>
    </row>
    <row r="13" spans="1:13" ht="12.75">
      <c r="A13" s="435" t="s">
        <v>201</v>
      </c>
      <c r="B13" s="436"/>
      <c r="C13" s="437"/>
      <c r="D13" s="437"/>
      <c r="E13" s="437"/>
      <c r="F13" s="437"/>
      <c r="G13" s="437"/>
      <c r="H13" s="438"/>
      <c r="I13" s="438"/>
      <c r="J13" s="438"/>
      <c r="K13" s="438"/>
      <c r="L13" s="434">
        <f t="shared" si="0"/>
        <v>0</v>
      </c>
      <c r="M13" s="468">
        <f t="shared" si="1"/>
      </c>
    </row>
    <row r="14" spans="1:13" ht="15" customHeight="1" thickBot="1">
      <c r="A14" s="439"/>
      <c r="B14" s="440"/>
      <c r="C14" s="441"/>
      <c r="D14" s="441"/>
      <c r="E14" s="441"/>
      <c r="F14" s="441"/>
      <c r="G14" s="441"/>
      <c r="H14" s="441"/>
      <c r="I14" s="441"/>
      <c r="J14" s="441"/>
      <c r="K14" s="441"/>
      <c r="L14" s="434">
        <f t="shared" si="0"/>
        <v>0</v>
      </c>
      <c r="M14" s="469">
        <f t="shared" si="1"/>
      </c>
    </row>
    <row r="15" spans="1:13" ht="13.5" thickBot="1">
      <c r="A15" s="442" t="s">
        <v>203</v>
      </c>
      <c r="B15" s="443">
        <f>B8+SUM(B10:B14)</f>
        <v>199000</v>
      </c>
      <c r="C15" s="443">
        <f aca="true" t="shared" si="2" ref="C15:L15">C8+SUM(C10:C14)</f>
        <v>199000</v>
      </c>
      <c r="D15" s="443">
        <f t="shared" si="2"/>
        <v>0</v>
      </c>
      <c r="E15" s="443">
        <f t="shared" si="2"/>
        <v>0</v>
      </c>
      <c r="F15" s="443">
        <f t="shared" si="2"/>
        <v>199000</v>
      </c>
      <c r="G15" s="443">
        <f t="shared" si="2"/>
        <v>199000</v>
      </c>
      <c r="H15" s="443">
        <f t="shared" si="2"/>
        <v>0</v>
      </c>
      <c r="I15" s="443">
        <f t="shared" si="2"/>
        <v>0</v>
      </c>
      <c r="J15" s="443">
        <f t="shared" si="2"/>
        <v>0</v>
      </c>
      <c r="K15" s="443">
        <f t="shared" si="2"/>
        <v>0</v>
      </c>
      <c r="L15" s="443">
        <f t="shared" si="2"/>
        <v>0</v>
      </c>
      <c r="M15" s="444">
        <f>IF((C15&lt;&gt;0),ROUND((L15/C15)*100,1),"")</f>
        <v>0</v>
      </c>
    </row>
    <row r="16" spans="1:13" ht="12.75">
      <c r="A16" s="445"/>
      <c r="B16" s="446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</row>
    <row r="17" spans="1:13" ht="13.5" thickBot="1">
      <c r="A17" s="448" t="s">
        <v>202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>
      <c r="A18" s="451" t="s">
        <v>207</v>
      </c>
      <c r="B18" s="426"/>
      <c r="C18" s="427"/>
      <c r="D18" s="427"/>
      <c r="E18" s="428"/>
      <c r="F18" s="427"/>
      <c r="G18" s="427"/>
      <c r="H18" s="452"/>
      <c r="I18" s="452"/>
      <c r="J18" s="452"/>
      <c r="K18" s="452"/>
      <c r="L18" s="453">
        <f aca="true" t="shared" si="3" ref="L18:L23">+J18+K18</f>
        <v>0</v>
      </c>
      <c r="M18" s="467">
        <f aca="true" t="shared" si="4" ref="M18:M24">IF((C18&lt;&gt;0),ROUND((L18/C18)*100,1),"")</f>
      </c>
    </row>
    <row r="19" spans="1:13" ht="12.75">
      <c r="A19" s="454" t="s">
        <v>208</v>
      </c>
      <c r="B19" s="432">
        <v>199000</v>
      </c>
      <c r="C19" s="437">
        <v>199000</v>
      </c>
      <c r="D19" s="437"/>
      <c r="E19" s="437"/>
      <c r="F19" s="437">
        <v>199000</v>
      </c>
      <c r="G19" s="437">
        <v>199000</v>
      </c>
      <c r="H19" s="455"/>
      <c r="I19" s="455"/>
      <c r="J19" s="455"/>
      <c r="K19" s="455">
        <v>1353</v>
      </c>
      <c r="L19" s="456">
        <f t="shared" si="3"/>
        <v>1353</v>
      </c>
      <c r="M19" s="468">
        <f t="shared" si="4"/>
        <v>0.7</v>
      </c>
    </row>
    <row r="20" spans="1:13" ht="12.75">
      <c r="A20" s="454" t="s">
        <v>209</v>
      </c>
      <c r="B20" s="436"/>
      <c r="C20" s="437"/>
      <c r="D20" s="437"/>
      <c r="E20" s="437"/>
      <c r="F20" s="437"/>
      <c r="G20" s="437"/>
      <c r="H20" s="455"/>
      <c r="I20" s="455"/>
      <c r="J20" s="455"/>
      <c r="K20" s="455"/>
      <c r="L20" s="456">
        <f t="shared" si="3"/>
        <v>0</v>
      </c>
      <c r="M20" s="468">
        <f t="shared" si="4"/>
      </c>
    </row>
    <row r="21" spans="1:13" ht="12.75">
      <c r="A21" s="454" t="s">
        <v>210</v>
      </c>
      <c r="B21" s="436"/>
      <c r="C21" s="437"/>
      <c r="D21" s="437"/>
      <c r="E21" s="437"/>
      <c r="F21" s="437"/>
      <c r="G21" s="437"/>
      <c r="H21" s="455"/>
      <c r="I21" s="455"/>
      <c r="J21" s="455"/>
      <c r="K21" s="455"/>
      <c r="L21" s="456">
        <f t="shared" si="3"/>
        <v>0</v>
      </c>
      <c r="M21" s="468">
        <f t="shared" si="4"/>
      </c>
    </row>
    <row r="22" spans="1:13" ht="12.75">
      <c r="A22" s="457"/>
      <c r="B22" s="436"/>
      <c r="C22" s="437"/>
      <c r="D22" s="437"/>
      <c r="E22" s="437"/>
      <c r="F22" s="437"/>
      <c r="G22" s="437"/>
      <c r="H22" s="455"/>
      <c r="I22" s="455"/>
      <c r="J22" s="455"/>
      <c r="K22" s="455"/>
      <c r="L22" s="456">
        <f t="shared" si="3"/>
        <v>0</v>
      </c>
      <c r="M22" s="468">
        <f t="shared" si="4"/>
      </c>
    </row>
    <row r="23" spans="1:13" ht="13.5" thickBot="1">
      <c r="A23" s="458"/>
      <c r="B23" s="440"/>
      <c r="C23" s="441"/>
      <c r="D23" s="441"/>
      <c r="E23" s="441"/>
      <c r="F23" s="441"/>
      <c r="G23" s="441"/>
      <c r="H23" s="459"/>
      <c r="I23" s="459"/>
      <c r="J23" s="459"/>
      <c r="K23" s="459"/>
      <c r="L23" s="456">
        <f t="shared" si="3"/>
        <v>0</v>
      </c>
      <c r="M23" s="469">
        <f t="shared" si="4"/>
      </c>
    </row>
    <row r="24" spans="1:13" ht="13.5" thickBot="1">
      <c r="A24" s="460" t="s">
        <v>187</v>
      </c>
      <c r="B24" s="443">
        <f aca="true" t="shared" si="5" ref="B24:L24">SUM(B18:B23)</f>
        <v>199000</v>
      </c>
      <c r="C24" s="443">
        <f t="shared" si="5"/>
        <v>199000</v>
      </c>
      <c r="D24" s="443">
        <f t="shared" si="5"/>
        <v>0</v>
      </c>
      <c r="E24" s="443">
        <f t="shared" si="5"/>
        <v>0</v>
      </c>
      <c r="F24" s="443">
        <f t="shared" si="5"/>
        <v>199000</v>
      </c>
      <c r="G24" s="443">
        <f t="shared" si="5"/>
        <v>199000</v>
      </c>
      <c r="H24" s="443">
        <f t="shared" si="5"/>
        <v>0</v>
      </c>
      <c r="I24" s="443">
        <f t="shared" si="5"/>
        <v>0</v>
      </c>
      <c r="J24" s="443">
        <f t="shared" si="5"/>
        <v>0</v>
      </c>
      <c r="K24" s="443">
        <f t="shared" si="5"/>
        <v>1353</v>
      </c>
      <c r="L24" s="443">
        <f t="shared" si="5"/>
        <v>1353</v>
      </c>
      <c r="M24" s="444">
        <f t="shared" si="4"/>
        <v>0.7</v>
      </c>
    </row>
    <row r="25" spans="1:13" ht="12.75">
      <c r="A25" s="600" t="s">
        <v>511</v>
      </c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</row>
    <row r="26" spans="1:13" ht="5.25" customHeight="1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</row>
    <row r="27" spans="1:13" ht="15.75">
      <c r="A27" s="616" t="s">
        <v>23</v>
      </c>
      <c r="B27" s="616"/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570" t="s">
        <v>146</v>
      </c>
      <c r="M28" s="570"/>
    </row>
    <row r="29" spans="1:13" ht="21.75" thickBot="1">
      <c r="A29" s="609" t="s">
        <v>204</v>
      </c>
      <c r="B29" s="610"/>
      <c r="C29" s="610"/>
      <c r="D29" s="610"/>
      <c r="E29" s="610"/>
      <c r="F29" s="610"/>
      <c r="G29" s="610"/>
      <c r="H29" s="610"/>
      <c r="I29" s="610"/>
      <c r="J29" s="610"/>
      <c r="K29" s="462" t="s">
        <v>519</v>
      </c>
      <c r="L29" s="462" t="s">
        <v>520</v>
      </c>
      <c r="M29" s="462" t="s">
        <v>518</v>
      </c>
    </row>
    <row r="30" spans="1:13" ht="12.75">
      <c r="A30" s="603"/>
      <c r="B30" s="604"/>
      <c r="C30" s="604"/>
      <c r="D30" s="604"/>
      <c r="E30" s="604"/>
      <c r="F30" s="604"/>
      <c r="G30" s="604"/>
      <c r="H30" s="604"/>
      <c r="I30" s="604"/>
      <c r="J30" s="604"/>
      <c r="K30" s="463"/>
      <c r="L30" s="464"/>
      <c r="M30" s="464"/>
    </row>
    <row r="31" spans="1:13" ht="13.5" thickBot="1">
      <c r="A31" s="605"/>
      <c r="B31" s="606"/>
      <c r="C31" s="606"/>
      <c r="D31" s="606"/>
      <c r="E31" s="606"/>
      <c r="F31" s="606"/>
      <c r="G31" s="606"/>
      <c r="H31" s="606"/>
      <c r="I31" s="606"/>
      <c r="J31" s="606"/>
      <c r="K31" s="465"/>
      <c r="L31" s="459"/>
      <c r="M31" s="459"/>
    </row>
    <row r="32" spans="1:13" ht="13.5" thickBot="1">
      <c r="A32" s="598" t="s">
        <v>125</v>
      </c>
      <c r="B32" s="569"/>
      <c r="C32" s="569"/>
      <c r="D32" s="569"/>
      <c r="E32" s="569"/>
      <c r="F32" s="569"/>
      <c r="G32" s="569"/>
      <c r="H32" s="569"/>
      <c r="I32" s="569"/>
      <c r="J32" s="569"/>
      <c r="K32" s="466">
        <f>SUM(K30:K31)</f>
        <v>0</v>
      </c>
      <c r="L32" s="466">
        <f>SUM(L30:L31)</f>
        <v>0</v>
      </c>
      <c r="M32" s="466">
        <f>SUM(M30:M31)</f>
        <v>0</v>
      </c>
    </row>
    <row r="48" ht="12.75">
      <c r="A48" s="42"/>
    </row>
  </sheetData>
  <sheetProtection/>
  <mergeCells count="20"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49">
      <selection activeCell="G72" sqref="G72"/>
    </sheetView>
  </sheetViews>
  <sheetFormatPr defaultColWidth="9.00390625" defaultRowHeight="12.75"/>
  <cols>
    <col min="1" max="1" width="9.625" style="399" customWidth="1"/>
    <col min="2" max="2" width="9.625" style="400" customWidth="1"/>
    <col min="3" max="3" width="59.375" style="400" customWidth="1"/>
    <col min="4" max="6" width="15.875" style="401" customWidth="1"/>
    <col min="7" max="16384" width="9.375" style="4" customWidth="1"/>
  </cols>
  <sheetData>
    <row r="1" spans="1:6" s="2" customFormat="1" ht="16.5" customHeight="1" thickBot="1">
      <c r="A1" s="162"/>
      <c r="B1" s="163"/>
      <c r="C1" s="164"/>
      <c r="D1" s="201"/>
      <c r="E1" s="201"/>
      <c r="F1" s="201" t="s">
        <v>24</v>
      </c>
    </row>
    <row r="2" spans="1:6" s="66" customFormat="1" ht="15.75">
      <c r="A2" s="620" t="s">
        <v>351</v>
      </c>
      <c r="B2" s="621"/>
      <c r="C2" s="623" t="s">
        <v>350</v>
      </c>
      <c r="D2" s="624"/>
      <c r="E2" s="625"/>
      <c r="F2" s="344" t="s">
        <v>126</v>
      </c>
    </row>
    <row r="3" spans="1:6" s="66" customFormat="1" ht="16.5" thickBot="1">
      <c r="A3" s="165" t="s">
        <v>318</v>
      </c>
      <c r="B3" s="166"/>
      <c r="C3" s="626" t="s">
        <v>127</v>
      </c>
      <c r="D3" s="627"/>
      <c r="E3" s="628"/>
      <c r="F3" s="345" t="s">
        <v>128</v>
      </c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57" customFormat="1" ht="12" customHeight="1" thickBot="1">
      <c r="A8" s="156" t="s">
        <v>92</v>
      </c>
      <c r="B8" s="171"/>
      <c r="C8" s="518" t="s">
        <v>321</v>
      </c>
      <c r="D8" s="285">
        <f>+D9+D14</f>
        <v>0</v>
      </c>
      <c r="E8" s="285">
        <f>+E9+E14</f>
        <v>0</v>
      </c>
      <c r="F8" s="290">
        <f>+F9+F14</f>
        <v>0</v>
      </c>
    </row>
    <row r="9" spans="1:6" s="68" customFormat="1" ht="12" customHeight="1" thickBot="1">
      <c r="A9" s="156" t="s">
        <v>93</v>
      </c>
      <c r="B9" s="171"/>
      <c r="C9" s="519" t="s">
        <v>36</v>
      </c>
      <c r="D9" s="285">
        <f>SUM(D10:D13)</f>
        <v>0</v>
      </c>
      <c r="E9" s="285">
        <f>SUM(E10:E13)</f>
        <v>0</v>
      </c>
      <c r="F9" s="290">
        <f>SUM(F10:F13)</f>
        <v>0</v>
      </c>
    </row>
    <row r="10" spans="1:6" s="69" customFormat="1" ht="12" customHeight="1">
      <c r="A10" s="173"/>
      <c r="B10" s="174" t="s">
        <v>182</v>
      </c>
      <c r="C10" s="520" t="s">
        <v>133</v>
      </c>
      <c r="D10" s="282"/>
      <c r="E10" s="282"/>
      <c r="F10" s="288"/>
    </row>
    <row r="11" spans="1:6" s="69" customFormat="1" ht="12" customHeight="1">
      <c r="A11" s="173"/>
      <c r="B11" s="174" t="s">
        <v>183</v>
      </c>
      <c r="C11" s="521" t="s">
        <v>155</v>
      </c>
      <c r="D11" s="282"/>
      <c r="E11" s="282"/>
      <c r="F11" s="288"/>
    </row>
    <row r="12" spans="1:6" s="69" customFormat="1" ht="12" customHeight="1">
      <c r="A12" s="173"/>
      <c r="B12" s="174" t="s">
        <v>184</v>
      </c>
      <c r="C12" s="521" t="s">
        <v>237</v>
      </c>
      <c r="D12" s="282"/>
      <c r="E12" s="282"/>
      <c r="F12" s="288"/>
    </row>
    <row r="13" spans="1:6" s="69" customFormat="1" ht="12" customHeight="1" thickBot="1">
      <c r="A13" s="173"/>
      <c r="B13" s="174" t="s">
        <v>185</v>
      </c>
      <c r="C13" s="522" t="s">
        <v>238</v>
      </c>
      <c r="D13" s="282"/>
      <c r="E13" s="282"/>
      <c r="F13" s="288"/>
    </row>
    <row r="14" spans="1:6" s="68" customFormat="1" ht="12" customHeight="1" thickBot="1">
      <c r="A14" s="156" t="s">
        <v>94</v>
      </c>
      <c r="B14" s="171"/>
      <c r="C14" s="519" t="s">
        <v>239</v>
      </c>
      <c r="D14" s="285">
        <f>SUM(D15:D22)</f>
        <v>0</v>
      </c>
      <c r="E14" s="285">
        <f>SUM(E15:E22)</f>
        <v>0</v>
      </c>
      <c r="F14" s="290">
        <f>SUM(F15:F22)</f>
        <v>0</v>
      </c>
    </row>
    <row r="15" spans="1:6" s="68" customFormat="1" ht="12" customHeight="1">
      <c r="A15" s="175"/>
      <c r="B15" s="174" t="s">
        <v>156</v>
      </c>
      <c r="C15" s="520" t="s">
        <v>244</v>
      </c>
      <c r="D15" s="542"/>
      <c r="E15" s="542"/>
      <c r="F15" s="346"/>
    </row>
    <row r="16" spans="1:6" s="68" customFormat="1" ht="12" customHeight="1">
      <c r="A16" s="173"/>
      <c r="B16" s="174" t="s">
        <v>157</v>
      </c>
      <c r="C16" s="521" t="s">
        <v>245</v>
      </c>
      <c r="D16" s="282"/>
      <c r="E16" s="282"/>
      <c r="F16" s="288"/>
    </row>
    <row r="17" spans="1:6" s="68" customFormat="1" ht="12" customHeight="1">
      <c r="A17" s="173"/>
      <c r="B17" s="174" t="s">
        <v>158</v>
      </c>
      <c r="C17" s="521" t="s">
        <v>246</v>
      </c>
      <c r="D17" s="282"/>
      <c r="E17" s="282"/>
      <c r="F17" s="288"/>
    </row>
    <row r="18" spans="1:6" s="68" customFormat="1" ht="12" customHeight="1">
      <c r="A18" s="173"/>
      <c r="B18" s="174" t="s">
        <v>159</v>
      </c>
      <c r="C18" s="521" t="s">
        <v>247</v>
      </c>
      <c r="D18" s="282"/>
      <c r="E18" s="282"/>
      <c r="F18" s="288"/>
    </row>
    <row r="19" spans="1:6" s="68" customFormat="1" ht="12" customHeight="1">
      <c r="A19" s="173"/>
      <c r="B19" s="174" t="s">
        <v>240</v>
      </c>
      <c r="C19" s="521" t="s">
        <v>248</v>
      </c>
      <c r="D19" s="282"/>
      <c r="E19" s="282"/>
      <c r="F19" s="288"/>
    </row>
    <row r="20" spans="1:6" s="68" customFormat="1" ht="12" customHeight="1">
      <c r="A20" s="176"/>
      <c r="B20" s="174" t="s">
        <v>241</v>
      </c>
      <c r="C20" s="521" t="s">
        <v>358</v>
      </c>
      <c r="D20" s="543"/>
      <c r="E20" s="543"/>
      <c r="F20" s="347"/>
    </row>
    <row r="21" spans="1:6" s="69" customFormat="1" ht="12" customHeight="1">
      <c r="A21" s="173"/>
      <c r="B21" s="174" t="s">
        <v>242</v>
      </c>
      <c r="C21" s="521" t="s">
        <v>250</v>
      </c>
      <c r="D21" s="282"/>
      <c r="E21" s="282"/>
      <c r="F21" s="288"/>
    </row>
    <row r="22" spans="1:6" s="69" customFormat="1" ht="12" customHeight="1" thickBot="1">
      <c r="A22" s="177"/>
      <c r="B22" s="178" t="s">
        <v>243</v>
      </c>
      <c r="C22" s="522" t="s">
        <v>251</v>
      </c>
      <c r="D22" s="284"/>
      <c r="E22" s="284"/>
      <c r="F22" s="289"/>
    </row>
    <row r="23" spans="1:6" s="69" customFormat="1" ht="12" customHeight="1" thickBot="1">
      <c r="A23" s="156" t="s">
        <v>95</v>
      </c>
      <c r="B23" s="179"/>
      <c r="C23" s="519" t="s">
        <v>359</v>
      </c>
      <c r="D23" s="321"/>
      <c r="E23" s="321"/>
      <c r="F23" s="320"/>
    </row>
    <row r="24" spans="1:6" s="68" customFormat="1" ht="12" customHeight="1" thickBot="1">
      <c r="A24" s="156" t="s">
        <v>96</v>
      </c>
      <c r="B24" s="171"/>
      <c r="C24" s="519" t="s">
        <v>37</v>
      </c>
      <c r="D24" s="285">
        <f>SUM(D25:D32)</f>
        <v>0</v>
      </c>
      <c r="E24" s="285">
        <f>SUM(E25:E32)</f>
        <v>0</v>
      </c>
      <c r="F24" s="290">
        <f>SUM(F25:F32)</f>
        <v>0</v>
      </c>
    </row>
    <row r="25" spans="1:6" s="69" customFormat="1" ht="12" customHeight="1">
      <c r="A25" s="173"/>
      <c r="B25" s="174" t="s">
        <v>160</v>
      </c>
      <c r="C25" s="520" t="s">
        <v>38</v>
      </c>
      <c r="D25" s="61"/>
      <c r="E25" s="61"/>
      <c r="F25" s="62"/>
    </row>
    <row r="26" spans="1:6" s="69" customFormat="1" ht="12" customHeight="1">
      <c r="A26" s="173"/>
      <c r="B26" s="174" t="s">
        <v>161</v>
      </c>
      <c r="C26" s="521" t="s">
        <v>262</v>
      </c>
      <c r="D26" s="61"/>
      <c r="E26" s="61"/>
      <c r="F26" s="62"/>
    </row>
    <row r="27" spans="1:6" s="69" customFormat="1" ht="12" customHeight="1">
      <c r="A27" s="173"/>
      <c r="B27" s="174" t="s">
        <v>162</v>
      </c>
      <c r="C27" s="521" t="s">
        <v>165</v>
      </c>
      <c r="D27" s="61"/>
      <c r="E27" s="61"/>
      <c r="F27" s="62"/>
    </row>
    <row r="28" spans="1:6" s="69" customFormat="1" ht="12" customHeight="1">
      <c r="A28" s="173"/>
      <c r="B28" s="174" t="s">
        <v>255</v>
      </c>
      <c r="C28" s="521" t="s">
        <v>263</v>
      </c>
      <c r="D28" s="61"/>
      <c r="E28" s="61"/>
      <c r="F28" s="62"/>
    </row>
    <row r="29" spans="1:6" s="69" customFormat="1" ht="12" customHeight="1">
      <c r="A29" s="173"/>
      <c r="B29" s="174" t="s">
        <v>256</v>
      </c>
      <c r="C29" s="521" t="s">
        <v>264</v>
      </c>
      <c r="D29" s="61"/>
      <c r="E29" s="61"/>
      <c r="F29" s="62"/>
    </row>
    <row r="30" spans="1:6" s="69" customFormat="1" ht="12" customHeight="1">
      <c r="A30" s="173"/>
      <c r="B30" s="174" t="s">
        <v>257</v>
      </c>
      <c r="C30" s="521" t="s">
        <v>265</v>
      </c>
      <c r="D30" s="61"/>
      <c r="E30" s="61"/>
      <c r="F30" s="62"/>
    </row>
    <row r="31" spans="1:6" s="69" customFormat="1" ht="12" customHeight="1">
      <c r="A31" s="173"/>
      <c r="B31" s="174" t="s">
        <v>258</v>
      </c>
      <c r="C31" s="521" t="s">
        <v>360</v>
      </c>
      <c r="D31" s="61"/>
      <c r="E31" s="61"/>
      <c r="F31" s="62"/>
    </row>
    <row r="32" spans="1:6" s="69" customFormat="1" ht="12" customHeight="1" thickBot="1">
      <c r="A32" s="177"/>
      <c r="B32" s="178" t="s">
        <v>259</v>
      </c>
      <c r="C32" s="523" t="s">
        <v>322</v>
      </c>
      <c r="D32" s="544"/>
      <c r="E32" s="544"/>
      <c r="F32" s="348"/>
    </row>
    <row r="33" spans="1:6" s="69" customFormat="1" ht="12" customHeight="1" thickBot="1">
      <c r="A33" s="160" t="s">
        <v>97</v>
      </c>
      <c r="B33" s="74"/>
      <c r="C33" s="518" t="s">
        <v>502</v>
      </c>
      <c r="D33" s="285">
        <f>+D34+D40</f>
        <v>0</v>
      </c>
      <c r="E33" s="285">
        <f>+E34+E40</f>
        <v>0</v>
      </c>
      <c r="F33" s="290">
        <f>+F34+F40</f>
        <v>0</v>
      </c>
    </row>
    <row r="34" spans="1:6" s="69" customFormat="1" ht="12" customHeight="1">
      <c r="A34" s="175"/>
      <c r="B34" s="111" t="s">
        <v>163</v>
      </c>
      <c r="C34" s="524" t="s">
        <v>492</v>
      </c>
      <c r="D34" s="545">
        <f>SUM(D35:D39)</f>
        <v>0</v>
      </c>
      <c r="E34" s="545">
        <f>SUM(E35:E39)</f>
        <v>0</v>
      </c>
      <c r="F34" s="357">
        <f>SUM(F35:F39)</f>
        <v>0</v>
      </c>
    </row>
    <row r="35" spans="1:6" s="69" customFormat="1" ht="12" customHeight="1">
      <c r="A35" s="173"/>
      <c r="B35" s="93" t="s">
        <v>166</v>
      </c>
      <c r="C35" s="521" t="s">
        <v>361</v>
      </c>
      <c r="D35" s="282"/>
      <c r="E35" s="282"/>
      <c r="F35" s="288"/>
    </row>
    <row r="36" spans="1:6" s="69" customFormat="1" ht="12" customHeight="1">
      <c r="A36" s="173"/>
      <c r="B36" s="93" t="s">
        <v>167</v>
      </c>
      <c r="C36" s="521" t="s">
        <v>362</v>
      </c>
      <c r="D36" s="282"/>
      <c r="E36" s="282"/>
      <c r="F36" s="288"/>
    </row>
    <row r="37" spans="1:6" s="69" customFormat="1" ht="12" customHeight="1">
      <c r="A37" s="173"/>
      <c r="B37" s="93" t="s">
        <v>168</v>
      </c>
      <c r="C37" s="521" t="s">
        <v>363</v>
      </c>
      <c r="D37" s="282"/>
      <c r="E37" s="282"/>
      <c r="F37" s="288"/>
    </row>
    <row r="38" spans="1:6" s="69" customFormat="1" ht="12" customHeight="1">
      <c r="A38" s="173"/>
      <c r="B38" s="93" t="s">
        <v>169</v>
      </c>
      <c r="C38" s="521" t="s">
        <v>364</v>
      </c>
      <c r="D38" s="282"/>
      <c r="E38" s="282"/>
      <c r="F38" s="288"/>
    </row>
    <row r="39" spans="1:6" s="69" customFormat="1" ht="12" customHeight="1">
      <c r="A39" s="173"/>
      <c r="B39" s="93" t="s">
        <v>267</v>
      </c>
      <c r="C39" s="521" t="s">
        <v>493</v>
      </c>
      <c r="D39" s="282"/>
      <c r="E39" s="282"/>
      <c r="F39" s="288"/>
    </row>
    <row r="40" spans="1:6" s="69" customFormat="1" ht="12" customHeight="1">
      <c r="A40" s="173"/>
      <c r="B40" s="93" t="s">
        <v>164</v>
      </c>
      <c r="C40" s="525" t="s">
        <v>494</v>
      </c>
      <c r="D40" s="316">
        <f>SUM(D41:D45)</f>
        <v>0</v>
      </c>
      <c r="E40" s="316">
        <f>SUM(E41:E45)</f>
        <v>0</v>
      </c>
      <c r="F40" s="356">
        <f>SUM(F41:F45)</f>
        <v>0</v>
      </c>
    </row>
    <row r="41" spans="1:6" s="69" customFormat="1" ht="12" customHeight="1">
      <c r="A41" s="173"/>
      <c r="B41" s="93" t="s">
        <v>172</v>
      </c>
      <c r="C41" s="521" t="s">
        <v>361</v>
      </c>
      <c r="D41" s="282"/>
      <c r="E41" s="282"/>
      <c r="F41" s="288"/>
    </row>
    <row r="42" spans="1:6" s="69" customFormat="1" ht="12" customHeight="1">
      <c r="A42" s="173"/>
      <c r="B42" s="93" t="s">
        <v>173</v>
      </c>
      <c r="C42" s="521" t="s">
        <v>362</v>
      </c>
      <c r="D42" s="282"/>
      <c r="E42" s="282"/>
      <c r="F42" s="288"/>
    </row>
    <row r="43" spans="1:6" s="69" customFormat="1" ht="12" customHeight="1">
      <c r="A43" s="173"/>
      <c r="B43" s="93" t="s">
        <v>174</v>
      </c>
      <c r="C43" s="521" t="s">
        <v>363</v>
      </c>
      <c r="D43" s="282"/>
      <c r="E43" s="282"/>
      <c r="F43" s="288"/>
    </row>
    <row r="44" spans="1:6" s="69" customFormat="1" ht="12" customHeight="1">
      <c r="A44" s="173"/>
      <c r="B44" s="93" t="s">
        <v>175</v>
      </c>
      <c r="C44" s="521" t="s">
        <v>364</v>
      </c>
      <c r="D44" s="282"/>
      <c r="E44" s="282"/>
      <c r="F44" s="288"/>
    </row>
    <row r="45" spans="1:6" s="69" customFormat="1" ht="12" customHeight="1" thickBot="1">
      <c r="A45" s="180"/>
      <c r="B45" s="112" t="s">
        <v>268</v>
      </c>
      <c r="C45" s="522" t="s">
        <v>495</v>
      </c>
      <c r="D45" s="546"/>
      <c r="E45" s="546"/>
      <c r="F45" s="349"/>
    </row>
    <row r="46" spans="1:6" s="68" customFormat="1" ht="12" customHeight="1" thickBot="1">
      <c r="A46" s="160" t="s">
        <v>98</v>
      </c>
      <c r="B46" s="171"/>
      <c r="C46" s="519" t="s">
        <v>365</v>
      </c>
      <c r="D46" s="285">
        <f>+D47+D48</f>
        <v>0</v>
      </c>
      <c r="E46" s="285">
        <f>+E47+E48</f>
        <v>0</v>
      </c>
      <c r="F46" s="290">
        <f>+F47+F48</f>
        <v>0</v>
      </c>
    </row>
    <row r="47" spans="1:6" s="69" customFormat="1" ht="12" customHeight="1">
      <c r="A47" s="173"/>
      <c r="B47" s="93" t="s">
        <v>170</v>
      </c>
      <c r="C47" s="520" t="s">
        <v>206</v>
      </c>
      <c r="D47" s="282"/>
      <c r="E47" s="282"/>
      <c r="F47" s="288"/>
    </row>
    <row r="48" spans="1:6" s="69" customFormat="1" ht="12" customHeight="1" thickBot="1">
      <c r="A48" s="173"/>
      <c r="B48" s="93" t="s">
        <v>171</v>
      </c>
      <c r="C48" s="522" t="s">
        <v>40</v>
      </c>
      <c r="D48" s="282"/>
      <c r="E48" s="282"/>
      <c r="F48" s="288"/>
    </row>
    <row r="49" spans="1:6" s="69" customFormat="1" ht="12" customHeight="1" thickBot="1">
      <c r="A49" s="156" t="s">
        <v>99</v>
      </c>
      <c r="B49" s="171"/>
      <c r="C49" s="519" t="s">
        <v>39</v>
      </c>
      <c r="D49" s="285">
        <f>+D50+D51+D52</f>
        <v>0</v>
      </c>
      <c r="E49" s="285">
        <f>+E50+E51+E52</f>
        <v>0</v>
      </c>
      <c r="F49" s="290">
        <f>+F50+F51+F52</f>
        <v>0</v>
      </c>
    </row>
    <row r="50" spans="1:6" s="69" customFormat="1" ht="12" customHeight="1">
      <c r="A50" s="181"/>
      <c r="B50" s="93" t="s">
        <v>272</v>
      </c>
      <c r="C50" s="520" t="s">
        <v>270</v>
      </c>
      <c r="D50" s="281"/>
      <c r="E50" s="281"/>
      <c r="F50" s="287"/>
    </row>
    <row r="51" spans="1:6" s="69" customFormat="1" ht="12" customHeight="1">
      <c r="A51" s="181"/>
      <c r="B51" s="93" t="s">
        <v>273</v>
      </c>
      <c r="C51" s="521" t="s">
        <v>271</v>
      </c>
      <c r="D51" s="281"/>
      <c r="E51" s="281"/>
      <c r="F51" s="287"/>
    </row>
    <row r="52" spans="1:6" s="69" customFormat="1" ht="12" customHeight="1" thickBot="1">
      <c r="A52" s="173"/>
      <c r="B52" s="93" t="s">
        <v>422</v>
      </c>
      <c r="C52" s="523" t="s">
        <v>367</v>
      </c>
      <c r="D52" s="282"/>
      <c r="E52" s="282"/>
      <c r="F52" s="288"/>
    </row>
    <row r="53" spans="1:6" s="69" customFormat="1" ht="12" customHeight="1" thickBot="1">
      <c r="A53" s="160" t="s">
        <v>100</v>
      </c>
      <c r="B53" s="182"/>
      <c r="C53" s="518" t="s">
        <v>368</v>
      </c>
      <c r="D53" s="321"/>
      <c r="E53" s="321"/>
      <c r="F53" s="320"/>
    </row>
    <row r="54" spans="1:6" s="68" customFormat="1" ht="12" customHeight="1" thickBot="1">
      <c r="A54" s="183" t="s">
        <v>101</v>
      </c>
      <c r="B54" s="184"/>
      <c r="C54" s="518" t="s">
        <v>503</v>
      </c>
      <c r="D54" s="547">
        <f>+D9+D14+D23+D24+D33+D46+D49+D53</f>
        <v>0</v>
      </c>
      <c r="E54" s="547">
        <f>+E9+E14+E23+E24+E33+E46+E49+E53</f>
        <v>0</v>
      </c>
      <c r="F54" s="548">
        <f>+F9+F14+F23+F24+F33+F46+F49+F53</f>
        <v>0</v>
      </c>
    </row>
    <row r="55" spans="1:6" s="68" customFormat="1" ht="12" customHeight="1" thickBot="1">
      <c r="A55" s="156" t="s">
        <v>102</v>
      </c>
      <c r="B55" s="113"/>
      <c r="C55" s="518" t="s">
        <v>371</v>
      </c>
      <c r="D55" s="285">
        <f>+D56+D57</f>
        <v>0</v>
      </c>
      <c r="E55" s="285">
        <f>+E56+E57</f>
        <v>0</v>
      </c>
      <c r="F55" s="290">
        <f>+F56+F57</f>
        <v>0</v>
      </c>
    </row>
    <row r="56" spans="1:6" s="68" customFormat="1" ht="12" customHeight="1">
      <c r="A56" s="175"/>
      <c r="B56" s="111" t="s">
        <v>214</v>
      </c>
      <c r="C56" s="526" t="s">
        <v>41</v>
      </c>
      <c r="D56" s="549"/>
      <c r="E56" s="549"/>
      <c r="F56" s="550"/>
    </row>
    <row r="57" spans="1:6" s="68" customFormat="1" ht="12" customHeight="1" thickBot="1">
      <c r="A57" s="180"/>
      <c r="B57" s="112" t="s">
        <v>215</v>
      </c>
      <c r="C57" s="527" t="s">
        <v>42</v>
      </c>
      <c r="D57" s="63"/>
      <c r="E57" s="63"/>
      <c r="F57" s="64"/>
    </row>
    <row r="58" spans="1:6" s="69" customFormat="1" ht="12" customHeight="1" thickBot="1">
      <c r="A58" s="185" t="s">
        <v>103</v>
      </c>
      <c r="B58" s="395"/>
      <c r="C58" s="528" t="s">
        <v>43</v>
      </c>
      <c r="D58" s="285">
        <f>+D54+D55</f>
        <v>0</v>
      </c>
      <c r="E58" s="285">
        <f>+E54+E55</f>
        <v>0</v>
      </c>
      <c r="F58" s="290">
        <f>+F54+F55</f>
        <v>0</v>
      </c>
    </row>
    <row r="59" spans="1:6" s="69" customFormat="1" ht="15" customHeight="1">
      <c r="A59" s="188"/>
      <c r="B59" s="188"/>
      <c r="C59" s="189"/>
      <c r="D59" s="350"/>
      <c r="E59" s="350"/>
      <c r="F59" s="350"/>
    </row>
    <row r="60" spans="1:6" ht="13.5" thickBot="1">
      <c r="A60" s="190"/>
      <c r="B60" s="191"/>
      <c r="C60" s="191"/>
      <c r="D60" s="351"/>
      <c r="E60" s="351"/>
      <c r="F60" s="351"/>
    </row>
    <row r="61" spans="1:6" s="57" customFormat="1" ht="16.5" customHeight="1" thickBot="1">
      <c r="A61" s="617" t="s">
        <v>135</v>
      </c>
      <c r="B61" s="618"/>
      <c r="C61" s="618"/>
      <c r="D61" s="618"/>
      <c r="E61" s="618"/>
      <c r="F61" s="619"/>
    </row>
    <row r="62" spans="1:6" s="70" customFormat="1" ht="12" customHeight="1" thickBot="1">
      <c r="A62" s="160" t="s">
        <v>92</v>
      </c>
      <c r="B62" s="23"/>
      <c r="C62" s="529" t="s">
        <v>63</v>
      </c>
      <c r="D62" s="285">
        <f>SUM(D63:D67)</f>
        <v>0</v>
      </c>
      <c r="E62" s="285">
        <f>SUM(E63:E67)</f>
        <v>0</v>
      </c>
      <c r="F62" s="290">
        <f>SUM(F63:F67)</f>
        <v>0</v>
      </c>
    </row>
    <row r="63" spans="1:6" ht="12" customHeight="1">
      <c r="A63" s="192"/>
      <c r="B63" s="110" t="s">
        <v>176</v>
      </c>
      <c r="C63" s="530" t="s">
        <v>122</v>
      </c>
      <c r="D63" s="281"/>
      <c r="E63" s="281"/>
      <c r="F63" s="287"/>
    </row>
    <row r="64" spans="1:6" ht="12" customHeight="1">
      <c r="A64" s="193"/>
      <c r="B64" s="93" t="s">
        <v>177</v>
      </c>
      <c r="C64" s="531" t="s">
        <v>277</v>
      </c>
      <c r="D64" s="61"/>
      <c r="E64" s="61"/>
      <c r="F64" s="62"/>
    </row>
    <row r="65" spans="1:6" ht="12" customHeight="1">
      <c r="A65" s="193"/>
      <c r="B65" s="93" t="s">
        <v>178</v>
      </c>
      <c r="C65" s="531" t="s">
        <v>205</v>
      </c>
      <c r="D65" s="282"/>
      <c r="E65" s="282"/>
      <c r="F65" s="288"/>
    </row>
    <row r="66" spans="1:6" ht="12" customHeight="1">
      <c r="A66" s="193"/>
      <c r="B66" s="93" t="s">
        <v>179</v>
      </c>
      <c r="C66" s="531" t="s">
        <v>278</v>
      </c>
      <c r="D66" s="282"/>
      <c r="E66" s="282"/>
      <c r="F66" s="288"/>
    </row>
    <row r="67" spans="1:6" ht="12" customHeight="1">
      <c r="A67" s="193"/>
      <c r="B67" s="93" t="s">
        <v>188</v>
      </c>
      <c r="C67" s="531" t="s">
        <v>279</v>
      </c>
      <c r="D67" s="282"/>
      <c r="E67" s="282"/>
      <c r="F67" s="288"/>
    </row>
    <row r="68" spans="1:6" ht="12" customHeight="1">
      <c r="A68" s="193"/>
      <c r="B68" s="93" t="s">
        <v>180</v>
      </c>
      <c r="C68" s="531" t="s">
        <v>301</v>
      </c>
      <c r="D68" s="61"/>
      <c r="E68" s="61"/>
      <c r="F68" s="62"/>
    </row>
    <row r="69" spans="1:6" ht="12" customHeight="1">
      <c r="A69" s="193"/>
      <c r="B69" s="93" t="s">
        <v>181</v>
      </c>
      <c r="C69" s="532" t="s">
        <v>44</v>
      </c>
      <c r="D69" s="282"/>
      <c r="E69" s="282"/>
      <c r="F69" s="288"/>
    </row>
    <row r="70" spans="1:6" ht="12" customHeight="1">
      <c r="A70" s="193"/>
      <c r="B70" s="93" t="s">
        <v>189</v>
      </c>
      <c r="C70" s="533" t="s">
        <v>504</v>
      </c>
      <c r="D70" s="282"/>
      <c r="E70" s="282"/>
      <c r="F70" s="288"/>
    </row>
    <row r="71" spans="1:6" ht="12" customHeight="1">
      <c r="A71" s="193"/>
      <c r="B71" s="93" t="s">
        <v>190</v>
      </c>
      <c r="C71" s="533" t="s">
        <v>45</v>
      </c>
      <c r="D71" s="282"/>
      <c r="E71" s="282"/>
      <c r="F71" s="288"/>
    </row>
    <row r="72" spans="1:6" ht="12" customHeight="1">
      <c r="A72" s="193"/>
      <c r="B72" s="93" t="s">
        <v>191</v>
      </c>
      <c r="C72" s="533" t="s">
        <v>505</v>
      </c>
      <c r="D72" s="282"/>
      <c r="E72" s="282"/>
      <c r="F72" s="288"/>
    </row>
    <row r="73" spans="1:6" ht="12" customHeight="1">
      <c r="A73" s="193"/>
      <c r="B73" s="93" t="s">
        <v>192</v>
      </c>
      <c r="C73" s="534" t="s">
        <v>46</v>
      </c>
      <c r="D73" s="282"/>
      <c r="E73" s="282"/>
      <c r="F73" s="288"/>
    </row>
    <row r="74" spans="1:6" ht="12" customHeight="1">
      <c r="A74" s="193"/>
      <c r="B74" s="93" t="s">
        <v>194</v>
      </c>
      <c r="C74" s="535" t="s">
        <v>47</v>
      </c>
      <c r="D74" s="282"/>
      <c r="E74" s="282"/>
      <c r="F74" s="288"/>
    </row>
    <row r="75" spans="1:6" ht="12" customHeight="1" thickBot="1">
      <c r="A75" s="194"/>
      <c r="B75" s="114" t="s">
        <v>280</v>
      </c>
      <c r="C75" s="536" t="s">
        <v>48</v>
      </c>
      <c r="D75" s="284"/>
      <c r="E75" s="284"/>
      <c r="F75" s="289"/>
    </row>
    <row r="76" spans="1:6" ht="12" customHeight="1" thickBot="1">
      <c r="A76" s="160" t="s">
        <v>93</v>
      </c>
      <c r="B76" s="23"/>
      <c r="C76" s="529" t="s">
        <v>62</v>
      </c>
      <c r="D76" s="285">
        <f>SUM(D77:D79)</f>
        <v>0</v>
      </c>
      <c r="E76" s="285">
        <f>SUM(E77:E79)</f>
        <v>0</v>
      </c>
      <c r="F76" s="290">
        <f>SUM(F77:F79)</f>
        <v>0</v>
      </c>
    </row>
    <row r="77" spans="1:6" s="70" customFormat="1" ht="12" customHeight="1">
      <c r="A77" s="192"/>
      <c r="B77" s="110" t="s">
        <v>182</v>
      </c>
      <c r="C77" s="526" t="s">
        <v>49</v>
      </c>
      <c r="D77" s="509"/>
      <c r="E77" s="509"/>
      <c r="F77" s="60"/>
    </row>
    <row r="78" spans="1:6" ht="12" customHeight="1">
      <c r="A78" s="193"/>
      <c r="B78" s="93" t="s">
        <v>183</v>
      </c>
      <c r="C78" s="521" t="s">
        <v>281</v>
      </c>
      <c r="D78" s="61"/>
      <c r="E78" s="61"/>
      <c r="F78" s="62"/>
    </row>
    <row r="79" spans="1:6" ht="12" customHeight="1">
      <c r="A79" s="193"/>
      <c r="B79" s="93" t="s">
        <v>184</v>
      </c>
      <c r="C79" s="521" t="s">
        <v>395</v>
      </c>
      <c r="D79" s="61"/>
      <c r="E79" s="61"/>
      <c r="F79" s="62"/>
    </row>
    <row r="80" spans="1:6" ht="12" customHeight="1">
      <c r="A80" s="193"/>
      <c r="B80" s="93" t="s">
        <v>185</v>
      </c>
      <c r="C80" s="521" t="s">
        <v>50</v>
      </c>
      <c r="D80" s="61"/>
      <c r="E80" s="61"/>
      <c r="F80" s="62"/>
    </row>
    <row r="81" spans="1:6" ht="12" customHeight="1">
      <c r="A81" s="193"/>
      <c r="B81" s="93" t="s">
        <v>186</v>
      </c>
      <c r="C81" s="533" t="s">
        <v>55</v>
      </c>
      <c r="D81" s="61"/>
      <c r="E81" s="61"/>
      <c r="F81" s="62"/>
    </row>
    <row r="82" spans="1:6" ht="12" customHeight="1">
      <c r="A82" s="193"/>
      <c r="B82" s="93" t="s">
        <v>193</v>
      </c>
      <c r="C82" s="533" t="s">
        <v>54</v>
      </c>
      <c r="D82" s="61"/>
      <c r="E82" s="61"/>
      <c r="F82" s="62"/>
    </row>
    <row r="83" spans="1:6" ht="12" customHeight="1">
      <c r="A83" s="193"/>
      <c r="B83" s="93" t="s">
        <v>195</v>
      </c>
      <c r="C83" s="533" t="s">
        <v>53</v>
      </c>
      <c r="D83" s="61"/>
      <c r="E83" s="61"/>
      <c r="F83" s="62"/>
    </row>
    <row r="84" spans="1:6" s="70" customFormat="1" ht="12" customHeight="1">
      <c r="A84" s="193"/>
      <c r="B84" s="93" t="s">
        <v>282</v>
      </c>
      <c r="C84" s="533" t="s">
        <v>52</v>
      </c>
      <c r="D84" s="61"/>
      <c r="E84" s="61"/>
      <c r="F84" s="62"/>
    </row>
    <row r="85" spans="1:12" ht="23.25" customHeight="1">
      <c r="A85" s="193"/>
      <c r="B85" s="93" t="s">
        <v>283</v>
      </c>
      <c r="C85" s="533" t="s">
        <v>51</v>
      </c>
      <c r="D85" s="61"/>
      <c r="E85" s="61"/>
      <c r="F85" s="62"/>
      <c r="L85" s="202"/>
    </row>
    <row r="86" spans="1:6" ht="21" customHeight="1" thickBot="1">
      <c r="A86" s="193"/>
      <c r="B86" s="93" t="s">
        <v>284</v>
      </c>
      <c r="C86" s="537" t="s">
        <v>56</v>
      </c>
      <c r="D86" s="61"/>
      <c r="E86" s="61"/>
      <c r="F86" s="62"/>
    </row>
    <row r="87" spans="1:6" ht="12" customHeight="1" thickBot="1">
      <c r="A87" s="339" t="s">
        <v>94</v>
      </c>
      <c r="B87" s="25"/>
      <c r="C87" s="538" t="s">
        <v>57</v>
      </c>
      <c r="D87" s="551">
        <f>+D88+D89</f>
        <v>0</v>
      </c>
      <c r="E87" s="551">
        <f>+E88+E89</f>
        <v>0</v>
      </c>
      <c r="F87" s="352">
        <f>+F88+F89</f>
        <v>0</v>
      </c>
    </row>
    <row r="88" spans="1:6" s="70" customFormat="1" ht="12" customHeight="1">
      <c r="A88" s="340"/>
      <c r="B88" s="111" t="s">
        <v>156</v>
      </c>
      <c r="C88" s="539" t="s">
        <v>137</v>
      </c>
      <c r="D88" s="552"/>
      <c r="E88" s="552"/>
      <c r="F88" s="370"/>
    </row>
    <row r="89" spans="1:6" s="70" customFormat="1" ht="12" customHeight="1" thickBot="1">
      <c r="A89" s="341"/>
      <c r="B89" s="112" t="s">
        <v>157</v>
      </c>
      <c r="C89" s="540" t="s">
        <v>138</v>
      </c>
      <c r="D89" s="546"/>
      <c r="E89" s="546"/>
      <c r="F89" s="349"/>
    </row>
    <row r="90" spans="1:6" s="70" customFormat="1" ht="12" customHeight="1" thickBot="1">
      <c r="A90" s="342" t="s">
        <v>95</v>
      </c>
      <c r="B90" s="343"/>
      <c r="C90" s="519" t="s">
        <v>399</v>
      </c>
      <c r="D90" s="553"/>
      <c r="E90" s="553"/>
      <c r="F90" s="402"/>
    </row>
    <row r="91" spans="1:6" s="70" customFormat="1" ht="12" customHeight="1" thickBot="1">
      <c r="A91" s="160" t="s">
        <v>96</v>
      </c>
      <c r="B91" s="126"/>
      <c r="C91" s="541" t="s">
        <v>353</v>
      </c>
      <c r="D91" s="321"/>
      <c r="E91" s="321"/>
      <c r="F91" s="320"/>
    </row>
    <row r="92" spans="1:6" s="70" customFormat="1" ht="12" customHeight="1" thickBot="1">
      <c r="A92" s="160" t="s">
        <v>97</v>
      </c>
      <c r="B92" s="23"/>
      <c r="C92" s="518" t="s">
        <v>58</v>
      </c>
      <c r="D92" s="554">
        <f>+D62+D76+D87+D90+D91</f>
        <v>0</v>
      </c>
      <c r="E92" s="554">
        <f>+E62+E76+E87+E90+E91</f>
        <v>0</v>
      </c>
      <c r="F92" s="353">
        <f>+F62+F76+F87+F90+F91</f>
        <v>0</v>
      </c>
    </row>
    <row r="93" spans="1:6" s="70" customFormat="1" ht="12" customHeight="1" thickBot="1">
      <c r="A93" s="160" t="s">
        <v>98</v>
      </c>
      <c r="B93" s="23"/>
      <c r="C93" s="518" t="s">
        <v>61</v>
      </c>
      <c r="D93" s="285">
        <f>+D94+D95</f>
        <v>0</v>
      </c>
      <c r="E93" s="285">
        <f>+E94+E95</f>
        <v>0</v>
      </c>
      <c r="F93" s="290">
        <f>+F94+F95</f>
        <v>0</v>
      </c>
    </row>
    <row r="94" spans="1:6" ht="12.75" customHeight="1">
      <c r="A94" s="192"/>
      <c r="B94" s="93" t="s">
        <v>352</v>
      </c>
      <c r="C94" s="526" t="s">
        <v>60</v>
      </c>
      <c r="D94" s="281"/>
      <c r="E94" s="281"/>
      <c r="F94" s="287"/>
    </row>
    <row r="95" spans="1:6" ht="12" customHeight="1" thickBot="1">
      <c r="A95" s="194"/>
      <c r="B95" s="114" t="s">
        <v>171</v>
      </c>
      <c r="C95" s="527" t="s">
        <v>59</v>
      </c>
      <c r="D95" s="284"/>
      <c r="E95" s="284"/>
      <c r="F95" s="289"/>
    </row>
    <row r="96" spans="1:6" ht="15" customHeight="1" thickBot="1">
      <c r="A96" s="160" t="s">
        <v>99</v>
      </c>
      <c r="B96" s="182"/>
      <c r="C96" s="518" t="s">
        <v>354</v>
      </c>
      <c r="D96" s="555">
        <f>+D92+D93</f>
        <v>0</v>
      </c>
      <c r="E96" s="555">
        <f>+E92+E93</f>
        <v>0</v>
      </c>
      <c r="F96" s="354">
        <f>+F92+F93</f>
        <v>0</v>
      </c>
    </row>
    <row r="97" spans="1:6" ht="13.5" thickBot="1">
      <c r="A97" s="396"/>
      <c r="B97" s="397"/>
      <c r="C97" s="397"/>
      <c r="D97" s="398"/>
      <c r="E97" s="398"/>
      <c r="F97" s="398"/>
    </row>
    <row r="98" spans="1:6" ht="15" customHeight="1" thickBot="1">
      <c r="A98" s="198" t="s">
        <v>323</v>
      </c>
      <c r="B98" s="199"/>
      <c r="C98" s="200"/>
      <c r="D98" s="559"/>
      <c r="E98" s="560"/>
      <c r="F98" s="557"/>
    </row>
    <row r="99" spans="1:6" ht="14.25" customHeight="1" thickBot="1">
      <c r="A99" s="198" t="s">
        <v>324</v>
      </c>
      <c r="B99" s="199"/>
      <c r="C99" s="200"/>
      <c r="D99" s="559"/>
      <c r="E99" s="560"/>
      <c r="F99" s="557"/>
    </row>
  </sheetData>
  <sheetProtection sheet="1" objects="1" scenarios="1"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34" sqref="A34:F34"/>
    </sheetView>
  </sheetViews>
  <sheetFormatPr defaultColWidth="9.00390625" defaultRowHeight="12.75"/>
  <cols>
    <col min="1" max="1" width="9.625" style="196" customWidth="1"/>
    <col min="2" max="2" width="9.625" style="197" customWidth="1"/>
    <col min="3" max="3" width="59.375" style="197" customWidth="1"/>
    <col min="4" max="6" width="15.875" style="197" customWidth="1"/>
    <col min="7" max="16384" width="9.375" style="4" customWidth="1"/>
  </cols>
  <sheetData>
    <row r="1" spans="1:6" s="2" customFormat="1" ht="21" customHeight="1" thickBot="1">
      <c r="A1" s="162"/>
      <c r="B1" s="163"/>
      <c r="C1" s="164"/>
      <c r="D1" s="201"/>
      <c r="E1" s="201"/>
      <c r="F1" s="201" t="s">
        <v>25</v>
      </c>
    </row>
    <row r="2" spans="1:6" s="66" customFormat="1" ht="25.5" customHeight="1">
      <c r="A2" s="620" t="s">
        <v>319</v>
      </c>
      <c r="B2" s="621"/>
      <c r="C2" s="623" t="s">
        <v>327</v>
      </c>
      <c r="D2" s="624"/>
      <c r="E2" s="625"/>
      <c r="F2" s="366" t="s">
        <v>141</v>
      </c>
    </row>
    <row r="3" spans="1:6" s="66" customFormat="1" ht="16.5" thickBot="1">
      <c r="A3" s="165" t="s">
        <v>318</v>
      </c>
      <c r="B3" s="166"/>
      <c r="C3" s="629" t="s">
        <v>329</v>
      </c>
      <c r="D3" s="630"/>
      <c r="E3" s="631"/>
      <c r="F3" s="367" t="s">
        <v>355</v>
      </c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92</v>
      </c>
      <c r="B8" s="171"/>
      <c r="C8" s="172" t="s">
        <v>325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176</v>
      </c>
      <c r="C9" s="11" t="s">
        <v>244</v>
      </c>
      <c r="D9" s="542"/>
      <c r="E9" s="542"/>
      <c r="F9" s="346"/>
    </row>
    <row r="10" spans="1:6" s="68" customFormat="1" ht="12" customHeight="1">
      <c r="A10" s="173"/>
      <c r="B10" s="174" t="s">
        <v>177</v>
      </c>
      <c r="C10" s="8" t="s">
        <v>245</v>
      </c>
      <c r="D10" s="282"/>
      <c r="E10" s="282"/>
      <c r="F10" s="288"/>
    </row>
    <row r="11" spans="1:6" s="68" customFormat="1" ht="12" customHeight="1">
      <c r="A11" s="173"/>
      <c r="B11" s="174" t="s">
        <v>178</v>
      </c>
      <c r="C11" s="8" t="s">
        <v>246</v>
      </c>
      <c r="D11" s="282"/>
      <c r="E11" s="282"/>
      <c r="F11" s="288"/>
    </row>
    <row r="12" spans="1:6" s="68" customFormat="1" ht="12" customHeight="1">
      <c r="A12" s="173"/>
      <c r="B12" s="174" t="s">
        <v>179</v>
      </c>
      <c r="C12" s="8" t="s">
        <v>247</v>
      </c>
      <c r="D12" s="282"/>
      <c r="E12" s="282"/>
      <c r="F12" s="288"/>
    </row>
    <row r="13" spans="1:6" s="68" customFormat="1" ht="12" customHeight="1">
      <c r="A13" s="173"/>
      <c r="B13" s="174" t="s">
        <v>213</v>
      </c>
      <c r="C13" s="7" t="s">
        <v>248</v>
      </c>
      <c r="D13" s="282"/>
      <c r="E13" s="282"/>
      <c r="F13" s="288"/>
    </row>
    <row r="14" spans="1:6" s="68" customFormat="1" ht="12" customHeight="1">
      <c r="A14" s="176"/>
      <c r="B14" s="174" t="s">
        <v>180</v>
      </c>
      <c r="C14" s="8" t="s">
        <v>249</v>
      </c>
      <c r="D14" s="543"/>
      <c r="E14" s="543"/>
      <c r="F14" s="347"/>
    </row>
    <row r="15" spans="1:6" s="69" customFormat="1" ht="12" customHeight="1">
      <c r="A15" s="173"/>
      <c r="B15" s="174" t="s">
        <v>181</v>
      </c>
      <c r="C15" s="8" t="s">
        <v>67</v>
      </c>
      <c r="D15" s="282"/>
      <c r="E15" s="282"/>
      <c r="F15" s="288"/>
    </row>
    <row r="16" spans="1:6" s="69" customFormat="1" ht="12" customHeight="1" thickBot="1">
      <c r="A16" s="177"/>
      <c r="B16" s="178" t="s">
        <v>189</v>
      </c>
      <c r="C16" s="7" t="s">
        <v>310</v>
      </c>
      <c r="D16" s="284"/>
      <c r="E16" s="284"/>
      <c r="F16" s="289"/>
    </row>
    <row r="17" spans="1:6" s="68" customFormat="1" ht="12" customHeight="1" thickBot="1">
      <c r="A17" s="156" t="s">
        <v>93</v>
      </c>
      <c r="B17" s="171"/>
      <c r="C17" s="172" t="s">
        <v>68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182</v>
      </c>
      <c r="C18" s="10" t="s">
        <v>64</v>
      </c>
      <c r="D18" s="282"/>
      <c r="E18" s="282"/>
      <c r="F18" s="288"/>
    </row>
    <row r="19" spans="1:6" s="69" customFormat="1" ht="12" customHeight="1">
      <c r="A19" s="173"/>
      <c r="B19" s="174" t="s">
        <v>183</v>
      </c>
      <c r="C19" s="8" t="s">
        <v>65</v>
      </c>
      <c r="D19" s="282"/>
      <c r="E19" s="282"/>
      <c r="F19" s="288"/>
    </row>
    <row r="20" spans="1:6" s="69" customFormat="1" ht="12" customHeight="1">
      <c r="A20" s="173"/>
      <c r="B20" s="174" t="s">
        <v>184</v>
      </c>
      <c r="C20" s="8" t="s">
        <v>66</v>
      </c>
      <c r="D20" s="282"/>
      <c r="E20" s="282"/>
      <c r="F20" s="288"/>
    </row>
    <row r="21" spans="1:6" s="69" customFormat="1" ht="12" customHeight="1" thickBot="1">
      <c r="A21" s="173"/>
      <c r="B21" s="174" t="s">
        <v>185</v>
      </c>
      <c r="C21" s="8" t="s">
        <v>65</v>
      </c>
      <c r="D21" s="282"/>
      <c r="E21" s="282"/>
      <c r="F21" s="288"/>
    </row>
    <row r="22" spans="1:6" s="69" customFormat="1" ht="12" customHeight="1" thickBot="1">
      <c r="A22" s="160" t="s">
        <v>94</v>
      </c>
      <c r="B22" s="74"/>
      <c r="C22" s="74" t="s">
        <v>69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9" customFormat="1" ht="12" customHeight="1">
      <c r="A23" s="340"/>
      <c r="B23" s="365" t="s">
        <v>156</v>
      </c>
      <c r="C23" s="85" t="s">
        <v>366</v>
      </c>
      <c r="D23" s="552"/>
      <c r="E23" s="552"/>
      <c r="F23" s="370"/>
    </row>
    <row r="24" spans="1:6" s="69" customFormat="1" ht="12" customHeight="1" thickBot="1">
      <c r="A24" s="363"/>
      <c r="B24" s="364" t="s">
        <v>157</v>
      </c>
      <c r="C24" s="86" t="s">
        <v>370</v>
      </c>
      <c r="D24" s="561"/>
      <c r="E24" s="561"/>
      <c r="F24" s="371"/>
    </row>
    <row r="25" spans="1:6" s="69" customFormat="1" ht="12" customHeight="1" thickBot="1">
      <c r="A25" s="160" t="s">
        <v>95</v>
      </c>
      <c r="B25" s="74"/>
      <c r="C25" s="74" t="s">
        <v>356</v>
      </c>
      <c r="D25" s="321"/>
      <c r="E25" s="321"/>
      <c r="F25" s="320"/>
    </row>
    <row r="26" spans="1:6" s="68" customFormat="1" ht="12" customHeight="1" thickBot="1">
      <c r="A26" s="160" t="s">
        <v>96</v>
      </c>
      <c r="B26" s="171"/>
      <c r="C26" s="74" t="s">
        <v>70</v>
      </c>
      <c r="D26" s="321"/>
      <c r="E26" s="321"/>
      <c r="F26" s="320"/>
    </row>
    <row r="27" spans="1:6" s="68" customFormat="1" ht="12" customHeight="1" thickBot="1">
      <c r="A27" s="156" t="s">
        <v>97</v>
      </c>
      <c r="B27" s="113"/>
      <c r="C27" s="74" t="s">
        <v>75</v>
      </c>
      <c r="D27" s="285">
        <f>+D8+D17+D22+D25+D26</f>
        <v>0</v>
      </c>
      <c r="E27" s="285">
        <f>+E8+E17+E22+E25+E26</f>
        <v>0</v>
      </c>
      <c r="F27" s="290">
        <f>+F8+F17+F22+F25+F26</f>
        <v>0</v>
      </c>
    </row>
    <row r="28" spans="1:6" s="68" customFormat="1" ht="12" customHeight="1" thickBot="1">
      <c r="A28" s="360" t="s">
        <v>98</v>
      </c>
      <c r="B28" s="368"/>
      <c r="C28" s="362" t="s">
        <v>71</v>
      </c>
      <c r="D28" s="551">
        <f>+D29+D30</f>
        <v>0</v>
      </c>
      <c r="E28" s="551">
        <f>+E29+E30</f>
        <v>0</v>
      </c>
      <c r="F28" s="352">
        <f>+F29+F30</f>
        <v>0</v>
      </c>
    </row>
    <row r="29" spans="1:6" s="68" customFormat="1" ht="12" customHeight="1">
      <c r="A29" s="175"/>
      <c r="B29" s="111" t="s">
        <v>170</v>
      </c>
      <c r="C29" s="85" t="s">
        <v>469</v>
      </c>
      <c r="D29" s="552"/>
      <c r="E29" s="552"/>
      <c r="F29" s="370"/>
    </row>
    <row r="30" spans="1:6" s="69" customFormat="1" ht="12" customHeight="1" thickBot="1">
      <c r="A30" s="369"/>
      <c r="B30" s="112" t="s">
        <v>171</v>
      </c>
      <c r="C30" s="361" t="s">
        <v>72</v>
      </c>
      <c r="D30" s="63"/>
      <c r="E30" s="63"/>
      <c r="F30" s="64"/>
    </row>
    <row r="31" spans="1:6" s="69" customFormat="1" ht="12" customHeight="1" thickBot="1">
      <c r="A31" s="185" t="s">
        <v>99</v>
      </c>
      <c r="B31" s="358"/>
      <c r="C31" s="359" t="s">
        <v>73</v>
      </c>
      <c r="D31" s="321"/>
      <c r="E31" s="321"/>
      <c r="F31" s="320"/>
    </row>
    <row r="32" spans="1:6" s="69" customFormat="1" ht="15" customHeight="1" thickBot="1">
      <c r="A32" s="185" t="s">
        <v>100</v>
      </c>
      <c r="B32" s="186"/>
      <c r="C32" s="187" t="s">
        <v>74</v>
      </c>
      <c r="D32" s="555">
        <f>+D27+D28+D31</f>
        <v>0</v>
      </c>
      <c r="E32" s="555">
        <f>+E27+E28+E31</f>
        <v>0</v>
      </c>
      <c r="F32" s="354">
        <f>+F27+F28+F31</f>
        <v>0</v>
      </c>
    </row>
    <row r="33" spans="1:6" s="69" customFormat="1" ht="15" customHeight="1">
      <c r="A33" s="188"/>
      <c r="B33" s="188"/>
      <c r="C33" s="189"/>
      <c r="D33" s="350"/>
      <c r="E33" s="350"/>
      <c r="F33" s="350"/>
    </row>
    <row r="34" spans="1:6" ht="13.5" thickBot="1">
      <c r="A34" s="190"/>
      <c r="B34" s="191"/>
      <c r="C34" s="191"/>
      <c r="D34" s="351"/>
      <c r="E34" s="351"/>
      <c r="F34" s="351"/>
    </row>
    <row r="35" spans="1:6" s="57" customFormat="1" ht="16.5" customHeight="1" thickBot="1">
      <c r="A35" s="617" t="s">
        <v>135</v>
      </c>
      <c r="B35" s="618"/>
      <c r="C35" s="618"/>
      <c r="D35" s="618"/>
      <c r="E35" s="618"/>
      <c r="F35" s="619"/>
    </row>
    <row r="36" spans="1:6" s="70" customFormat="1" ht="12" customHeight="1" thickBot="1">
      <c r="A36" s="160" t="s">
        <v>92</v>
      </c>
      <c r="B36" s="23"/>
      <c r="C36" s="74" t="s">
        <v>63</v>
      </c>
      <c r="D36" s="285">
        <f>SUM(D37:D41)</f>
        <v>0</v>
      </c>
      <c r="E36" s="285">
        <f>SUM(E37:E41)</f>
        <v>0</v>
      </c>
      <c r="F36" s="290">
        <f>SUM(F37:F41)</f>
        <v>0</v>
      </c>
    </row>
    <row r="37" spans="1:6" ht="12" customHeight="1">
      <c r="A37" s="192"/>
      <c r="B37" s="110" t="s">
        <v>176</v>
      </c>
      <c r="C37" s="10" t="s">
        <v>122</v>
      </c>
      <c r="D37" s="509"/>
      <c r="E37" s="509"/>
      <c r="F37" s="60"/>
    </row>
    <row r="38" spans="1:6" ht="12" customHeight="1">
      <c r="A38" s="193"/>
      <c r="B38" s="93" t="s">
        <v>177</v>
      </c>
      <c r="C38" s="8" t="s">
        <v>277</v>
      </c>
      <c r="D38" s="61"/>
      <c r="E38" s="61"/>
      <c r="F38" s="62"/>
    </row>
    <row r="39" spans="1:6" ht="12" customHeight="1">
      <c r="A39" s="193"/>
      <c r="B39" s="93" t="s">
        <v>178</v>
      </c>
      <c r="C39" s="8" t="s">
        <v>205</v>
      </c>
      <c r="D39" s="61"/>
      <c r="E39" s="61"/>
      <c r="F39" s="62"/>
    </row>
    <row r="40" spans="1:6" ht="12" customHeight="1">
      <c r="A40" s="193"/>
      <c r="B40" s="93" t="s">
        <v>179</v>
      </c>
      <c r="C40" s="8" t="s">
        <v>278</v>
      </c>
      <c r="D40" s="61"/>
      <c r="E40" s="61"/>
      <c r="F40" s="62"/>
    </row>
    <row r="41" spans="1:6" ht="12" customHeight="1" thickBot="1">
      <c r="A41" s="193"/>
      <c r="B41" s="93" t="s">
        <v>188</v>
      </c>
      <c r="C41" s="8" t="s">
        <v>279</v>
      </c>
      <c r="D41" s="61"/>
      <c r="E41" s="61"/>
      <c r="F41" s="62"/>
    </row>
    <row r="42" spans="1:6" ht="12" customHeight="1" thickBot="1">
      <c r="A42" s="160" t="s">
        <v>93</v>
      </c>
      <c r="B42" s="23"/>
      <c r="C42" s="74" t="s">
        <v>79</v>
      </c>
      <c r="D42" s="285">
        <f>SUM(D43:D46)</f>
        <v>0</v>
      </c>
      <c r="E42" s="285">
        <f>SUM(E43:E46)</f>
        <v>0</v>
      </c>
      <c r="F42" s="290">
        <f>SUM(F43:F46)</f>
        <v>0</v>
      </c>
    </row>
    <row r="43" spans="1:6" s="70" customFormat="1" ht="12" customHeight="1">
      <c r="A43" s="192"/>
      <c r="B43" s="110" t="s">
        <v>182</v>
      </c>
      <c r="C43" s="10" t="s">
        <v>394</v>
      </c>
      <c r="D43" s="509"/>
      <c r="E43" s="509"/>
      <c r="F43" s="60"/>
    </row>
    <row r="44" spans="1:6" ht="12" customHeight="1">
      <c r="A44" s="193"/>
      <c r="B44" s="93" t="s">
        <v>183</v>
      </c>
      <c r="C44" s="8" t="s">
        <v>281</v>
      </c>
      <c r="D44" s="61"/>
      <c r="E44" s="61"/>
      <c r="F44" s="62"/>
    </row>
    <row r="45" spans="1:6" ht="12" customHeight="1">
      <c r="A45" s="193"/>
      <c r="B45" s="93" t="s">
        <v>186</v>
      </c>
      <c r="C45" s="8" t="s">
        <v>136</v>
      </c>
      <c r="D45" s="61"/>
      <c r="E45" s="61"/>
      <c r="F45" s="62"/>
    </row>
    <row r="46" spans="1:6" ht="12" customHeight="1" thickBot="1">
      <c r="A46" s="193"/>
      <c r="B46" s="93" t="s">
        <v>195</v>
      </c>
      <c r="C46" s="8" t="s">
        <v>76</v>
      </c>
      <c r="D46" s="61"/>
      <c r="E46" s="61"/>
      <c r="F46" s="62"/>
    </row>
    <row r="47" spans="1:6" ht="12" customHeight="1" thickBot="1">
      <c r="A47" s="160" t="s">
        <v>94</v>
      </c>
      <c r="B47" s="23"/>
      <c r="C47" s="23" t="s">
        <v>77</v>
      </c>
      <c r="D47" s="321"/>
      <c r="E47" s="321"/>
      <c r="F47" s="320"/>
    </row>
    <row r="48" spans="1:6" s="69" customFormat="1" ht="12" customHeight="1" thickBot="1">
      <c r="A48" s="185" t="s">
        <v>95</v>
      </c>
      <c r="B48" s="358"/>
      <c r="C48" s="359" t="s">
        <v>80</v>
      </c>
      <c r="D48" s="321"/>
      <c r="E48" s="321"/>
      <c r="F48" s="320"/>
    </row>
    <row r="49" spans="1:6" ht="15" customHeight="1" thickBot="1">
      <c r="A49" s="160" t="s">
        <v>96</v>
      </c>
      <c r="B49" s="182"/>
      <c r="C49" s="195" t="s">
        <v>78</v>
      </c>
      <c r="D49" s="555">
        <f>+D36+D42+D47+D48</f>
        <v>0</v>
      </c>
      <c r="E49" s="555">
        <f>+E36+E42+E47+E48</f>
        <v>0</v>
      </c>
      <c r="F49" s="354">
        <f>+F36+F42+F47+F48</f>
        <v>0</v>
      </c>
    </row>
    <row r="50" spans="4:6" ht="13.5" thickBot="1">
      <c r="D50" s="355"/>
      <c r="E50" s="355"/>
      <c r="F50" s="355"/>
    </row>
    <row r="51" spans="1:6" ht="15" customHeight="1" thickBot="1">
      <c r="A51" s="198" t="s">
        <v>323</v>
      </c>
      <c r="B51" s="199"/>
      <c r="C51" s="200"/>
      <c r="D51" s="559"/>
      <c r="E51" s="559"/>
      <c r="F51" s="72"/>
    </row>
    <row r="52" spans="1:6" ht="14.25" customHeight="1" thickBot="1">
      <c r="A52" s="198" t="s">
        <v>324</v>
      </c>
      <c r="B52" s="199"/>
      <c r="C52" s="200"/>
      <c r="D52" s="559"/>
      <c r="E52" s="559"/>
      <c r="F52" s="72"/>
    </row>
  </sheetData>
  <sheetProtection sheet="1"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9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27</v>
      </c>
    </row>
    <row r="2" spans="1:6" s="66" customFormat="1" ht="25.5" customHeight="1">
      <c r="A2" s="620" t="s">
        <v>319</v>
      </c>
      <c r="B2" s="621"/>
      <c r="C2" s="632" t="s">
        <v>327</v>
      </c>
      <c r="D2" s="633"/>
      <c r="E2" s="634"/>
      <c r="F2" s="204" t="s">
        <v>141</v>
      </c>
    </row>
    <row r="3" spans="1:6" s="66" customFormat="1" ht="16.5" thickBot="1">
      <c r="A3" s="165" t="s">
        <v>318</v>
      </c>
      <c r="B3" s="166"/>
      <c r="C3" s="635" t="s">
        <v>139</v>
      </c>
      <c r="D3" s="636"/>
      <c r="E3" s="637"/>
      <c r="F3" s="205" t="s">
        <v>126</v>
      </c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92</v>
      </c>
      <c r="B8" s="171"/>
      <c r="C8" s="172" t="s">
        <v>325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176</v>
      </c>
      <c r="C9" s="11" t="s">
        <v>244</v>
      </c>
      <c r="D9" s="542"/>
      <c r="E9" s="542"/>
      <c r="F9" s="346"/>
    </row>
    <row r="10" spans="1:6" s="68" customFormat="1" ht="12" customHeight="1">
      <c r="A10" s="173"/>
      <c r="B10" s="174" t="s">
        <v>177</v>
      </c>
      <c r="C10" s="8" t="s">
        <v>245</v>
      </c>
      <c r="D10" s="282"/>
      <c r="E10" s="282"/>
      <c r="F10" s="288"/>
    </row>
    <row r="11" spans="1:6" s="68" customFormat="1" ht="12" customHeight="1">
      <c r="A11" s="173"/>
      <c r="B11" s="174" t="s">
        <v>178</v>
      </c>
      <c r="C11" s="8" t="s">
        <v>246</v>
      </c>
      <c r="D11" s="282"/>
      <c r="E11" s="282"/>
      <c r="F11" s="288"/>
    </row>
    <row r="12" spans="1:6" s="68" customFormat="1" ht="12" customHeight="1">
      <c r="A12" s="173"/>
      <c r="B12" s="174" t="s">
        <v>179</v>
      </c>
      <c r="C12" s="8" t="s">
        <v>247</v>
      </c>
      <c r="D12" s="282"/>
      <c r="E12" s="282"/>
      <c r="F12" s="288"/>
    </row>
    <row r="13" spans="1:6" s="68" customFormat="1" ht="12" customHeight="1">
      <c r="A13" s="173"/>
      <c r="B13" s="174" t="s">
        <v>213</v>
      </c>
      <c r="C13" s="7" t="s">
        <v>248</v>
      </c>
      <c r="D13" s="282"/>
      <c r="E13" s="282"/>
      <c r="F13" s="288"/>
    </row>
    <row r="14" spans="1:6" s="68" customFormat="1" ht="12" customHeight="1">
      <c r="A14" s="176"/>
      <c r="B14" s="174" t="s">
        <v>180</v>
      </c>
      <c r="C14" s="8" t="s">
        <v>249</v>
      </c>
      <c r="D14" s="543"/>
      <c r="E14" s="543"/>
      <c r="F14" s="347"/>
    </row>
    <row r="15" spans="1:6" s="69" customFormat="1" ht="12" customHeight="1">
      <c r="A15" s="173"/>
      <c r="B15" s="174" t="s">
        <v>181</v>
      </c>
      <c r="C15" s="8" t="s">
        <v>67</v>
      </c>
      <c r="D15" s="282"/>
      <c r="E15" s="282"/>
      <c r="F15" s="288"/>
    </row>
    <row r="16" spans="1:6" s="69" customFormat="1" ht="12" customHeight="1" thickBot="1">
      <c r="A16" s="177"/>
      <c r="B16" s="178" t="s">
        <v>189</v>
      </c>
      <c r="C16" s="7" t="s">
        <v>310</v>
      </c>
      <c r="D16" s="284"/>
      <c r="E16" s="284"/>
      <c r="F16" s="289"/>
    </row>
    <row r="17" spans="1:6" s="68" customFormat="1" ht="12" customHeight="1" thickBot="1">
      <c r="A17" s="156" t="s">
        <v>93</v>
      </c>
      <c r="B17" s="171"/>
      <c r="C17" s="172" t="s">
        <v>68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182</v>
      </c>
      <c r="C18" s="10" t="s">
        <v>64</v>
      </c>
      <c r="D18" s="282"/>
      <c r="E18" s="282"/>
      <c r="F18" s="288"/>
    </row>
    <row r="19" spans="1:6" s="69" customFormat="1" ht="12" customHeight="1">
      <c r="A19" s="173"/>
      <c r="B19" s="174" t="s">
        <v>183</v>
      </c>
      <c r="C19" s="8" t="s">
        <v>65</v>
      </c>
      <c r="D19" s="282"/>
      <c r="E19" s="282"/>
      <c r="F19" s="288"/>
    </row>
    <row r="20" spans="1:6" s="69" customFormat="1" ht="12" customHeight="1">
      <c r="A20" s="173"/>
      <c r="B20" s="174" t="s">
        <v>184</v>
      </c>
      <c r="C20" s="8" t="s">
        <v>66</v>
      </c>
      <c r="D20" s="282"/>
      <c r="E20" s="282"/>
      <c r="F20" s="288"/>
    </row>
    <row r="21" spans="1:6" s="69" customFormat="1" ht="12" customHeight="1" thickBot="1">
      <c r="A21" s="173"/>
      <c r="B21" s="174" t="s">
        <v>185</v>
      </c>
      <c r="C21" s="8" t="s">
        <v>65</v>
      </c>
      <c r="D21" s="282"/>
      <c r="E21" s="282"/>
      <c r="F21" s="288"/>
    </row>
    <row r="22" spans="1:6" s="69" customFormat="1" ht="12" customHeight="1" thickBot="1">
      <c r="A22" s="160" t="s">
        <v>94</v>
      </c>
      <c r="B22" s="74"/>
      <c r="C22" s="74" t="s">
        <v>69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156</v>
      </c>
      <c r="C23" s="85" t="s">
        <v>366</v>
      </c>
      <c r="D23" s="552"/>
      <c r="E23" s="552"/>
      <c r="F23" s="370"/>
    </row>
    <row r="24" spans="1:6" s="68" customFormat="1" ht="12" customHeight="1" thickBot="1">
      <c r="A24" s="363"/>
      <c r="B24" s="364" t="s">
        <v>157</v>
      </c>
      <c r="C24" s="86" t="s">
        <v>370</v>
      </c>
      <c r="D24" s="561"/>
      <c r="E24" s="561"/>
      <c r="F24" s="371"/>
    </row>
    <row r="25" spans="1:6" s="68" customFormat="1" ht="12" customHeight="1" thickBot="1">
      <c r="A25" s="160" t="s">
        <v>95</v>
      </c>
      <c r="B25" s="171"/>
      <c r="C25" s="74" t="s">
        <v>86</v>
      </c>
      <c r="D25" s="321"/>
      <c r="E25" s="321"/>
      <c r="F25" s="320"/>
    </row>
    <row r="26" spans="1:6" s="69" customFormat="1" ht="12" customHeight="1" thickBot="1">
      <c r="A26" s="156" t="s">
        <v>96</v>
      </c>
      <c r="B26" s="113"/>
      <c r="C26" s="74" t="s">
        <v>81</v>
      </c>
      <c r="D26" s="285"/>
      <c r="E26" s="285"/>
      <c r="F26" s="290"/>
    </row>
    <row r="27" spans="1:6" s="69" customFormat="1" ht="15" customHeight="1" thickBot="1">
      <c r="A27" s="360" t="s">
        <v>97</v>
      </c>
      <c r="B27" s="368"/>
      <c r="C27" s="362" t="s">
        <v>84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163</v>
      </c>
      <c r="C28" s="85" t="s">
        <v>469</v>
      </c>
      <c r="D28" s="552"/>
      <c r="E28" s="552"/>
      <c r="F28" s="370"/>
    </row>
    <row r="29" spans="1:6" ht="15.75" thickBot="1">
      <c r="A29" s="369"/>
      <c r="B29" s="112" t="s">
        <v>164</v>
      </c>
      <c r="C29" s="361" t="s">
        <v>72</v>
      </c>
      <c r="D29" s="63"/>
      <c r="E29" s="63"/>
      <c r="F29" s="64"/>
    </row>
    <row r="30" spans="1:6" s="57" customFormat="1" ht="16.5" customHeight="1" thickBot="1">
      <c r="A30" s="185" t="s">
        <v>98</v>
      </c>
      <c r="B30" s="358"/>
      <c r="C30" s="359" t="s">
        <v>85</v>
      </c>
      <c r="D30" s="321"/>
      <c r="E30" s="321"/>
      <c r="F30" s="320"/>
    </row>
    <row r="31" spans="1:6" s="70" customFormat="1" ht="12" customHeight="1" thickBot="1">
      <c r="A31" s="185" t="s">
        <v>99</v>
      </c>
      <c r="B31" s="186"/>
      <c r="C31" s="187" t="s">
        <v>82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135</v>
      </c>
      <c r="B34" s="618"/>
      <c r="C34" s="618"/>
      <c r="D34" s="618"/>
      <c r="E34" s="618"/>
      <c r="F34" s="619"/>
    </row>
    <row r="35" spans="1:6" ht="12" customHeight="1" thickBot="1">
      <c r="A35" s="160" t="s">
        <v>92</v>
      </c>
      <c r="B35" s="23"/>
      <c r="C35" s="74" t="s">
        <v>63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176</v>
      </c>
      <c r="C36" s="10" t="s">
        <v>122</v>
      </c>
      <c r="D36" s="509"/>
      <c r="E36" s="509"/>
      <c r="F36" s="60"/>
    </row>
    <row r="37" spans="1:6" ht="12" customHeight="1">
      <c r="A37" s="193"/>
      <c r="B37" s="93" t="s">
        <v>177</v>
      </c>
      <c r="C37" s="8" t="s">
        <v>277</v>
      </c>
      <c r="D37" s="61"/>
      <c r="E37" s="61"/>
      <c r="F37" s="62"/>
    </row>
    <row r="38" spans="1:6" s="70" customFormat="1" ht="12" customHeight="1">
      <c r="A38" s="193"/>
      <c r="B38" s="93" t="s">
        <v>178</v>
      </c>
      <c r="C38" s="8" t="s">
        <v>205</v>
      </c>
      <c r="D38" s="61"/>
      <c r="E38" s="61"/>
      <c r="F38" s="62"/>
    </row>
    <row r="39" spans="1:6" ht="12" customHeight="1">
      <c r="A39" s="193"/>
      <c r="B39" s="93" t="s">
        <v>179</v>
      </c>
      <c r="C39" s="8" t="s">
        <v>278</v>
      </c>
      <c r="D39" s="61"/>
      <c r="E39" s="61"/>
      <c r="F39" s="62"/>
    </row>
    <row r="40" spans="1:6" ht="12" customHeight="1" thickBot="1">
      <c r="A40" s="193"/>
      <c r="B40" s="93" t="s">
        <v>188</v>
      </c>
      <c r="C40" s="8" t="s">
        <v>279</v>
      </c>
      <c r="D40" s="61"/>
      <c r="E40" s="61"/>
      <c r="F40" s="62"/>
    </row>
    <row r="41" spans="1:6" ht="12" customHeight="1" thickBot="1">
      <c r="A41" s="160" t="s">
        <v>93</v>
      </c>
      <c r="B41" s="23"/>
      <c r="C41" s="74" t="s">
        <v>79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182</v>
      </c>
      <c r="C42" s="10" t="s">
        <v>394</v>
      </c>
      <c r="D42" s="509"/>
      <c r="E42" s="509"/>
      <c r="F42" s="60"/>
    </row>
    <row r="43" spans="1:6" ht="15" customHeight="1">
      <c r="A43" s="193"/>
      <c r="B43" s="93" t="s">
        <v>183</v>
      </c>
      <c r="C43" s="8" t="s">
        <v>281</v>
      </c>
      <c r="D43" s="61"/>
      <c r="E43" s="61"/>
      <c r="F43" s="62"/>
    </row>
    <row r="44" spans="1:6" ht="12.75">
      <c r="A44" s="193"/>
      <c r="B44" s="93" t="s">
        <v>186</v>
      </c>
      <c r="C44" s="8" t="s">
        <v>136</v>
      </c>
      <c r="D44" s="61"/>
      <c r="E44" s="61"/>
      <c r="F44" s="62"/>
    </row>
    <row r="45" spans="1:6" ht="15" customHeight="1" thickBot="1">
      <c r="A45" s="193"/>
      <c r="B45" s="93" t="s">
        <v>195</v>
      </c>
      <c r="C45" s="8" t="s">
        <v>76</v>
      </c>
      <c r="D45" s="61"/>
      <c r="E45" s="61"/>
      <c r="F45" s="62"/>
    </row>
    <row r="46" spans="1:6" ht="14.25" customHeight="1" thickBot="1">
      <c r="A46" s="160" t="s">
        <v>94</v>
      </c>
      <c r="B46" s="23"/>
      <c r="C46" s="23" t="s">
        <v>77</v>
      </c>
      <c r="D46" s="321"/>
      <c r="E46" s="321"/>
      <c r="F46" s="320"/>
    </row>
    <row r="47" spans="1:6" ht="13.5" thickBot="1">
      <c r="A47" s="185" t="s">
        <v>95</v>
      </c>
      <c r="B47" s="358"/>
      <c r="C47" s="359" t="s">
        <v>80</v>
      </c>
      <c r="D47" s="321"/>
      <c r="E47" s="321"/>
      <c r="F47" s="320"/>
    </row>
    <row r="48" spans="1:6" ht="13.5" thickBot="1">
      <c r="A48" s="160" t="s">
        <v>96</v>
      </c>
      <c r="B48" s="182"/>
      <c r="C48" s="195" t="s">
        <v>78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323</v>
      </c>
      <c r="B50" s="199"/>
      <c r="C50" s="200"/>
      <c r="D50" s="559"/>
      <c r="E50" s="559"/>
      <c r="F50" s="72"/>
    </row>
    <row r="51" spans="1:6" ht="13.5" thickBot="1">
      <c r="A51" s="198" t="s">
        <v>324</v>
      </c>
      <c r="B51" s="199"/>
      <c r="C51" s="200"/>
      <c r="D51" s="559"/>
      <c r="E51" s="559"/>
      <c r="F51" s="72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9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30</v>
      </c>
    </row>
    <row r="2" spans="1:6" s="66" customFormat="1" ht="25.5" customHeight="1">
      <c r="A2" s="620" t="s">
        <v>319</v>
      </c>
      <c r="B2" s="621"/>
      <c r="C2" s="632" t="s">
        <v>327</v>
      </c>
      <c r="D2" s="633"/>
      <c r="E2" s="634"/>
      <c r="F2" s="204" t="s">
        <v>141</v>
      </c>
    </row>
    <row r="3" spans="1:6" s="66" customFormat="1" ht="16.5" thickBot="1">
      <c r="A3" s="165" t="s">
        <v>318</v>
      </c>
      <c r="B3" s="166"/>
      <c r="C3" s="635" t="s">
        <v>140</v>
      </c>
      <c r="D3" s="636"/>
      <c r="E3" s="637"/>
      <c r="F3" s="205" t="s">
        <v>141</v>
      </c>
    </row>
    <row r="4" spans="1:6" s="67" customFormat="1" ht="15.75" customHeight="1" thickBot="1">
      <c r="A4" s="167"/>
      <c r="B4" s="167"/>
      <c r="C4" s="167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92</v>
      </c>
      <c r="B8" s="171"/>
      <c r="C8" s="172" t="s">
        <v>325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176</v>
      </c>
      <c r="C9" s="11" t="s">
        <v>244</v>
      </c>
      <c r="D9" s="542"/>
      <c r="E9" s="542"/>
      <c r="F9" s="346"/>
    </row>
    <row r="10" spans="1:6" s="68" customFormat="1" ht="12" customHeight="1">
      <c r="A10" s="173"/>
      <c r="B10" s="174" t="s">
        <v>177</v>
      </c>
      <c r="C10" s="8" t="s">
        <v>245</v>
      </c>
      <c r="D10" s="282"/>
      <c r="E10" s="282"/>
      <c r="F10" s="288"/>
    </row>
    <row r="11" spans="1:6" s="68" customFormat="1" ht="12" customHeight="1">
      <c r="A11" s="173"/>
      <c r="B11" s="174" t="s">
        <v>178</v>
      </c>
      <c r="C11" s="8" t="s">
        <v>246</v>
      </c>
      <c r="D11" s="282"/>
      <c r="E11" s="282"/>
      <c r="F11" s="288"/>
    </row>
    <row r="12" spans="1:6" s="68" customFormat="1" ht="12" customHeight="1">
      <c r="A12" s="173"/>
      <c r="B12" s="174" t="s">
        <v>179</v>
      </c>
      <c r="C12" s="8" t="s">
        <v>247</v>
      </c>
      <c r="D12" s="282"/>
      <c r="E12" s="282"/>
      <c r="F12" s="288"/>
    </row>
    <row r="13" spans="1:6" s="68" customFormat="1" ht="12" customHeight="1">
      <c r="A13" s="173"/>
      <c r="B13" s="174" t="s">
        <v>213</v>
      </c>
      <c r="C13" s="7" t="s">
        <v>248</v>
      </c>
      <c r="D13" s="282"/>
      <c r="E13" s="282"/>
      <c r="F13" s="288"/>
    </row>
    <row r="14" spans="1:6" s="68" customFormat="1" ht="12" customHeight="1">
      <c r="A14" s="176"/>
      <c r="B14" s="174" t="s">
        <v>180</v>
      </c>
      <c r="C14" s="8" t="s">
        <v>249</v>
      </c>
      <c r="D14" s="543"/>
      <c r="E14" s="543"/>
      <c r="F14" s="347"/>
    </row>
    <row r="15" spans="1:6" s="69" customFormat="1" ht="12" customHeight="1">
      <c r="A15" s="173"/>
      <c r="B15" s="174" t="s">
        <v>181</v>
      </c>
      <c r="C15" s="8" t="s">
        <v>67</v>
      </c>
      <c r="D15" s="282"/>
      <c r="E15" s="282"/>
      <c r="F15" s="288"/>
    </row>
    <row r="16" spans="1:6" s="69" customFormat="1" ht="12" customHeight="1" thickBot="1">
      <c r="A16" s="177"/>
      <c r="B16" s="178" t="s">
        <v>189</v>
      </c>
      <c r="C16" s="7" t="s">
        <v>310</v>
      </c>
      <c r="D16" s="284"/>
      <c r="E16" s="284"/>
      <c r="F16" s="289"/>
    </row>
    <row r="17" spans="1:6" s="68" customFormat="1" ht="12" customHeight="1" thickBot="1">
      <c r="A17" s="156" t="s">
        <v>93</v>
      </c>
      <c r="B17" s="171"/>
      <c r="C17" s="172" t="s">
        <v>68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182</v>
      </c>
      <c r="C18" s="10" t="s">
        <v>64</v>
      </c>
      <c r="D18" s="282"/>
      <c r="E18" s="282"/>
      <c r="F18" s="288"/>
    </row>
    <row r="19" spans="1:6" s="69" customFormat="1" ht="12" customHeight="1">
      <c r="A19" s="173"/>
      <c r="B19" s="174" t="s">
        <v>183</v>
      </c>
      <c r="C19" s="8" t="s">
        <v>65</v>
      </c>
      <c r="D19" s="282"/>
      <c r="E19" s="282"/>
      <c r="F19" s="288"/>
    </row>
    <row r="20" spans="1:6" s="69" customFormat="1" ht="12" customHeight="1">
      <c r="A20" s="173"/>
      <c r="B20" s="174" t="s">
        <v>184</v>
      </c>
      <c r="C20" s="8" t="s">
        <v>66</v>
      </c>
      <c r="D20" s="282"/>
      <c r="E20" s="282"/>
      <c r="F20" s="288"/>
    </row>
    <row r="21" spans="1:6" s="69" customFormat="1" ht="12" customHeight="1" thickBot="1">
      <c r="A21" s="173"/>
      <c r="B21" s="174" t="s">
        <v>185</v>
      </c>
      <c r="C21" s="8" t="s">
        <v>65</v>
      </c>
      <c r="D21" s="282"/>
      <c r="E21" s="282"/>
      <c r="F21" s="288"/>
    </row>
    <row r="22" spans="1:6" s="69" customFormat="1" ht="12" customHeight="1" thickBot="1">
      <c r="A22" s="160" t="s">
        <v>94</v>
      </c>
      <c r="B22" s="74"/>
      <c r="C22" s="74" t="s">
        <v>69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156</v>
      </c>
      <c r="C23" s="85" t="s">
        <v>366</v>
      </c>
      <c r="D23" s="552"/>
      <c r="E23" s="552"/>
      <c r="F23" s="370"/>
    </row>
    <row r="24" spans="1:6" s="68" customFormat="1" ht="12" customHeight="1" thickBot="1">
      <c r="A24" s="363"/>
      <c r="B24" s="364" t="s">
        <v>157</v>
      </c>
      <c r="C24" s="86" t="s">
        <v>370</v>
      </c>
      <c r="D24" s="561"/>
      <c r="E24" s="561"/>
      <c r="F24" s="371"/>
    </row>
    <row r="25" spans="1:6" s="68" customFormat="1" ht="12" customHeight="1" thickBot="1">
      <c r="A25" s="160" t="s">
        <v>95</v>
      </c>
      <c r="B25" s="171"/>
      <c r="C25" s="74" t="s">
        <v>86</v>
      </c>
      <c r="D25" s="321"/>
      <c r="E25" s="321"/>
      <c r="F25" s="320"/>
    </row>
    <row r="26" spans="1:6" s="68" customFormat="1" ht="12" customHeight="1" thickBot="1">
      <c r="A26" s="156" t="s">
        <v>96</v>
      </c>
      <c r="B26" s="113"/>
      <c r="C26" s="74" t="s">
        <v>81</v>
      </c>
      <c r="D26" s="285"/>
      <c r="E26" s="285"/>
      <c r="F26" s="290"/>
    </row>
    <row r="27" spans="1:6" s="69" customFormat="1" ht="12" customHeight="1" thickBot="1">
      <c r="A27" s="360" t="s">
        <v>97</v>
      </c>
      <c r="B27" s="368"/>
      <c r="C27" s="362" t="s">
        <v>84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163</v>
      </c>
      <c r="C28" s="85" t="s">
        <v>469</v>
      </c>
      <c r="D28" s="552"/>
      <c r="E28" s="552"/>
      <c r="F28" s="370"/>
    </row>
    <row r="29" spans="1:6" s="69" customFormat="1" ht="15" customHeight="1" thickBot="1">
      <c r="A29" s="369"/>
      <c r="B29" s="112" t="s">
        <v>164</v>
      </c>
      <c r="C29" s="361" t="s">
        <v>72</v>
      </c>
      <c r="D29" s="63"/>
      <c r="E29" s="63"/>
      <c r="F29" s="64"/>
    </row>
    <row r="30" spans="1:6" ht="13.5" thickBot="1">
      <c r="A30" s="185" t="s">
        <v>98</v>
      </c>
      <c r="B30" s="358"/>
      <c r="C30" s="359" t="s">
        <v>85</v>
      </c>
      <c r="D30" s="321"/>
      <c r="E30" s="321"/>
      <c r="F30" s="320"/>
    </row>
    <row r="31" spans="1:6" s="57" customFormat="1" ht="16.5" customHeight="1" thickBot="1">
      <c r="A31" s="185" t="s">
        <v>99</v>
      </c>
      <c r="B31" s="186"/>
      <c r="C31" s="187" t="s">
        <v>82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135</v>
      </c>
      <c r="B34" s="618"/>
      <c r="C34" s="618"/>
      <c r="D34" s="618"/>
      <c r="E34" s="618"/>
      <c r="F34" s="619"/>
    </row>
    <row r="35" spans="1:6" ht="12" customHeight="1" thickBot="1">
      <c r="A35" s="160" t="s">
        <v>92</v>
      </c>
      <c r="B35" s="23"/>
      <c r="C35" s="74" t="s">
        <v>63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176</v>
      </c>
      <c r="C36" s="10" t="s">
        <v>122</v>
      </c>
      <c r="D36" s="509"/>
      <c r="E36" s="509"/>
      <c r="F36" s="60"/>
    </row>
    <row r="37" spans="1:6" ht="12" customHeight="1">
      <c r="A37" s="193"/>
      <c r="B37" s="93" t="s">
        <v>177</v>
      </c>
      <c r="C37" s="8" t="s">
        <v>277</v>
      </c>
      <c r="D37" s="61"/>
      <c r="E37" s="61"/>
      <c r="F37" s="62"/>
    </row>
    <row r="38" spans="1:6" ht="12" customHeight="1">
      <c r="A38" s="193"/>
      <c r="B38" s="93" t="s">
        <v>178</v>
      </c>
      <c r="C38" s="8" t="s">
        <v>205</v>
      </c>
      <c r="D38" s="61"/>
      <c r="E38" s="61"/>
      <c r="F38" s="62"/>
    </row>
    <row r="39" spans="1:6" s="70" customFormat="1" ht="12" customHeight="1">
      <c r="A39" s="193"/>
      <c r="B39" s="93" t="s">
        <v>179</v>
      </c>
      <c r="C39" s="8" t="s">
        <v>278</v>
      </c>
      <c r="D39" s="61"/>
      <c r="E39" s="61"/>
      <c r="F39" s="62"/>
    </row>
    <row r="40" spans="1:6" ht="12" customHeight="1" thickBot="1">
      <c r="A40" s="193"/>
      <c r="B40" s="93" t="s">
        <v>188</v>
      </c>
      <c r="C40" s="8" t="s">
        <v>279</v>
      </c>
      <c r="D40" s="61"/>
      <c r="E40" s="61"/>
      <c r="F40" s="62"/>
    </row>
    <row r="41" spans="1:6" ht="12" customHeight="1" thickBot="1">
      <c r="A41" s="160" t="s">
        <v>93</v>
      </c>
      <c r="B41" s="23"/>
      <c r="C41" s="74" t="s">
        <v>79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182</v>
      </c>
      <c r="C42" s="10" t="s">
        <v>394</v>
      </c>
      <c r="D42" s="509"/>
      <c r="E42" s="509"/>
      <c r="F42" s="60"/>
    </row>
    <row r="43" spans="1:6" ht="12" customHeight="1">
      <c r="A43" s="193"/>
      <c r="B43" s="93" t="s">
        <v>183</v>
      </c>
      <c r="C43" s="8" t="s">
        <v>281</v>
      </c>
      <c r="D43" s="61"/>
      <c r="E43" s="61"/>
      <c r="F43" s="62"/>
    </row>
    <row r="44" spans="1:6" ht="15" customHeight="1">
      <c r="A44" s="193"/>
      <c r="B44" s="93" t="s">
        <v>186</v>
      </c>
      <c r="C44" s="8" t="s">
        <v>136</v>
      </c>
      <c r="D44" s="61"/>
      <c r="E44" s="61"/>
      <c r="F44" s="62"/>
    </row>
    <row r="45" spans="1:6" ht="23.25" thickBot="1">
      <c r="A45" s="193"/>
      <c r="B45" s="93" t="s">
        <v>195</v>
      </c>
      <c r="C45" s="8" t="s">
        <v>76</v>
      </c>
      <c r="D45" s="61"/>
      <c r="E45" s="61"/>
      <c r="F45" s="62"/>
    </row>
    <row r="46" spans="1:6" ht="15" customHeight="1" thickBot="1">
      <c r="A46" s="160" t="s">
        <v>94</v>
      </c>
      <c r="B46" s="23"/>
      <c r="C46" s="23" t="s">
        <v>77</v>
      </c>
      <c r="D46" s="321"/>
      <c r="E46" s="321"/>
      <c r="F46" s="320"/>
    </row>
    <row r="47" spans="1:6" ht="14.25" customHeight="1" thickBot="1">
      <c r="A47" s="185" t="s">
        <v>95</v>
      </c>
      <c r="B47" s="358"/>
      <c r="C47" s="359" t="s">
        <v>80</v>
      </c>
      <c r="D47" s="321"/>
      <c r="E47" s="321"/>
      <c r="F47" s="320"/>
    </row>
    <row r="48" spans="1:6" ht="13.5" thickBot="1">
      <c r="A48" s="160" t="s">
        <v>96</v>
      </c>
      <c r="B48" s="182"/>
      <c r="C48" s="195" t="s">
        <v>78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323</v>
      </c>
      <c r="B50" s="199"/>
      <c r="C50" s="200"/>
      <c r="D50" s="559"/>
      <c r="E50" s="559"/>
      <c r="F50" s="72"/>
    </row>
    <row r="51" spans="1:6" ht="13.5" thickBot="1">
      <c r="A51" s="198" t="s">
        <v>324</v>
      </c>
      <c r="B51" s="199"/>
      <c r="C51" s="200"/>
      <c r="D51" s="559"/>
      <c r="E51" s="559"/>
      <c r="F51" s="72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6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29</v>
      </c>
    </row>
    <row r="2" spans="1:6" s="66" customFormat="1" ht="25.5" customHeight="1">
      <c r="A2" s="620" t="s">
        <v>319</v>
      </c>
      <c r="B2" s="621"/>
      <c r="C2" s="632" t="s">
        <v>327</v>
      </c>
      <c r="D2" s="633"/>
      <c r="E2" s="634"/>
      <c r="F2" s="204" t="s">
        <v>141</v>
      </c>
    </row>
    <row r="3" spans="1:6" s="66" customFormat="1" ht="16.5" thickBot="1">
      <c r="A3" s="165" t="s">
        <v>318</v>
      </c>
      <c r="B3" s="166"/>
      <c r="C3" s="635" t="s">
        <v>143</v>
      </c>
      <c r="D3" s="636"/>
      <c r="E3" s="637"/>
      <c r="F3" s="205" t="s">
        <v>142</v>
      </c>
    </row>
    <row r="4" spans="1:6" s="67" customFormat="1" ht="15.75" customHeight="1" thickBot="1">
      <c r="A4" s="167"/>
      <c r="B4" s="167"/>
      <c r="C4" s="167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92</v>
      </c>
      <c r="B8" s="171"/>
      <c r="C8" s="172" t="s">
        <v>325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176</v>
      </c>
      <c r="C9" s="11" t="s">
        <v>244</v>
      </c>
      <c r="D9" s="542"/>
      <c r="E9" s="542"/>
      <c r="F9" s="346"/>
    </row>
    <row r="10" spans="1:6" s="68" customFormat="1" ht="12" customHeight="1">
      <c r="A10" s="173"/>
      <c r="B10" s="174" t="s">
        <v>177</v>
      </c>
      <c r="C10" s="8" t="s">
        <v>245</v>
      </c>
      <c r="D10" s="282"/>
      <c r="E10" s="282"/>
      <c r="F10" s="288"/>
    </row>
    <row r="11" spans="1:6" s="68" customFormat="1" ht="12" customHeight="1">
      <c r="A11" s="173"/>
      <c r="B11" s="174" t="s">
        <v>178</v>
      </c>
      <c r="C11" s="8" t="s">
        <v>246</v>
      </c>
      <c r="D11" s="282"/>
      <c r="E11" s="282"/>
      <c r="F11" s="288"/>
    </row>
    <row r="12" spans="1:6" s="68" customFormat="1" ht="12" customHeight="1">
      <c r="A12" s="173"/>
      <c r="B12" s="174" t="s">
        <v>179</v>
      </c>
      <c r="C12" s="8" t="s">
        <v>247</v>
      </c>
      <c r="D12" s="282"/>
      <c r="E12" s="282"/>
      <c r="F12" s="288"/>
    </row>
    <row r="13" spans="1:6" s="68" customFormat="1" ht="12" customHeight="1">
      <c r="A13" s="173"/>
      <c r="B13" s="174" t="s">
        <v>213</v>
      </c>
      <c r="C13" s="7" t="s">
        <v>248</v>
      </c>
      <c r="D13" s="282"/>
      <c r="E13" s="282"/>
      <c r="F13" s="288"/>
    </row>
    <row r="14" spans="1:6" s="68" customFormat="1" ht="12" customHeight="1">
      <c r="A14" s="176"/>
      <c r="B14" s="174" t="s">
        <v>180</v>
      </c>
      <c r="C14" s="8" t="s">
        <v>249</v>
      </c>
      <c r="D14" s="543"/>
      <c r="E14" s="543"/>
      <c r="F14" s="347"/>
    </row>
    <row r="15" spans="1:6" s="69" customFormat="1" ht="12" customHeight="1">
      <c r="A15" s="173"/>
      <c r="B15" s="174" t="s">
        <v>181</v>
      </c>
      <c r="C15" s="8" t="s">
        <v>67</v>
      </c>
      <c r="D15" s="282"/>
      <c r="E15" s="282"/>
      <c r="F15" s="288"/>
    </row>
    <row r="16" spans="1:6" s="69" customFormat="1" ht="12" customHeight="1" thickBot="1">
      <c r="A16" s="177"/>
      <c r="B16" s="178" t="s">
        <v>189</v>
      </c>
      <c r="C16" s="7" t="s">
        <v>310</v>
      </c>
      <c r="D16" s="284"/>
      <c r="E16" s="284"/>
      <c r="F16" s="289"/>
    </row>
    <row r="17" spans="1:6" s="68" customFormat="1" ht="12" customHeight="1" thickBot="1">
      <c r="A17" s="156" t="s">
        <v>93</v>
      </c>
      <c r="B17" s="171"/>
      <c r="C17" s="172" t="s">
        <v>68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182</v>
      </c>
      <c r="C18" s="10" t="s">
        <v>64</v>
      </c>
      <c r="D18" s="282"/>
      <c r="E18" s="282"/>
      <c r="F18" s="288"/>
    </row>
    <row r="19" spans="1:6" s="69" customFormat="1" ht="12" customHeight="1">
      <c r="A19" s="173"/>
      <c r="B19" s="174" t="s">
        <v>183</v>
      </c>
      <c r="C19" s="8" t="s">
        <v>65</v>
      </c>
      <c r="D19" s="282"/>
      <c r="E19" s="282"/>
      <c r="F19" s="288"/>
    </row>
    <row r="20" spans="1:6" s="69" customFormat="1" ht="12" customHeight="1">
      <c r="A20" s="173"/>
      <c r="B20" s="174" t="s">
        <v>184</v>
      </c>
      <c r="C20" s="8" t="s">
        <v>66</v>
      </c>
      <c r="D20" s="282"/>
      <c r="E20" s="282"/>
      <c r="F20" s="288"/>
    </row>
    <row r="21" spans="1:6" s="69" customFormat="1" ht="12" customHeight="1" thickBot="1">
      <c r="A21" s="173"/>
      <c r="B21" s="174" t="s">
        <v>185</v>
      </c>
      <c r="C21" s="8" t="s">
        <v>65</v>
      </c>
      <c r="D21" s="282"/>
      <c r="E21" s="282"/>
      <c r="F21" s="288"/>
    </row>
    <row r="22" spans="1:6" s="69" customFormat="1" ht="12" customHeight="1" thickBot="1">
      <c r="A22" s="160" t="s">
        <v>94</v>
      </c>
      <c r="B22" s="74"/>
      <c r="C22" s="74" t="s">
        <v>69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156</v>
      </c>
      <c r="C23" s="85" t="s">
        <v>366</v>
      </c>
      <c r="D23" s="552"/>
      <c r="E23" s="552"/>
      <c r="F23" s="370"/>
    </row>
    <row r="24" spans="1:6" s="68" customFormat="1" ht="12" customHeight="1" thickBot="1">
      <c r="A24" s="363"/>
      <c r="B24" s="364" t="s">
        <v>157</v>
      </c>
      <c r="C24" s="86" t="s">
        <v>370</v>
      </c>
      <c r="D24" s="561"/>
      <c r="E24" s="561"/>
      <c r="F24" s="371"/>
    </row>
    <row r="25" spans="1:6" s="68" customFormat="1" ht="12" customHeight="1" thickBot="1">
      <c r="A25" s="160" t="s">
        <v>95</v>
      </c>
      <c r="B25" s="171"/>
      <c r="C25" s="74" t="s">
        <v>86</v>
      </c>
      <c r="D25" s="321"/>
      <c r="E25" s="321"/>
      <c r="F25" s="320"/>
    </row>
    <row r="26" spans="1:6" s="68" customFormat="1" ht="12" customHeight="1" thickBot="1">
      <c r="A26" s="156" t="s">
        <v>96</v>
      </c>
      <c r="B26" s="113"/>
      <c r="C26" s="74" t="s">
        <v>81</v>
      </c>
      <c r="D26" s="285"/>
      <c r="E26" s="285"/>
      <c r="F26" s="290"/>
    </row>
    <row r="27" spans="1:6" s="69" customFormat="1" ht="12" customHeight="1" thickBot="1">
      <c r="A27" s="360" t="s">
        <v>97</v>
      </c>
      <c r="B27" s="368"/>
      <c r="C27" s="362" t="s">
        <v>84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163</v>
      </c>
      <c r="C28" s="85" t="s">
        <v>469</v>
      </c>
      <c r="D28" s="552"/>
      <c r="E28" s="552"/>
      <c r="F28" s="370"/>
    </row>
    <row r="29" spans="1:6" s="69" customFormat="1" ht="15" customHeight="1" thickBot="1">
      <c r="A29" s="369"/>
      <c r="B29" s="112" t="s">
        <v>164</v>
      </c>
      <c r="C29" s="361" t="s">
        <v>72</v>
      </c>
      <c r="D29" s="63"/>
      <c r="E29" s="63"/>
      <c r="F29" s="64"/>
    </row>
    <row r="30" spans="1:6" ht="13.5" thickBot="1">
      <c r="A30" s="185" t="s">
        <v>98</v>
      </c>
      <c r="B30" s="358"/>
      <c r="C30" s="359" t="s">
        <v>85</v>
      </c>
      <c r="D30" s="321"/>
      <c r="E30" s="321"/>
      <c r="F30" s="320"/>
    </row>
    <row r="31" spans="1:6" s="57" customFormat="1" ht="16.5" customHeight="1" thickBot="1">
      <c r="A31" s="185" t="s">
        <v>99</v>
      </c>
      <c r="B31" s="186"/>
      <c r="C31" s="187" t="s">
        <v>82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135</v>
      </c>
      <c r="B34" s="618"/>
      <c r="C34" s="618"/>
      <c r="D34" s="618"/>
      <c r="E34" s="618"/>
      <c r="F34" s="619"/>
    </row>
    <row r="35" spans="1:6" ht="12" customHeight="1" thickBot="1">
      <c r="A35" s="160" t="s">
        <v>92</v>
      </c>
      <c r="B35" s="23"/>
      <c r="C35" s="74" t="s">
        <v>63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176</v>
      </c>
      <c r="C36" s="10" t="s">
        <v>122</v>
      </c>
      <c r="D36" s="509"/>
      <c r="E36" s="509"/>
      <c r="F36" s="60"/>
    </row>
    <row r="37" spans="1:6" ht="12" customHeight="1">
      <c r="A37" s="193"/>
      <c r="B37" s="93" t="s">
        <v>177</v>
      </c>
      <c r="C37" s="8" t="s">
        <v>277</v>
      </c>
      <c r="D37" s="61"/>
      <c r="E37" s="61"/>
      <c r="F37" s="62"/>
    </row>
    <row r="38" spans="1:6" ht="12" customHeight="1">
      <c r="A38" s="193"/>
      <c r="B38" s="93" t="s">
        <v>178</v>
      </c>
      <c r="C38" s="8" t="s">
        <v>205</v>
      </c>
      <c r="D38" s="61"/>
      <c r="E38" s="61"/>
      <c r="F38" s="62"/>
    </row>
    <row r="39" spans="1:6" s="70" customFormat="1" ht="12" customHeight="1">
      <c r="A39" s="193"/>
      <c r="B39" s="93" t="s">
        <v>179</v>
      </c>
      <c r="C39" s="8" t="s">
        <v>278</v>
      </c>
      <c r="D39" s="61"/>
      <c r="E39" s="61"/>
      <c r="F39" s="62"/>
    </row>
    <row r="40" spans="1:6" ht="12" customHeight="1" thickBot="1">
      <c r="A40" s="193"/>
      <c r="B40" s="93" t="s">
        <v>188</v>
      </c>
      <c r="C40" s="8" t="s">
        <v>279</v>
      </c>
      <c r="D40" s="61"/>
      <c r="E40" s="61"/>
      <c r="F40" s="62"/>
    </row>
    <row r="41" spans="1:6" ht="12" customHeight="1" thickBot="1">
      <c r="A41" s="160" t="s">
        <v>93</v>
      </c>
      <c r="B41" s="23"/>
      <c r="C41" s="74" t="s">
        <v>79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182</v>
      </c>
      <c r="C42" s="10" t="s">
        <v>394</v>
      </c>
      <c r="D42" s="509"/>
      <c r="E42" s="509"/>
      <c r="F42" s="60"/>
    </row>
    <row r="43" spans="1:6" ht="12" customHeight="1">
      <c r="A43" s="193"/>
      <c r="B43" s="93" t="s">
        <v>183</v>
      </c>
      <c r="C43" s="8" t="s">
        <v>281</v>
      </c>
      <c r="D43" s="61"/>
      <c r="E43" s="61"/>
      <c r="F43" s="62"/>
    </row>
    <row r="44" spans="1:6" ht="15" customHeight="1">
      <c r="A44" s="193"/>
      <c r="B44" s="93" t="s">
        <v>186</v>
      </c>
      <c r="C44" s="8" t="s">
        <v>136</v>
      </c>
      <c r="D44" s="61"/>
      <c r="E44" s="61"/>
      <c r="F44" s="62"/>
    </row>
    <row r="45" spans="1:6" ht="23.25" thickBot="1">
      <c r="A45" s="193"/>
      <c r="B45" s="93" t="s">
        <v>195</v>
      </c>
      <c r="C45" s="8" t="s">
        <v>76</v>
      </c>
      <c r="D45" s="61"/>
      <c r="E45" s="61"/>
      <c r="F45" s="62"/>
    </row>
    <row r="46" spans="1:6" ht="15" customHeight="1" thickBot="1">
      <c r="A46" s="160" t="s">
        <v>94</v>
      </c>
      <c r="B46" s="23"/>
      <c r="C46" s="23" t="s">
        <v>77</v>
      </c>
      <c r="D46" s="321"/>
      <c r="E46" s="321"/>
      <c r="F46" s="320"/>
    </row>
    <row r="47" spans="1:6" ht="14.25" customHeight="1" thickBot="1">
      <c r="A47" s="185" t="s">
        <v>95</v>
      </c>
      <c r="B47" s="358"/>
      <c r="C47" s="359" t="s">
        <v>80</v>
      </c>
      <c r="D47" s="321"/>
      <c r="E47" s="321"/>
      <c r="F47" s="320"/>
    </row>
    <row r="48" spans="1:6" ht="13.5" thickBot="1">
      <c r="A48" s="160" t="s">
        <v>96</v>
      </c>
      <c r="B48" s="182"/>
      <c r="C48" s="195" t="s">
        <v>78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323</v>
      </c>
      <c r="B50" s="199"/>
      <c r="C50" s="200"/>
      <c r="D50" s="559"/>
      <c r="E50" s="559"/>
      <c r="F50" s="72"/>
    </row>
    <row r="51" spans="1:6" ht="13.5" thickBot="1">
      <c r="A51" s="198" t="s">
        <v>324</v>
      </c>
      <c r="B51" s="199"/>
      <c r="C51" s="200"/>
      <c r="D51" s="559"/>
      <c r="E51" s="559"/>
      <c r="F51" s="72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="120" zoomScaleNormal="120" zoomScaleSheetLayoutView="100" workbookViewId="0" topLeftCell="A106">
      <selection activeCell="E81" sqref="E81"/>
    </sheetView>
  </sheetViews>
  <sheetFormatPr defaultColWidth="9.00390625" defaultRowHeight="12.75"/>
  <cols>
    <col min="1" max="1" width="9.50390625" style="390" customWidth="1"/>
    <col min="2" max="2" width="60.875" style="390" customWidth="1"/>
    <col min="3" max="5" width="15.875" style="391" customWidth="1"/>
    <col min="6" max="16384" width="9.375" style="34" customWidth="1"/>
  </cols>
  <sheetData>
    <row r="1" spans="1:5" ht="15.75" customHeight="1">
      <c r="A1" s="577" t="s">
        <v>89</v>
      </c>
      <c r="B1" s="577"/>
      <c r="C1" s="577"/>
      <c r="D1" s="577"/>
      <c r="E1" s="577"/>
    </row>
    <row r="2" spans="1:5" ht="15.75" customHeight="1" thickBot="1">
      <c r="A2" s="404" t="s">
        <v>221</v>
      </c>
      <c r="B2" s="404"/>
      <c r="C2" s="273"/>
      <c r="D2" s="273"/>
      <c r="E2" s="273" t="s">
        <v>413</v>
      </c>
    </row>
    <row r="3" spans="1:5" ht="15.75" customHeight="1">
      <c r="A3" s="571" t="s">
        <v>154</v>
      </c>
      <c r="B3" s="573" t="s">
        <v>91</v>
      </c>
      <c r="C3" s="575" t="s">
        <v>1</v>
      </c>
      <c r="D3" s="575"/>
      <c r="E3" s="576"/>
    </row>
    <row r="4" spans="1:5" ht="37.5" customHeight="1" thickBot="1">
      <c r="A4" s="572"/>
      <c r="B4" s="574"/>
      <c r="C4" s="409" t="s">
        <v>510</v>
      </c>
      <c r="D4" s="409" t="s">
        <v>517</v>
      </c>
      <c r="E4" s="410" t="s">
        <v>2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92</v>
      </c>
      <c r="B6" s="23" t="s">
        <v>236</v>
      </c>
      <c r="C6" s="471">
        <f>+C7+C12+C21</f>
        <v>169880</v>
      </c>
      <c r="D6" s="471">
        <f>+D7+D12+D21</f>
        <v>172508</v>
      </c>
      <c r="E6" s="250">
        <f>+E7+E12+E21</f>
        <v>61552</v>
      </c>
    </row>
    <row r="7" spans="1:5" s="1" customFormat="1" ht="12" customHeight="1" thickBot="1">
      <c r="A7" s="22" t="s">
        <v>93</v>
      </c>
      <c r="B7" s="229" t="s">
        <v>490</v>
      </c>
      <c r="C7" s="472">
        <f>+C8+C9+C10+C11</f>
        <v>100600</v>
      </c>
      <c r="D7" s="472">
        <f>+D8+D9+D10+D11</f>
        <v>101562</v>
      </c>
      <c r="E7" s="251">
        <f>+E8+E9+E10+E11</f>
        <v>45940</v>
      </c>
    </row>
    <row r="8" spans="1:5" s="1" customFormat="1" ht="12" customHeight="1">
      <c r="A8" s="15" t="s">
        <v>182</v>
      </c>
      <c r="B8" s="372" t="s">
        <v>133</v>
      </c>
      <c r="C8" s="473">
        <v>99500</v>
      </c>
      <c r="D8" s="473">
        <v>99505</v>
      </c>
      <c r="E8" s="253">
        <v>44771</v>
      </c>
    </row>
    <row r="9" spans="1:5" s="1" customFormat="1" ht="12" customHeight="1">
      <c r="A9" s="15" t="s">
        <v>183</v>
      </c>
      <c r="B9" s="243" t="s">
        <v>155</v>
      </c>
      <c r="C9" s="473"/>
      <c r="D9" s="473"/>
      <c r="E9" s="253"/>
    </row>
    <row r="10" spans="1:5" s="1" customFormat="1" ht="12" customHeight="1">
      <c r="A10" s="15" t="s">
        <v>184</v>
      </c>
      <c r="B10" s="243" t="s">
        <v>237</v>
      </c>
      <c r="C10" s="473">
        <v>950</v>
      </c>
      <c r="D10" s="473">
        <v>1107</v>
      </c>
      <c r="E10" s="253">
        <v>1106</v>
      </c>
    </row>
    <row r="11" spans="1:5" s="1" customFormat="1" ht="12" customHeight="1" thickBot="1">
      <c r="A11" s="15" t="s">
        <v>185</v>
      </c>
      <c r="B11" s="373" t="s">
        <v>238</v>
      </c>
      <c r="C11" s="473">
        <v>150</v>
      </c>
      <c r="D11" s="473">
        <v>950</v>
      </c>
      <c r="E11" s="253">
        <v>63</v>
      </c>
    </row>
    <row r="12" spans="1:5" s="1" customFormat="1" ht="12" customHeight="1" thickBot="1">
      <c r="A12" s="22" t="s">
        <v>94</v>
      </c>
      <c r="B12" s="23" t="s">
        <v>239</v>
      </c>
      <c r="C12" s="472">
        <f>+C13+C14+C15+C16+C17+C18+C19+C20</f>
        <v>69280</v>
      </c>
      <c r="D12" s="472">
        <f>+D13+D14+D15+D16+D17+D18+D19+D20</f>
        <v>70946</v>
      </c>
      <c r="E12" s="251">
        <f>+E13+E14+E15+E16+E17+E18+E19+E20</f>
        <v>15612</v>
      </c>
    </row>
    <row r="13" spans="1:5" s="1" customFormat="1" ht="12" customHeight="1">
      <c r="A13" s="19" t="s">
        <v>156</v>
      </c>
      <c r="B13" s="11" t="s">
        <v>244</v>
      </c>
      <c r="C13" s="474"/>
      <c r="D13" s="474">
        <v>571</v>
      </c>
      <c r="E13" s="252">
        <v>571</v>
      </c>
    </row>
    <row r="14" spans="1:5" s="1" customFormat="1" ht="12" customHeight="1">
      <c r="A14" s="15" t="s">
        <v>157</v>
      </c>
      <c r="B14" s="8" t="s">
        <v>245</v>
      </c>
      <c r="C14" s="473">
        <v>33000</v>
      </c>
      <c r="D14" s="473">
        <v>35335</v>
      </c>
      <c r="E14" s="253">
        <v>4732</v>
      </c>
    </row>
    <row r="15" spans="1:5" s="1" customFormat="1" ht="12" customHeight="1">
      <c r="A15" s="15" t="s">
        <v>158</v>
      </c>
      <c r="B15" s="8" t="s">
        <v>246</v>
      </c>
      <c r="C15" s="473">
        <v>19172</v>
      </c>
      <c r="D15" s="473">
        <v>19304</v>
      </c>
      <c r="E15" s="253">
        <v>6018</v>
      </c>
    </row>
    <row r="16" spans="1:5" s="1" customFormat="1" ht="12" customHeight="1">
      <c r="A16" s="15" t="s">
        <v>159</v>
      </c>
      <c r="B16" s="8" t="s">
        <v>247</v>
      </c>
      <c r="C16" s="473">
        <v>1836</v>
      </c>
      <c r="D16" s="473">
        <v>1836</v>
      </c>
      <c r="E16" s="253">
        <v>571</v>
      </c>
    </row>
    <row r="17" spans="1:5" s="1" customFormat="1" ht="12" customHeight="1">
      <c r="A17" s="14" t="s">
        <v>240</v>
      </c>
      <c r="B17" s="7" t="s">
        <v>248</v>
      </c>
      <c r="C17" s="475"/>
      <c r="D17" s="475"/>
      <c r="E17" s="254"/>
    </row>
    <row r="18" spans="1:5" s="1" customFormat="1" ht="12" customHeight="1">
      <c r="A18" s="15" t="s">
        <v>241</v>
      </c>
      <c r="B18" s="8" t="s">
        <v>358</v>
      </c>
      <c r="C18" s="473">
        <v>10097</v>
      </c>
      <c r="D18" s="473">
        <v>10099</v>
      </c>
      <c r="E18" s="253">
        <v>1733</v>
      </c>
    </row>
    <row r="19" spans="1:5" s="1" customFormat="1" ht="12" customHeight="1">
      <c r="A19" s="15" t="s">
        <v>242</v>
      </c>
      <c r="B19" s="8" t="s">
        <v>250</v>
      </c>
      <c r="C19" s="473">
        <v>1000</v>
      </c>
      <c r="D19" s="473">
        <v>1309</v>
      </c>
      <c r="E19" s="253">
        <v>1309</v>
      </c>
    </row>
    <row r="20" spans="1:5" s="1" customFormat="1" ht="12" customHeight="1" thickBot="1">
      <c r="A20" s="16" t="s">
        <v>243</v>
      </c>
      <c r="B20" s="9" t="s">
        <v>251</v>
      </c>
      <c r="C20" s="476">
        <v>4175</v>
      </c>
      <c r="D20" s="476">
        <v>2492</v>
      </c>
      <c r="E20" s="255">
        <v>678</v>
      </c>
    </row>
    <row r="21" spans="1:5" s="1" customFormat="1" ht="12" customHeight="1" thickBot="1">
      <c r="A21" s="22" t="s">
        <v>252</v>
      </c>
      <c r="B21" s="23" t="s">
        <v>359</v>
      </c>
      <c r="C21" s="477"/>
      <c r="D21" s="477"/>
      <c r="E21" s="256"/>
    </row>
    <row r="22" spans="1:5" s="1" customFormat="1" ht="12" customHeight="1" thickBot="1">
      <c r="A22" s="22" t="s">
        <v>96</v>
      </c>
      <c r="B22" s="23" t="s">
        <v>254</v>
      </c>
      <c r="C22" s="472">
        <f>+C23+C24+C25+C26+C27+C28+C29+C30</f>
        <v>58560</v>
      </c>
      <c r="D22" s="472">
        <f>+D23+D24+D25+D26+D27+D28+D29+D30</f>
        <v>67199</v>
      </c>
      <c r="E22" s="251">
        <f>+E23+E24+E25+E26+E27+E28+E29+E30</f>
        <v>35442</v>
      </c>
    </row>
    <row r="23" spans="1:5" s="1" customFormat="1" ht="12" customHeight="1">
      <c r="A23" s="17" t="s">
        <v>160</v>
      </c>
      <c r="B23" s="10" t="s">
        <v>260</v>
      </c>
      <c r="C23" s="478">
        <v>26075</v>
      </c>
      <c r="D23" s="478">
        <v>30310</v>
      </c>
      <c r="E23" s="257">
        <v>15483</v>
      </c>
    </row>
    <row r="24" spans="1:5" s="1" customFormat="1" ht="12" customHeight="1">
      <c r="A24" s="15" t="s">
        <v>161</v>
      </c>
      <c r="B24" s="8" t="s">
        <v>261</v>
      </c>
      <c r="C24" s="473">
        <v>2336</v>
      </c>
      <c r="D24" s="473">
        <v>3713</v>
      </c>
      <c r="E24" s="253">
        <v>1857</v>
      </c>
    </row>
    <row r="25" spans="1:5" s="1" customFormat="1" ht="12" customHeight="1">
      <c r="A25" s="15" t="s">
        <v>162</v>
      </c>
      <c r="B25" s="8" t="s">
        <v>262</v>
      </c>
      <c r="C25" s="473">
        <v>30149</v>
      </c>
      <c r="D25" s="473">
        <v>30758</v>
      </c>
      <c r="E25" s="253">
        <v>15684</v>
      </c>
    </row>
    <row r="26" spans="1:5" s="1" customFormat="1" ht="12" customHeight="1">
      <c r="A26" s="18" t="s">
        <v>255</v>
      </c>
      <c r="B26" s="8" t="s">
        <v>165</v>
      </c>
      <c r="C26" s="479"/>
      <c r="D26" s="479">
        <v>1220</v>
      </c>
      <c r="E26" s="258">
        <v>1220</v>
      </c>
    </row>
    <row r="27" spans="1:5" s="1" customFormat="1" ht="12" customHeight="1">
      <c r="A27" s="18" t="s">
        <v>256</v>
      </c>
      <c r="B27" s="8" t="s">
        <v>263</v>
      </c>
      <c r="C27" s="479"/>
      <c r="D27" s="479"/>
      <c r="E27" s="258"/>
    </row>
    <row r="28" spans="1:5" s="1" customFormat="1" ht="12" customHeight="1">
      <c r="A28" s="15" t="s">
        <v>257</v>
      </c>
      <c r="B28" s="8" t="s">
        <v>264</v>
      </c>
      <c r="C28" s="473"/>
      <c r="D28" s="473"/>
      <c r="E28" s="253"/>
    </row>
    <row r="29" spans="1:5" s="1" customFormat="1" ht="12" customHeight="1">
      <c r="A29" s="15" t="s">
        <v>258</v>
      </c>
      <c r="B29" s="8" t="s">
        <v>360</v>
      </c>
      <c r="C29" s="480"/>
      <c r="D29" s="480"/>
      <c r="E29" s="259"/>
    </row>
    <row r="30" spans="1:5" s="1" customFormat="1" ht="12" customHeight="1" thickBot="1">
      <c r="A30" s="15" t="s">
        <v>259</v>
      </c>
      <c r="B30" s="13" t="s">
        <v>266</v>
      </c>
      <c r="C30" s="480"/>
      <c r="D30" s="480">
        <v>1198</v>
      </c>
      <c r="E30" s="259">
        <v>1198</v>
      </c>
    </row>
    <row r="31" spans="1:5" s="1" customFormat="1" ht="12" customHeight="1" thickBot="1">
      <c r="A31" s="222" t="s">
        <v>97</v>
      </c>
      <c r="B31" s="23" t="s">
        <v>491</v>
      </c>
      <c r="C31" s="472">
        <f>+C32+C38</f>
        <v>204098</v>
      </c>
      <c r="D31" s="472">
        <f>+D32+D38</f>
        <v>235503</v>
      </c>
      <c r="E31" s="251">
        <f>+E32+E38</f>
        <v>21267</v>
      </c>
    </row>
    <row r="32" spans="1:5" s="1" customFormat="1" ht="12" customHeight="1">
      <c r="A32" s="223" t="s">
        <v>163</v>
      </c>
      <c r="B32" s="374" t="s">
        <v>492</v>
      </c>
      <c r="C32" s="481">
        <f>+C33+C34+C35+C36+C37</f>
        <v>5098</v>
      </c>
      <c r="D32" s="481">
        <f>+D33+D34+D35+D36+D37</f>
        <v>5769</v>
      </c>
      <c r="E32" s="263">
        <f>+E33+E34+E35+E36+E37</f>
        <v>5533</v>
      </c>
    </row>
    <row r="33" spans="1:5" s="1" customFormat="1" ht="12" customHeight="1">
      <c r="A33" s="224" t="s">
        <v>166</v>
      </c>
      <c r="B33" s="230" t="s">
        <v>361</v>
      </c>
      <c r="C33" s="480"/>
      <c r="D33" s="480"/>
      <c r="E33" s="259"/>
    </row>
    <row r="34" spans="1:5" s="1" customFormat="1" ht="12" customHeight="1">
      <c r="A34" s="224" t="s">
        <v>167</v>
      </c>
      <c r="B34" s="230" t="s">
        <v>362</v>
      </c>
      <c r="C34" s="480"/>
      <c r="D34" s="480"/>
      <c r="E34" s="259"/>
    </row>
    <row r="35" spans="1:5" s="1" customFormat="1" ht="12" customHeight="1">
      <c r="A35" s="224" t="s">
        <v>168</v>
      </c>
      <c r="B35" s="230" t="s">
        <v>363</v>
      </c>
      <c r="C35" s="480"/>
      <c r="D35" s="480"/>
      <c r="E35" s="259"/>
    </row>
    <row r="36" spans="1:5" s="1" customFormat="1" ht="12" customHeight="1">
      <c r="A36" s="224" t="s">
        <v>169</v>
      </c>
      <c r="B36" s="230" t="s">
        <v>364</v>
      </c>
      <c r="C36" s="480"/>
      <c r="D36" s="480"/>
      <c r="E36" s="259"/>
    </row>
    <row r="37" spans="1:5" s="1" customFormat="1" ht="12" customHeight="1">
      <c r="A37" s="224" t="s">
        <v>267</v>
      </c>
      <c r="B37" s="230" t="s">
        <v>493</v>
      </c>
      <c r="C37" s="480">
        <v>5098</v>
      </c>
      <c r="D37" s="480">
        <v>5769</v>
      </c>
      <c r="E37" s="259">
        <v>5533</v>
      </c>
    </row>
    <row r="38" spans="1:5" s="1" customFormat="1" ht="12" customHeight="1">
      <c r="A38" s="224" t="s">
        <v>164</v>
      </c>
      <c r="B38" s="231" t="s">
        <v>494</v>
      </c>
      <c r="C38" s="482">
        <f>+C39+C40+C41+C42+C43</f>
        <v>199000</v>
      </c>
      <c r="D38" s="482">
        <f>+D39+D40+D41+D42+D43</f>
        <v>229734</v>
      </c>
      <c r="E38" s="264">
        <f>+E39+E40+E41+E42+E43</f>
        <v>15734</v>
      </c>
    </row>
    <row r="39" spans="1:5" s="1" customFormat="1" ht="12" customHeight="1">
      <c r="A39" s="224" t="s">
        <v>172</v>
      </c>
      <c r="B39" s="230" t="s">
        <v>361</v>
      </c>
      <c r="C39" s="480"/>
      <c r="D39" s="480"/>
      <c r="E39" s="259"/>
    </row>
    <row r="40" spans="1:5" s="1" customFormat="1" ht="12" customHeight="1">
      <c r="A40" s="224" t="s">
        <v>173</v>
      </c>
      <c r="B40" s="230" t="s">
        <v>362</v>
      </c>
      <c r="C40" s="480"/>
      <c r="D40" s="480"/>
      <c r="E40" s="259"/>
    </row>
    <row r="41" spans="1:5" s="1" customFormat="1" ht="12" customHeight="1">
      <c r="A41" s="224" t="s">
        <v>174</v>
      </c>
      <c r="B41" s="230" t="s">
        <v>363</v>
      </c>
      <c r="C41" s="480"/>
      <c r="D41" s="480"/>
      <c r="E41" s="259"/>
    </row>
    <row r="42" spans="1:5" s="1" customFormat="1" ht="12" customHeight="1">
      <c r="A42" s="224" t="s">
        <v>175</v>
      </c>
      <c r="B42" s="232" t="s">
        <v>364</v>
      </c>
      <c r="C42" s="480">
        <v>199000</v>
      </c>
      <c r="D42" s="480">
        <v>229276</v>
      </c>
      <c r="E42" s="259">
        <v>15276</v>
      </c>
    </row>
    <row r="43" spans="1:5" s="1" customFormat="1" ht="12" customHeight="1" thickBot="1">
      <c r="A43" s="225" t="s">
        <v>268</v>
      </c>
      <c r="B43" s="233" t="s">
        <v>495</v>
      </c>
      <c r="C43" s="483"/>
      <c r="D43" s="483">
        <v>458</v>
      </c>
      <c r="E43" s="484">
        <v>458</v>
      </c>
    </row>
    <row r="44" spans="1:5" s="1" customFormat="1" ht="12" customHeight="1" thickBot="1">
      <c r="A44" s="22" t="s">
        <v>269</v>
      </c>
      <c r="B44" s="375" t="s">
        <v>365</v>
      </c>
      <c r="C44" s="472">
        <f>+C45+C46</f>
        <v>18160</v>
      </c>
      <c r="D44" s="472">
        <f>+D45+D46</f>
        <v>3160</v>
      </c>
      <c r="E44" s="251">
        <f>+E45+E46</f>
        <v>96</v>
      </c>
    </row>
    <row r="45" spans="1:5" s="1" customFormat="1" ht="12" customHeight="1">
      <c r="A45" s="17" t="s">
        <v>170</v>
      </c>
      <c r="B45" s="243" t="s">
        <v>366</v>
      </c>
      <c r="C45" s="478"/>
      <c r="D45" s="478">
        <v>96</v>
      </c>
      <c r="E45" s="257">
        <v>96</v>
      </c>
    </row>
    <row r="46" spans="1:5" s="1" customFormat="1" ht="12" customHeight="1" thickBot="1">
      <c r="A46" s="14" t="s">
        <v>171</v>
      </c>
      <c r="B46" s="238" t="s">
        <v>370</v>
      </c>
      <c r="C46" s="475">
        <v>18160</v>
      </c>
      <c r="D46" s="475">
        <v>3064</v>
      </c>
      <c r="E46" s="254"/>
    </row>
    <row r="47" spans="1:5" s="1" customFormat="1" ht="12" customHeight="1" thickBot="1">
      <c r="A47" s="22" t="s">
        <v>99</v>
      </c>
      <c r="B47" s="375" t="s">
        <v>369</v>
      </c>
      <c r="C47" s="472">
        <f>+C48+C49+C50</f>
        <v>698</v>
      </c>
      <c r="D47" s="472">
        <f>+D48+D49+D50</f>
        <v>698</v>
      </c>
      <c r="E47" s="251">
        <f>+E48+E49+E50</f>
        <v>0</v>
      </c>
    </row>
    <row r="48" spans="1:5" s="1" customFormat="1" ht="12" customHeight="1">
      <c r="A48" s="17" t="s">
        <v>272</v>
      </c>
      <c r="B48" s="243" t="s">
        <v>270</v>
      </c>
      <c r="C48" s="485"/>
      <c r="D48" s="485"/>
      <c r="E48" s="486"/>
    </row>
    <row r="49" spans="1:5" s="1" customFormat="1" ht="12" customHeight="1">
      <c r="A49" s="15" t="s">
        <v>273</v>
      </c>
      <c r="B49" s="230" t="s">
        <v>271</v>
      </c>
      <c r="C49" s="480"/>
      <c r="D49" s="480"/>
      <c r="E49" s="259"/>
    </row>
    <row r="50" spans="1:5" s="1" customFormat="1" ht="12" customHeight="1" thickBot="1">
      <c r="A50" s="14" t="s">
        <v>422</v>
      </c>
      <c r="B50" s="238" t="s">
        <v>367</v>
      </c>
      <c r="C50" s="487">
        <v>698</v>
      </c>
      <c r="D50" s="487">
        <v>698</v>
      </c>
      <c r="E50" s="488">
        <v>0</v>
      </c>
    </row>
    <row r="51" spans="1:5" s="1" customFormat="1" ht="17.25" customHeight="1" thickBot="1">
      <c r="A51" s="22" t="s">
        <v>274</v>
      </c>
      <c r="B51" s="376" t="s">
        <v>368</v>
      </c>
      <c r="C51" s="489"/>
      <c r="D51" s="489"/>
      <c r="E51" s="260"/>
    </row>
    <row r="52" spans="1:5" s="1" customFormat="1" ht="12" customHeight="1" thickBot="1">
      <c r="A52" s="22" t="s">
        <v>101</v>
      </c>
      <c r="B52" s="26" t="s">
        <v>275</v>
      </c>
      <c r="C52" s="490">
        <f>+C7+C12+C21+C22+C31+C44+C47+C51</f>
        <v>451396</v>
      </c>
      <c r="D52" s="490">
        <f>+D7+D12+D21+D22+D31+D44+D47+D51</f>
        <v>479068</v>
      </c>
      <c r="E52" s="261">
        <f>+E7+E12+E21+E22+E31+E44+E47+E51</f>
        <v>118357</v>
      </c>
    </row>
    <row r="53" spans="1:5" s="1" customFormat="1" ht="12" customHeight="1" thickBot="1">
      <c r="A53" s="234" t="s">
        <v>102</v>
      </c>
      <c r="B53" s="229" t="s">
        <v>371</v>
      </c>
      <c r="C53" s="491">
        <f>+C54+C60</f>
        <v>59498</v>
      </c>
      <c r="D53" s="491">
        <f>+D54+D60</f>
        <v>59498</v>
      </c>
      <c r="E53" s="262">
        <f>+E54+E60</f>
        <v>0</v>
      </c>
    </row>
    <row r="54" spans="1:5" s="1" customFormat="1" ht="12" customHeight="1">
      <c r="A54" s="377" t="s">
        <v>214</v>
      </c>
      <c r="B54" s="374" t="s">
        <v>452</v>
      </c>
      <c r="C54" s="481">
        <f>+C55+C56+C57+C58+C59</f>
        <v>59498</v>
      </c>
      <c r="D54" s="481">
        <f>+D55+D56+D57+D58+D59</f>
        <v>59498</v>
      </c>
      <c r="E54" s="263">
        <f>+E55+E56+E57+E58+E59</f>
        <v>0</v>
      </c>
    </row>
    <row r="55" spans="1:5" s="1" customFormat="1" ht="12" customHeight="1">
      <c r="A55" s="235" t="s">
        <v>383</v>
      </c>
      <c r="B55" s="230" t="s">
        <v>372</v>
      </c>
      <c r="C55" s="480">
        <v>59498</v>
      </c>
      <c r="D55" s="480">
        <v>59498</v>
      </c>
      <c r="E55" s="259"/>
    </row>
    <row r="56" spans="1:5" s="1" customFormat="1" ht="12" customHeight="1">
      <c r="A56" s="235" t="s">
        <v>384</v>
      </c>
      <c r="B56" s="230" t="s">
        <v>373</v>
      </c>
      <c r="C56" s="480"/>
      <c r="D56" s="480"/>
      <c r="E56" s="259"/>
    </row>
    <row r="57" spans="1:5" s="1" customFormat="1" ht="12" customHeight="1">
      <c r="A57" s="235" t="s">
        <v>385</v>
      </c>
      <c r="B57" s="230" t="s">
        <v>374</v>
      </c>
      <c r="C57" s="480"/>
      <c r="D57" s="480"/>
      <c r="E57" s="259"/>
    </row>
    <row r="58" spans="1:5" s="1" customFormat="1" ht="12" customHeight="1">
      <c r="A58" s="235" t="s">
        <v>386</v>
      </c>
      <c r="B58" s="230" t="s">
        <v>375</v>
      </c>
      <c r="C58" s="480"/>
      <c r="D58" s="480"/>
      <c r="E58" s="259"/>
    </row>
    <row r="59" spans="1:5" s="1" customFormat="1" ht="12" customHeight="1">
      <c r="A59" s="235" t="s">
        <v>387</v>
      </c>
      <c r="B59" s="230" t="s">
        <v>376</v>
      </c>
      <c r="C59" s="480"/>
      <c r="D59" s="480"/>
      <c r="E59" s="259"/>
    </row>
    <row r="60" spans="1:5" s="1" customFormat="1" ht="12" customHeight="1">
      <c r="A60" s="236" t="s">
        <v>215</v>
      </c>
      <c r="B60" s="231" t="s">
        <v>451</v>
      </c>
      <c r="C60" s="482">
        <f>+C61+C62+C63+C64+C65</f>
        <v>0</v>
      </c>
      <c r="D60" s="482">
        <f>+D61+D62+D63+D64+D65</f>
        <v>0</v>
      </c>
      <c r="E60" s="264">
        <f>+E61+E62+E63+E64+E65</f>
        <v>0</v>
      </c>
    </row>
    <row r="61" spans="1:5" s="1" customFormat="1" ht="12" customHeight="1">
      <c r="A61" s="235" t="s">
        <v>388</v>
      </c>
      <c r="B61" s="230" t="s">
        <v>377</v>
      </c>
      <c r="C61" s="480"/>
      <c r="D61" s="480"/>
      <c r="E61" s="259"/>
    </row>
    <row r="62" spans="1:5" s="1" customFormat="1" ht="12" customHeight="1">
      <c r="A62" s="235" t="s">
        <v>389</v>
      </c>
      <c r="B62" s="230" t="s">
        <v>378</v>
      </c>
      <c r="C62" s="480"/>
      <c r="D62" s="480"/>
      <c r="E62" s="259"/>
    </row>
    <row r="63" spans="1:5" s="1" customFormat="1" ht="12" customHeight="1">
      <c r="A63" s="235" t="s">
        <v>390</v>
      </c>
      <c r="B63" s="230" t="s">
        <v>379</v>
      </c>
      <c r="C63" s="480"/>
      <c r="D63" s="480"/>
      <c r="E63" s="259"/>
    </row>
    <row r="64" spans="1:5" s="1" customFormat="1" ht="12" customHeight="1">
      <c r="A64" s="235" t="s">
        <v>391</v>
      </c>
      <c r="B64" s="230" t="s">
        <v>380</v>
      </c>
      <c r="C64" s="480"/>
      <c r="D64" s="480"/>
      <c r="E64" s="259"/>
    </row>
    <row r="65" spans="1:5" s="1" customFormat="1" ht="12" customHeight="1" thickBot="1">
      <c r="A65" s="237" t="s">
        <v>392</v>
      </c>
      <c r="B65" s="238" t="s">
        <v>381</v>
      </c>
      <c r="C65" s="492"/>
      <c r="D65" s="492"/>
      <c r="E65" s="265"/>
    </row>
    <row r="66" spans="1:5" s="1" customFormat="1" ht="12" customHeight="1" thickBot="1">
      <c r="A66" s="239" t="s">
        <v>103</v>
      </c>
      <c r="B66" s="378" t="s">
        <v>449</v>
      </c>
      <c r="C66" s="491">
        <f>+C52+C53</f>
        <v>510894</v>
      </c>
      <c r="D66" s="491">
        <f>+D52+D53</f>
        <v>538566</v>
      </c>
      <c r="E66" s="262">
        <f>+E52+E53</f>
        <v>118357</v>
      </c>
    </row>
    <row r="67" spans="1:5" s="1" customFormat="1" ht="13.5" customHeight="1" thickBot="1">
      <c r="A67" s="240" t="s">
        <v>104</v>
      </c>
      <c r="B67" s="379" t="s">
        <v>382</v>
      </c>
      <c r="C67" s="493"/>
      <c r="D67" s="493"/>
      <c r="E67" s="274">
        <v>5858</v>
      </c>
    </row>
    <row r="68" spans="1:5" s="1" customFormat="1" ht="12" customHeight="1" thickBot="1">
      <c r="A68" s="239" t="s">
        <v>105</v>
      </c>
      <c r="B68" s="378" t="s">
        <v>450</v>
      </c>
      <c r="C68" s="494">
        <f>+C66+C67</f>
        <v>510894</v>
      </c>
      <c r="D68" s="494">
        <f>+D66+D67</f>
        <v>538566</v>
      </c>
      <c r="E68" s="275">
        <f>+E66+E67</f>
        <v>124215</v>
      </c>
    </row>
    <row r="69" spans="1:5" s="1" customFormat="1" ht="83.25" customHeight="1">
      <c r="A69" s="5"/>
      <c r="B69" s="6"/>
      <c r="C69" s="266"/>
      <c r="D69" s="266"/>
      <c r="E69" s="266"/>
    </row>
    <row r="70" spans="1:5" ht="16.5" customHeight="1">
      <c r="A70" s="577" t="s">
        <v>121</v>
      </c>
      <c r="B70" s="577"/>
      <c r="C70" s="577"/>
      <c r="D70" s="577"/>
      <c r="E70" s="577"/>
    </row>
    <row r="71" spans="1:5" s="280" customFormat="1" ht="16.5" customHeight="1" thickBot="1">
      <c r="A71" s="405" t="s">
        <v>222</v>
      </c>
      <c r="B71" s="405"/>
      <c r="C71" s="84"/>
      <c r="D71" s="84"/>
      <c r="E71" s="84" t="s">
        <v>413</v>
      </c>
    </row>
    <row r="72" spans="1:5" s="280" customFormat="1" ht="16.5" customHeight="1">
      <c r="A72" s="571" t="s">
        <v>154</v>
      </c>
      <c r="B72" s="573" t="s">
        <v>509</v>
      </c>
      <c r="C72" s="575" t="s">
        <v>1</v>
      </c>
      <c r="D72" s="575"/>
      <c r="E72" s="576"/>
    </row>
    <row r="73" spans="1:5" ht="37.5" customHeight="1" thickBot="1">
      <c r="A73" s="572"/>
      <c r="B73" s="574"/>
      <c r="C73" s="409" t="s">
        <v>510</v>
      </c>
      <c r="D73" s="409" t="s">
        <v>517</v>
      </c>
      <c r="E73" s="410" t="s">
        <v>2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92</v>
      </c>
      <c r="B75" s="30" t="s">
        <v>276</v>
      </c>
      <c r="C75" s="471">
        <f>+C76+C77+C78+C79+C80</f>
        <v>227277</v>
      </c>
      <c r="D75" s="471">
        <f>+D76+D77+D78+D79+D80</f>
        <v>240387</v>
      </c>
      <c r="E75" s="250">
        <f>+E76+E77+E78+E79+E80</f>
        <v>81258</v>
      </c>
    </row>
    <row r="76" spans="1:5" ht="12" customHeight="1">
      <c r="A76" s="19" t="s">
        <v>176</v>
      </c>
      <c r="B76" s="11" t="s">
        <v>122</v>
      </c>
      <c r="C76" s="474">
        <v>49027</v>
      </c>
      <c r="D76" s="474">
        <v>50893</v>
      </c>
      <c r="E76" s="252">
        <v>24377</v>
      </c>
    </row>
    <row r="77" spans="1:5" ht="12" customHeight="1">
      <c r="A77" s="15" t="s">
        <v>177</v>
      </c>
      <c r="B77" s="8" t="s">
        <v>277</v>
      </c>
      <c r="C77" s="473">
        <v>19397</v>
      </c>
      <c r="D77" s="473">
        <v>19029</v>
      </c>
      <c r="E77" s="253">
        <v>6153</v>
      </c>
    </row>
    <row r="78" spans="1:5" ht="12" customHeight="1">
      <c r="A78" s="15" t="s">
        <v>178</v>
      </c>
      <c r="B78" s="8" t="s">
        <v>205</v>
      </c>
      <c r="C78" s="479">
        <v>103141</v>
      </c>
      <c r="D78" s="479">
        <v>107361</v>
      </c>
      <c r="E78" s="258">
        <v>39952</v>
      </c>
    </row>
    <row r="79" spans="1:5" ht="12" customHeight="1">
      <c r="A79" s="15" t="s">
        <v>179</v>
      </c>
      <c r="B79" s="12" t="s">
        <v>278</v>
      </c>
      <c r="C79" s="479"/>
      <c r="D79" s="479"/>
      <c r="E79" s="258"/>
    </row>
    <row r="80" spans="1:5" ht="12" customHeight="1">
      <c r="A80" s="15" t="s">
        <v>188</v>
      </c>
      <c r="B80" s="21" t="s">
        <v>279</v>
      </c>
      <c r="C80" s="479">
        <v>55712</v>
      </c>
      <c r="D80" s="479">
        <v>63104</v>
      </c>
      <c r="E80" s="258">
        <v>10776</v>
      </c>
    </row>
    <row r="81" spans="1:5" ht="12" customHeight="1">
      <c r="A81" s="15" t="s">
        <v>180</v>
      </c>
      <c r="B81" s="8" t="s">
        <v>301</v>
      </c>
      <c r="C81" s="479"/>
      <c r="D81" s="479"/>
      <c r="E81" s="258"/>
    </row>
    <row r="82" spans="1:5" ht="12" customHeight="1">
      <c r="A82" s="15" t="s">
        <v>181</v>
      </c>
      <c r="B82" s="87" t="s">
        <v>302</v>
      </c>
      <c r="C82" s="479">
        <v>4992</v>
      </c>
      <c r="D82" s="479">
        <v>5192</v>
      </c>
      <c r="E82" s="258">
        <v>749</v>
      </c>
    </row>
    <row r="83" spans="1:5" ht="12" customHeight="1">
      <c r="A83" s="15" t="s">
        <v>189</v>
      </c>
      <c r="B83" s="87" t="s">
        <v>393</v>
      </c>
      <c r="C83" s="479">
        <v>34219</v>
      </c>
      <c r="D83" s="479">
        <v>47592</v>
      </c>
      <c r="E83" s="258">
        <v>5308</v>
      </c>
    </row>
    <row r="84" spans="1:5" ht="12" customHeight="1">
      <c r="A84" s="15" t="s">
        <v>190</v>
      </c>
      <c r="B84" s="88" t="s">
        <v>303</v>
      </c>
      <c r="C84" s="479">
        <v>16501</v>
      </c>
      <c r="D84" s="479">
        <v>10320</v>
      </c>
      <c r="E84" s="258">
        <v>4719</v>
      </c>
    </row>
    <row r="85" spans="1:5" ht="12" customHeight="1">
      <c r="A85" s="14" t="s">
        <v>191</v>
      </c>
      <c r="B85" s="89" t="s">
        <v>304</v>
      </c>
      <c r="C85" s="479"/>
      <c r="D85" s="479"/>
      <c r="E85" s="258"/>
    </row>
    <row r="86" spans="1:5" ht="12" customHeight="1">
      <c r="A86" s="15" t="s">
        <v>192</v>
      </c>
      <c r="B86" s="89" t="s">
        <v>305</v>
      </c>
      <c r="C86" s="479"/>
      <c r="D86" s="479"/>
      <c r="E86" s="258"/>
    </row>
    <row r="87" spans="1:5" ht="12" customHeight="1" thickBot="1">
      <c r="A87" s="20" t="s">
        <v>194</v>
      </c>
      <c r="B87" s="90" t="s">
        <v>306</v>
      </c>
      <c r="C87" s="495"/>
      <c r="D87" s="495"/>
      <c r="E87" s="267">
        <v>0</v>
      </c>
    </row>
    <row r="88" spans="1:5" ht="12" customHeight="1" thickBot="1">
      <c r="A88" s="22" t="s">
        <v>93</v>
      </c>
      <c r="B88" s="29" t="s">
        <v>423</v>
      </c>
      <c r="C88" s="472">
        <f>+C89+C90+C91</f>
        <v>267410</v>
      </c>
      <c r="D88" s="472">
        <f>+D89+D90+D91</f>
        <v>281972</v>
      </c>
      <c r="E88" s="251">
        <f>+E89+E90+E91</f>
        <v>34118</v>
      </c>
    </row>
    <row r="89" spans="1:5" ht="12" customHeight="1">
      <c r="A89" s="17" t="s">
        <v>182</v>
      </c>
      <c r="B89" s="8" t="s">
        <v>394</v>
      </c>
      <c r="C89" s="478">
        <v>238600</v>
      </c>
      <c r="D89" s="478">
        <v>232249</v>
      </c>
      <c r="E89" s="257">
        <v>4349</v>
      </c>
    </row>
    <row r="90" spans="1:5" ht="12" customHeight="1">
      <c r="A90" s="17" t="s">
        <v>183</v>
      </c>
      <c r="B90" s="13" t="s">
        <v>281</v>
      </c>
      <c r="C90" s="473">
        <v>28810</v>
      </c>
      <c r="D90" s="473">
        <v>49428</v>
      </c>
      <c r="E90" s="253">
        <v>21957</v>
      </c>
    </row>
    <row r="91" spans="1:5" ht="12" customHeight="1">
      <c r="A91" s="17" t="s">
        <v>184</v>
      </c>
      <c r="B91" s="230" t="s">
        <v>424</v>
      </c>
      <c r="C91" s="473"/>
      <c r="D91" s="473">
        <v>295</v>
      </c>
      <c r="E91" s="253">
        <v>7812</v>
      </c>
    </row>
    <row r="92" spans="1:5" ht="12" customHeight="1">
      <c r="A92" s="17" t="s">
        <v>185</v>
      </c>
      <c r="B92" s="230" t="s">
        <v>496</v>
      </c>
      <c r="C92" s="473"/>
      <c r="D92" s="473">
        <v>295</v>
      </c>
      <c r="E92" s="253">
        <v>295</v>
      </c>
    </row>
    <row r="93" spans="1:5" ht="12" customHeight="1">
      <c r="A93" s="17" t="s">
        <v>186</v>
      </c>
      <c r="B93" s="230" t="s">
        <v>425</v>
      </c>
      <c r="C93" s="473"/>
      <c r="D93" s="473"/>
      <c r="E93" s="253">
        <v>7517</v>
      </c>
    </row>
    <row r="94" spans="1:5" ht="15.75">
      <c r="A94" s="17" t="s">
        <v>193</v>
      </c>
      <c r="B94" s="230" t="s">
        <v>426</v>
      </c>
      <c r="C94" s="473"/>
      <c r="D94" s="473"/>
      <c r="E94" s="253"/>
    </row>
    <row r="95" spans="1:5" ht="12" customHeight="1">
      <c r="A95" s="17" t="s">
        <v>195</v>
      </c>
      <c r="B95" s="380" t="s">
        <v>397</v>
      </c>
      <c r="C95" s="473"/>
      <c r="D95" s="473"/>
      <c r="E95" s="253"/>
    </row>
    <row r="96" spans="1:5" ht="12" customHeight="1">
      <c r="A96" s="17" t="s">
        <v>282</v>
      </c>
      <c r="B96" s="380" t="s">
        <v>398</v>
      </c>
      <c r="C96" s="473"/>
      <c r="D96" s="473"/>
      <c r="E96" s="253"/>
    </row>
    <row r="97" spans="1:5" ht="21.75" customHeight="1">
      <c r="A97" s="17" t="s">
        <v>283</v>
      </c>
      <c r="B97" s="380" t="s">
        <v>396</v>
      </c>
      <c r="C97" s="473"/>
      <c r="D97" s="473"/>
      <c r="E97" s="253"/>
    </row>
    <row r="98" spans="1:5" ht="24" customHeight="1" thickBot="1">
      <c r="A98" s="14" t="s">
        <v>284</v>
      </c>
      <c r="B98" s="381" t="s">
        <v>532</v>
      </c>
      <c r="C98" s="479"/>
      <c r="D98" s="479"/>
      <c r="E98" s="258"/>
    </row>
    <row r="99" spans="1:5" ht="12" customHeight="1" thickBot="1">
      <c r="A99" s="22" t="s">
        <v>94</v>
      </c>
      <c r="B99" s="74" t="s">
        <v>427</v>
      </c>
      <c r="C99" s="472">
        <f>+C100+C101</f>
        <v>2007</v>
      </c>
      <c r="D99" s="472">
        <f>+D100+D101</f>
        <v>2007</v>
      </c>
      <c r="E99" s="251">
        <f>+E100+E101</f>
        <v>0</v>
      </c>
    </row>
    <row r="100" spans="1:5" ht="12" customHeight="1">
      <c r="A100" s="17" t="s">
        <v>156</v>
      </c>
      <c r="B100" s="10" t="s">
        <v>137</v>
      </c>
      <c r="C100" s="478">
        <v>0</v>
      </c>
      <c r="D100" s="478">
        <v>0</v>
      </c>
      <c r="E100" s="257"/>
    </row>
    <row r="101" spans="1:5" ht="12" customHeight="1" thickBot="1">
      <c r="A101" s="18" t="s">
        <v>157</v>
      </c>
      <c r="B101" s="13" t="s">
        <v>138</v>
      </c>
      <c r="C101" s="479">
        <v>2007</v>
      </c>
      <c r="D101" s="479">
        <v>2007</v>
      </c>
      <c r="E101" s="258"/>
    </row>
    <row r="102" spans="1:5" s="228" customFormat="1" ht="12" customHeight="1" thickBot="1">
      <c r="A102" s="234" t="s">
        <v>95</v>
      </c>
      <c r="B102" s="229" t="s">
        <v>399</v>
      </c>
      <c r="C102" s="496"/>
      <c r="D102" s="496"/>
      <c r="E102" s="497"/>
    </row>
    <row r="103" spans="1:5" ht="12" customHeight="1" thickBot="1">
      <c r="A103" s="226" t="s">
        <v>96</v>
      </c>
      <c r="B103" s="227" t="s">
        <v>227</v>
      </c>
      <c r="C103" s="471">
        <f>+C75+C88+C99+C102</f>
        <v>496694</v>
      </c>
      <c r="D103" s="471">
        <f>+D75+D88+D99+D102</f>
        <v>524366</v>
      </c>
      <c r="E103" s="250">
        <f>+E75+E88+E99+E102</f>
        <v>115376</v>
      </c>
    </row>
    <row r="104" spans="1:5" ht="12" customHeight="1" thickBot="1">
      <c r="A104" s="234" t="s">
        <v>97</v>
      </c>
      <c r="B104" s="229" t="s">
        <v>497</v>
      </c>
      <c r="C104" s="472">
        <f>+C105+C113</f>
        <v>14200</v>
      </c>
      <c r="D104" s="472">
        <f>+D105+D113</f>
        <v>14200</v>
      </c>
      <c r="E104" s="251">
        <f>+E105+E113</f>
        <v>0</v>
      </c>
    </row>
    <row r="105" spans="1:5" ht="12" customHeight="1" thickBot="1">
      <c r="A105" s="241" t="s">
        <v>163</v>
      </c>
      <c r="B105" s="382" t="s">
        <v>498</v>
      </c>
      <c r="C105" s="472">
        <f>+C106+C107+C108+C109+C110+C111+C112</f>
        <v>0</v>
      </c>
      <c r="D105" s="472">
        <f>+D106+D107+D108+D109+D110+D111+D112</f>
        <v>0</v>
      </c>
      <c r="E105" s="251">
        <f>+E106+E107+E108+E109+E110+E111+E112</f>
        <v>0</v>
      </c>
    </row>
    <row r="106" spans="1:5" ht="12" customHeight="1">
      <c r="A106" s="242" t="s">
        <v>166</v>
      </c>
      <c r="B106" s="243" t="s">
        <v>400</v>
      </c>
      <c r="C106" s="498"/>
      <c r="D106" s="498"/>
      <c r="E106" s="276"/>
    </row>
    <row r="107" spans="1:5" ht="12" customHeight="1">
      <c r="A107" s="235" t="s">
        <v>167</v>
      </c>
      <c r="B107" s="230" t="s">
        <v>401</v>
      </c>
      <c r="C107" s="499"/>
      <c r="D107" s="499"/>
      <c r="E107" s="277"/>
    </row>
    <row r="108" spans="1:5" ht="12" customHeight="1">
      <c r="A108" s="235" t="s">
        <v>168</v>
      </c>
      <c r="B108" s="230" t="s">
        <v>402</v>
      </c>
      <c r="C108" s="499"/>
      <c r="D108" s="499"/>
      <c r="E108" s="277"/>
    </row>
    <row r="109" spans="1:5" ht="12" customHeight="1">
      <c r="A109" s="235" t="s">
        <v>169</v>
      </c>
      <c r="B109" s="230" t="s">
        <v>403</v>
      </c>
      <c r="C109" s="499"/>
      <c r="D109" s="499"/>
      <c r="E109" s="277"/>
    </row>
    <row r="110" spans="1:5" ht="12" customHeight="1">
      <c r="A110" s="235" t="s">
        <v>267</v>
      </c>
      <c r="B110" s="230" t="s">
        <v>404</v>
      </c>
      <c r="C110" s="499"/>
      <c r="D110" s="499"/>
      <c r="E110" s="277"/>
    </row>
    <row r="111" spans="1:5" ht="12" customHeight="1">
      <c r="A111" s="235" t="s">
        <v>285</v>
      </c>
      <c r="B111" s="230" t="s">
        <v>405</v>
      </c>
      <c r="C111" s="499"/>
      <c r="D111" s="499"/>
      <c r="E111" s="277"/>
    </row>
    <row r="112" spans="1:5" ht="12" customHeight="1" thickBot="1">
      <c r="A112" s="244" t="s">
        <v>286</v>
      </c>
      <c r="B112" s="245" t="s">
        <v>406</v>
      </c>
      <c r="C112" s="500"/>
      <c r="D112" s="500"/>
      <c r="E112" s="278"/>
    </row>
    <row r="113" spans="1:5" ht="12" customHeight="1" thickBot="1">
      <c r="A113" s="241" t="s">
        <v>164</v>
      </c>
      <c r="B113" s="382" t="s">
        <v>499</v>
      </c>
      <c r="C113" s="472">
        <f>+C114+C115+C116+C117+C118+C119+C120+C121</f>
        <v>14200</v>
      </c>
      <c r="D113" s="472">
        <f>+D114+D115+D116+D117+D118+D119+D120+D121</f>
        <v>14200</v>
      </c>
      <c r="E113" s="251">
        <f>+E114+E115+E116+E117+E118+E119+E120+E121</f>
        <v>0</v>
      </c>
    </row>
    <row r="114" spans="1:5" ht="12" customHeight="1">
      <c r="A114" s="242" t="s">
        <v>172</v>
      </c>
      <c r="B114" s="243" t="s">
        <v>400</v>
      </c>
      <c r="C114" s="498">
        <v>14200</v>
      </c>
      <c r="D114" s="498">
        <v>14200</v>
      </c>
      <c r="E114" s="276"/>
    </row>
    <row r="115" spans="1:5" ht="12" customHeight="1">
      <c r="A115" s="235" t="s">
        <v>173</v>
      </c>
      <c r="B115" s="230" t="s">
        <v>407</v>
      </c>
      <c r="C115" s="499"/>
      <c r="D115" s="499"/>
      <c r="E115" s="277"/>
    </row>
    <row r="116" spans="1:5" ht="12" customHeight="1">
      <c r="A116" s="235" t="s">
        <v>174</v>
      </c>
      <c r="B116" s="230" t="s">
        <v>402</v>
      </c>
      <c r="C116" s="499"/>
      <c r="D116" s="499"/>
      <c r="E116" s="277"/>
    </row>
    <row r="117" spans="1:5" ht="12" customHeight="1">
      <c r="A117" s="235" t="s">
        <v>175</v>
      </c>
      <c r="B117" s="230" t="s">
        <v>403</v>
      </c>
      <c r="C117" s="499"/>
      <c r="D117" s="499"/>
      <c r="E117" s="277"/>
    </row>
    <row r="118" spans="1:5" ht="12" customHeight="1">
      <c r="A118" s="235" t="s">
        <v>268</v>
      </c>
      <c r="B118" s="230" t="s">
        <v>404</v>
      </c>
      <c r="C118" s="499"/>
      <c r="D118" s="499"/>
      <c r="E118" s="277"/>
    </row>
    <row r="119" spans="1:5" ht="12" customHeight="1">
      <c r="A119" s="235" t="s">
        <v>287</v>
      </c>
      <c r="B119" s="230" t="s">
        <v>408</v>
      </c>
      <c r="C119" s="499"/>
      <c r="D119" s="499"/>
      <c r="E119" s="277"/>
    </row>
    <row r="120" spans="1:5" ht="12" customHeight="1">
      <c r="A120" s="235" t="s">
        <v>288</v>
      </c>
      <c r="B120" s="230" t="s">
        <v>406</v>
      </c>
      <c r="C120" s="499"/>
      <c r="D120" s="499"/>
      <c r="E120" s="277"/>
    </row>
    <row r="121" spans="1:5" ht="12" customHeight="1" thickBot="1">
      <c r="A121" s="244" t="s">
        <v>289</v>
      </c>
      <c r="B121" s="245" t="s">
        <v>500</v>
      </c>
      <c r="C121" s="500"/>
      <c r="D121" s="500"/>
      <c r="E121" s="278"/>
    </row>
    <row r="122" spans="1:5" ht="12" customHeight="1" thickBot="1">
      <c r="A122" s="234" t="s">
        <v>98</v>
      </c>
      <c r="B122" s="378" t="s">
        <v>409</v>
      </c>
      <c r="C122" s="501">
        <f>+C103+C104</f>
        <v>510894</v>
      </c>
      <c r="D122" s="501">
        <f>+D103+D104</f>
        <v>538566</v>
      </c>
      <c r="E122" s="268">
        <f>+E103+E104</f>
        <v>115376</v>
      </c>
    </row>
    <row r="123" spans="1:9" ht="15" customHeight="1" thickBot="1">
      <c r="A123" s="234" t="s">
        <v>99</v>
      </c>
      <c r="B123" s="378" t="s">
        <v>410</v>
      </c>
      <c r="C123" s="502"/>
      <c r="D123" s="502"/>
      <c r="E123" s="269">
        <v>1464</v>
      </c>
      <c r="F123" s="36"/>
      <c r="G123" s="75"/>
      <c r="H123" s="75"/>
      <c r="I123" s="75"/>
    </row>
    <row r="124" spans="1:5" s="1" customFormat="1" ht="12.75" customHeight="1" thickBot="1">
      <c r="A124" s="246" t="s">
        <v>100</v>
      </c>
      <c r="B124" s="379" t="s">
        <v>411</v>
      </c>
      <c r="C124" s="491">
        <f>+C122+C123</f>
        <v>510894</v>
      </c>
      <c r="D124" s="491">
        <f>+D122+D123</f>
        <v>538566</v>
      </c>
      <c r="E124" s="262">
        <f>+E122+E123</f>
        <v>116840</v>
      </c>
    </row>
    <row r="125" spans="1:5" ht="7.5" customHeight="1">
      <c r="A125" s="383"/>
      <c r="B125" s="383"/>
      <c r="C125" s="384"/>
      <c r="D125" s="384"/>
      <c r="E125" s="384"/>
    </row>
    <row r="126" spans="1:5" ht="15.75">
      <c r="A126" s="406" t="s">
        <v>230</v>
      </c>
      <c r="B126" s="406"/>
      <c r="C126" s="406"/>
      <c r="D126" s="406"/>
      <c r="E126" s="406"/>
    </row>
    <row r="127" spans="1:5" ht="15" customHeight="1" thickBot="1">
      <c r="A127" s="404" t="s">
        <v>223</v>
      </c>
      <c r="B127" s="404"/>
      <c r="C127" s="273"/>
      <c r="D127" s="273"/>
      <c r="E127" s="273" t="s">
        <v>413</v>
      </c>
    </row>
    <row r="128" spans="1:5" ht="13.5" customHeight="1" thickBot="1">
      <c r="A128" s="22">
        <v>1</v>
      </c>
      <c r="B128" s="29" t="s">
        <v>296</v>
      </c>
      <c r="C128" s="270">
        <f>+C52-C103</f>
        <v>-45298</v>
      </c>
      <c r="D128" s="270">
        <f>+D52-D103</f>
        <v>-45298</v>
      </c>
      <c r="E128" s="251">
        <f>+E52-E103</f>
        <v>2981</v>
      </c>
    </row>
    <row r="129" spans="1:5" ht="7.5" customHeight="1">
      <c r="A129" s="383"/>
      <c r="B129" s="383"/>
      <c r="C129" s="384"/>
      <c r="D129" s="384"/>
      <c r="E129" s="384"/>
    </row>
    <row r="130" spans="1:5" ht="15.75">
      <c r="A130" s="407" t="s">
        <v>412</v>
      </c>
      <c r="B130" s="407"/>
      <c r="C130" s="407"/>
      <c r="D130" s="407"/>
      <c r="E130" s="407"/>
    </row>
    <row r="131" spans="1:5" ht="12.75" customHeight="1" thickBot="1">
      <c r="A131" s="408" t="s">
        <v>224</v>
      </c>
      <c r="B131" s="408"/>
      <c r="C131" s="279"/>
      <c r="D131" s="279"/>
      <c r="E131" s="279" t="s">
        <v>413</v>
      </c>
    </row>
    <row r="132" spans="1:5" ht="13.5" customHeight="1" thickBot="1">
      <c r="A132" s="234" t="s">
        <v>92</v>
      </c>
      <c r="B132" s="247" t="s">
        <v>5</v>
      </c>
      <c r="C132" s="503" t="str">
        <f>+'2.1.sz.mell  '!C32</f>
        <v>-</v>
      </c>
      <c r="D132" s="503" t="str">
        <f>+'2.1.sz.mell  '!D32</f>
        <v>-</v>
      </c>
      <c r="E132" s="271" t="str">
        <f>+'2.1.sz.mell  '!E32</f>
        <v>-</v>
      </c>
    </row>
    <row r="133" spans="1:5" ht="13.5" customHeight="1" thickBot="1">
      <c r="A133" s="234" t="s">
        <v>93</v>
      </c>
      <c r="B133" s="247" t="s">
        <v>6</v>
      </c>
      <c r="C133" s="504">
        <f>+'2.2.sz.mell  '!C36</f>
        <v>6261</v>
      </c>
      <c r="D133" s="504">
        <f>+'2.2.sz.mell  '!D36</f>
        <v>5185</v>
      </c>
      <c r="E133" s="272">
        <f>+'2.2.sz.mell  '!E36</f>
        <v>18384</v>
      </c>
    </row>
    <row r="134" spans="1:5" ht="13.5" customHeight="1" thickBot="1">
      <c r="A134" s="234" t="s">
        <v>94</v>
      </c>
      <c r="B134" s="247" t="s">
        <v>428</v>
      </c>
      <c r="C134" s="501" t="e">
        <f>+C133+C132</f>
        <v>#VALUE!</v>
      </c>
      <c r="D134" s="501" t="e">
        <f>+D133+D132</f>
        <v>#VALUE!</v>
      </c>
      <c r="E134" s="268" t="e">
        <f>+E133+E132</f>
        <v>#VALUE!</v>
      </c>
    </row>
    <row r="135" spans="1:5" ht="7.5" customHeight="1">
      <c r="A135" s="385"/>
      <c r="B135" s="386"/>
      <c r="C135" s="387"/>
      <c r="D135" s="387"/>
      <c r="E135" s="387"/>
    </row>
    <row r="136" spans="1:5" ht="15.75">
      <c r="A136" s="407" t="s">
        <v>414</v>
      </c>
      <c r="B136" s="407"/>
      <c r="C136" s="407"/>
      <c r="D136" s="407"/>
      <c r="E136" s="407"/>
    </row>
    <row r="137" spans="1:5" ht="12.75" customHeight="1" thickBot="1">
      <c r="A137" s="408" t="s">
        <v>415</v>
      </c>
      <c r="B137" s="408"/>
      <c r="C137" s="279"/>
      <c r="D137" s="279"/>
      <c r="E137" s="279" t="s">
        <v>413</v>
      </c>
    </row>
    <row r="138" spans="1:5" ht="12.75" customHeight="1" thickBot="1">
      <c r="A138" s="234" t="s">
        <v>92</v>
      </c>
      <c r="B138" s="247" t="s">
        <v>501</v>
      </c>
      <c r="C138" s="501">
        <f>+C139-C142</f>
        <v>45298</v>
      </c>
      <c r="D138" s="501">
        <f>+D139-D142</f>
        <v>45298</v>
      </c>
      <c r="E138" s="268">
        <f>+E139-E142</f>
        <v>0</v>
      </c>
    </row>
    <row r="139" spans="1:5" ht="12.75" customHeight="1" thickBot="1">
      <c r="A139" s="248" t="s">
        <v>176</v>
      </c>
      <c r="B139" s="388" t="s">
        <v>416</v>
      </c>
      <c r="C139" s="505">
        <f>+C53</f>
        <v>59498</v>
      </c>
      <c r="D139" s="505">
        <f>+D53</f>
        <v>59498</v>
      </c>
      <c r="E139" s="403">
        <f>+E53</f>
        <v>0</v>
      </c>
    </row>
    <row r="140" spans="1:5" ht="12.75" customHeight="1" thickBot="1">
      <c r="A140" s="249" t="s">
        <v>297</v>
      </c>
      <c r="B140" s="389" t="s">
        <v>417</v>
      </c>
      <c r="C140" s="504">
        <f>+'2.1.sz.mell  '!C27</f>
        <v>0</v>
      </c>
      <c r="D140" s="504">
        <f>+'2.1.sz.mell  '!D27</f>
        <v>0</v>
      </c>
      <c r="E140" s="272">
        <f>+'2.1.sz.mell  '!E27</f>
        <v>0</v>
      </c>
    </row>
    <row r="141" spans="1:5" ht="12.75" customHeight="1" thickBot="1">
      <c r="A141" s="249" t="s">
        <v>298</v>
      </c>
      <c r="B141" s="389" t="s">
        <v>418</v>
      </c>
      <c r="C141" s="504">
        <f>+'2.2.sz.mell  '!C31</f>
        <v>59498</v>
      </c>
      <c r="D141" s="504">
        <f>+'2.2.sz.mell  '!D31</f>
        <v>59498</v>
      </c>
      <c r="E141" s="272">
        <f>+'2.2.sz.mell  '!E31</f>
        <v>0</v>
      </c>
    </row>
    <row r="142" spans="1:5" ht="12.75" customHeight="1" thickBot="1">
      <c r="A142" s="248" t="s">
        <v>177</v>
      </c>
      <c r="B142" s="388" t="s">
        <v>419</v>
      </c>
      <c r="C142" s="505">
        <f>+C104</f>
        <v>14200</v>
      </c>
      <c r="D142" s="505">
        <f>+D104</f>
        <v>14200</v>
      </c>
      <c r="E142" s="403">
        <f>+E104</f>
        <v>0</v>
      </c>
    </row>
    <row r="143" spans="1:5" ht="12.75" customHeight="1" thickBot="1">
      <c r="A143" s="249" t="s">
        <v>299</v>
      </c>
      <c r="B143" s="389" t="s">
        <v>420</v>
      </c>
      <c r="C143" s="504">
        <f>+'2.1.sz.mell  '!G27</f>
        <v>0</v>
      </c>
      <c r="D143" s="504">
        <f>+'2.1.sz.mell  '!H27</f>
        <v>0</v>
      </c>
      <c r="E143" s="272">
        <f>+'2.1.sz.mell  '!I27</f>
        <v>0</v>
      </c>
    </row>
    <row r="144" spans="1:5" ht="12.75" customHeight="1" thickBot="1">
      <c r="A144" s="249" t="s">
        <v>300</v>
      </c>
      <c r="B144" s="389" t="s">
        <v>421</v>
      </c>
      <c r="C144" s="504">
        <f>+'2.2.sz.mell  '!G31</f>
        <v>14200</v>
      </c>
      <c r="D144" s="504">
        <f>+'2.2.sz.mell  '!H31</f>
        <v>14200</v>
      </c>
      <c r="E144" s="272">
        <f>+'2.2.sz.mell  '!I31</f>
        <v>0</v>
      </c>
    </row>
  </sheetData>
  <sheetProtection sheet="1" objects="1" scenarios="1"/>
  <mergeCells count="8">
    <mergeCell ref="A70:E70"/>
    <mergeCell ref="A72:A73"/>
    <mergeCell ref="B72:B73"/>
    <mergeCell ref="C72:E72"/>
    <mergeCell ref="A3:A4"/>
    <mergeCell ref="B3:B4"/>
    <mergeCell ref="C3:E3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 Balatongyörök község Önkormányzat
2013. I.FÉLÉVI KÖLTSÉGVETÉSÉNEK ÖSSZEVONT MÉRLEGE&amp;10
&amp;R&amp;"Times New Roman CE,Félkövér dőlt"&amp;11 1.1. melléklet</oddHeader>
  </headerFooter>
  <rowBreaks count="1" manualBreakCount="1">
    <brk id="6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F1" s="201" t="s">
        <v>28</v>
      </c>
    </row>
    <row r="2" spans="1:6" s="66" customFormat="1" ht="25.5" customHeight="1">
      <c r="A2" s="620" t="s">
        <v>319</v>
      </c>
      <c r="B2" s="621"/>
      <c r="C2" s="632" t="s">
        <v>327</v>
      </c>
      <c r="D2" s="633"/>
      <c r="E2" s="634"/>
      <c r="F2" s="204" t="s">
        <v>141</v>
      </c>
    </row>
    <row r="3" spans="1:6" s="66" customFormat="1" ht="16.5" thickBot="1">
      <c r="A3" s="165" t="s">
        <v>318</v>
      </c>
      <c r="B3" s="166"/>
      <c r="C3" s="635" t="s">
        <v>328</v>
      </c>
      <c r="D3" s="636"/>
      <c r="E3" s="637"/>
      <c r="F3" s="205" t="s">
        <v>144</v>
      </c>
    </row>
    <row r="4" spans="1:6" s="67" customFormat="1" ht="15.75" customHeight="1" thickBot="1">
      <c r="A4" s="167"/>
      <c r="B4" s="167"/>
      <c r="C4" s="167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92</v>
      </c>
      <c r="B8" s="171"/>
      <c r="C8" s="172" t="s">
        <v>325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176</v>
      </c>
      <c r="C9" s="11" t="s">
        <v>244</v>
      </c>
      <c r="D9" s="542"/>
      <c r="E9" s="542"/>
      <c r="F9" s="346"/>
    </row>
    <row r="10" spans="1:6" s="68" customFormat="1" ht="12" customHeight="1">
      <c r="A10" s="173"/>
      <c r="B10" s="174" t="s">
        <v>177</v>
      </c>
      <c r="C10" s="8" t="s">
        <v>245</v>
      </c>
      <c r="D10" s="282"/>
      <c r="E10" s="282"/>
      <c r="F10" s="288"/>
    </row>
    <row r="11" spans="1:6" s="68" customFormat="1" ht="12" customHeight="1">
      <c r="A11" s="173"/>
      <c r="B11" s="174" t="s">
        <v>178</v>
      </c>
      <c r="C11" s="8" t="s">
        <v>246</v>
      </c>
      <c r="D11" s="282"/>
      <c r="E11" s="282"/>
      <c r="F11" s="288"/>
    </row>
    <row r="12" spans="1:6" s="68" customFormat="1" ht="12" customHeight="1">
      <c r="A12" s="173"/>
      <c r="B12" s="174" t="s">
        <v>179</v>
      </c>
      <c r="C12" s="8" t="s">
        <v>247</v>
      </c>
      <c r="D12" s="282"/>
      <c r="E12" s="282"/>
      <c r="F12" s="288"/>
    </row>
    <row r="13" spans="1:6" s="68" customFormat="1" ht="12" customHeight="1">
      <c r="A13" s="173"/>
      <c r="B13" s="174" t="s">
        <v>213</v>
      </c>
      <c r="C13" s="7" t="s">
        <v>248</v>
      </c>
      <c r="D13" s="282"/>
      <c r="E13" s="282"/>
      <c r="F13" s="288"/>
    </row>
    <row r="14" spans="1:6" s="68" customFormat="1" ht="12" customHeight="1">
      <c r="A14" s="176"/>
      <c r="B14" s="174" t="s">
        <v>180</v>
      </c>
      <c r="C14" s="8" t="s">
        <v>249</v>
      </c>
      <c r="D14" s="543"/>
      <c r="E14" s="543"/>
      <c r="F14" s="347"/>
    </row>
    <row r="15" spans="1:6" s="69" customFormat="1" ht="12" customHeight="1">
      <c r="A15" s="173"/>
      <c r="B15" s="174" t="s">
        <v>181</v>
      </c>
      <c r="C15" s="8" t="s">
        <v>67</v>
      </c>
      <c r="D15" s="282"/>
      <c r="E15" s="282"/>
      <c r="F15" s="288"/>
    </row>
    <row r="16" spans="1:6" s="69" customFormat="1" ht="12" customHeight="1" thickBot="1">
      <c r="A16" s="177"/>
      <c r="B16" s="178" t="s">
        <v>189</v>
      </c>
      <c r="C16" s="7" t="s">
        <v>310</v>
      </c>
      <c r="D16" s="284"/>
      <c r="E16" s="284"/>
      <c r="F16" s="289"/>
    </row>
    <row r="17" spans="1:6" s="68" customFormat="1" ht="12" customHeight="1" thickBot="1">
      <c r="A17" s="156" t="s">
        <v>93</v>
      </c>
      <c r="B17" s="171"/>
      <c r="C17" s="172" t="s">
        <v>68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182</v>
      </c>
      <c r="C18" s="10" t="s">
        <v>64</v>
      </c>
      <c r="D18" s="282"/>
      <c r="E18" s="282"/>
      <c r="F18" s="288"/>
    </row>
    <row r="19" spans="1:6" s="69" customFormat="1" ht="12" customHeight="1">
      <c r="A19" s="173"/>
      <c r="B19" s="174" t="s">
        <v>183</v>
      </c>
      <c r="C19" s="8" t="s">
        <v>65</v>
      </c>
      <c r="D19" s="282"/>
      <c r="E19" s="282"/>
      <c r="F19" s="288"/>
    </row>
    <row r="20" spans="1:6" s="69" customFormat="1" ht="12" customHeight="1">
      <c r="A20" s="173"/>
      <c r="B20" s="174" t="s">
        <v>184</v>
      </c>
      <c r="C20" s="8" t="s">
        <v>66</v>
      </c>
      <c r="D20" s="282"/>
      <c r="E20" s="282"/>
      <c r="F20" s="288"/>
    </row>
    <row r="21" spans="1:6" s="69" customFormat="1" ht="12" customHeight="1" thickBot="1">
      <c r="A21" s="173"/>
      <c r="B21" s="174" t="s">
        <v>185</v>
      </c>
      <c r="C21" s="8" t="s">
        <v>65</v>
      </c>
      <c r="D21" s="282"/>
      <c r="E21" s="282"/>
      <c r="F21" s="288"/>
    </row>
    <row r="22" spans="1:6" s="69" customFormat="1" ht="12" customHeight="1" thickBot="1">
      <c r="A22" s="160" t="s">
        <v>94</v>
      </c>
      <c r="B22" s="74"/>
      <c r="C22" s="74" t="s">
        <v>69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156</v>
      </c>
      <c r="C23" s="85" t="s">
        <v>366</v>
      </c>
      <c r="D23" s="552"/>
      <c r="E23" s="552"/>
      <c r="F23" s="370"/>
    </row>
    <row r="24" spans="1:6" s="68" customFormat="1" ht="12" customHeight="1" thickBot="1">
      <c r="A24" s="363"/>
      <c r="B24" s="364" t="s">
        <v>157</v>
      </c>
      <c r="C24" s="86" t="s">
        <v>370</v>
      </c>
      <c r="D24" s="561"/>
      <c r="E24" s="561"/>
      <c r="F24" s="371"/>
    </row>
    <row r="25" spans="1:6" s="68" customFormat="1" ht="12" customHeight="1" thickBot="1">
      <c r="A25" s="160" t="s">
        <v>95</v>
      </c>
      <c r="B25" s="171"/>
      <c r="C25" s="74" t="s">
        <v>86</v>
      </c>
      <c r="D25" s="321"/>
      <c r="E25" s="321"/>
      <c r="F25" s="320"/>
    </row>
    <row r="26" spans="1:6" s="68" customFormat="1" ht="12" customHeight="1" thickBot="1">
      <c r="A26" s="156" t="s">
        <v>96</v>
      </c>
      <c r="B26" s="113"/>
      <c r="C26" s="74" t="s">
        <v>81</v>
      </c>
      <c r="D26" s="285"/>
      <c r="E26" s="285"/>
      <c r="F26" s="290"/>
    </row>
    <row r="27" spans="1:6" s="69" customFormat="1" ht="12" customHeight="1" thickBot="1">
      <c r="A27" s="360" t="s">
        <v>97</v>
      </c>
      <c r="B27" s="368"/>
      <c r="C27" s="362" t="s">
        <v>84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163</v>
      </c>
      <c r="C28" s="85" t="s">
        <v>469</v>
      </c>
      <c r="D28" s="552"/>
      <c r="E28" s="552"/>
      <c r="F28" s="370"/>
    </row>
    <row r="29" spans="1:6" s="69" customFormat="1" ht="15" customHeight="1" thickBot="1">
      <c r="A29" s="369"/>
      <c r="B29" s="112" t="s">
        <v>164</v>
      </c>
      <c r="C29" s="361" t="s">
        <v>72</v>
      </c>
      <c r="D29" s="63"/>
      <c r="E29" s="63"/>
      <c r="F29" s="64"/>
    </row>
    <row r="30" spans="1:6" ht="13.5" thickBot="1">
      <c r="A30" s="185" t="s">
        <v>98</v>
      </c>
      <c r="B30" s="358"/>
      <c r="C30" s="359" t="s">
        <v>85</v>
      </c>
      <c r="D30" s="321"/>
      <c r="E30" s="321"/>
      <c r="F30" s="320"/>
    </row>
    <row r="31" spans="1:6" s="57" customFormat="1" ht="16.5" customHeight="1" thickBot="1">
      <c r="A31" s="185" t="s">
        <v>99</v>
      </c>
      <c r="B31" s="186"/>
      <c r="C31" s="187" t="s">
        <v>82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135</v>
      </c>
      <c r="B34" s="618"/>
      <c r="C34" s="618"/>
      <c r="D34" s="618"/>
      <c r="E34" s="618"/>
      <c r="F34" s="619"/>
    </row>
    <row r="35" spans="1:6" ht="12" customHeight="1" thickBot="1">
      <c r="A35" s="160" t="s">
        <v>92</v>
      </c>
      <c r="B35" s="23"/>
      <c r="C35" s="74" t="s">
        <v>63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176</v>
      </c>
      <c r="C36" s="10" t="s">
        <v>122</v>
      </c>
      <c r="D36" s="509"/>
      <c r="E36" s="509"/>
      <c r="F36" s="60"/>
    </row>
    <row r="37" spans="1:6" ht="12" customHeight="1">
      <c r="A37" s="193"/>
      <c r="B37" s="93" t="s">
        <v>177</v>
      </c>
      <c r="C37" s="8" t="s">
        <v>277</v>
      </c>
      <c r="D37" s="61"/>
      <c r="E37" s="61"/>
      <c r="F37" s="62"/>
    </row>
    <row r="38" spans="1:6" ht="12" customHeight="1">
      <c r="A38" s="193"/>
      <c r="B38" s="93" t="s">
        <v>178</v>
      </c>
      <c r="C38" s="8" t="s">
        <v>205</v>
      </c>
      <c r="D38" s="61"/>
      <c r="E38" s="61"/>
      <c r="F38" s="62"/>
    </row>
    <row r="39" spans="1:6" s="70" customFormat="1" ht="12" customHeight="1">
      <c r="A39" s="193"/>
      <c r="B39" s="93" t="s">
        <v>179</v>
      </c>
      <c r="C39" s="8" t="s">
        <v>278</v>
      </c>
      <c r="D39" s="61"/>
      <c r="E39" s="61"/>
      <c r="F39" s="62"/>
    </row>
    <row r="40" spans="1:6" ht="12" customHeight="1" thickBot="1">
      <c r="A40" s="193"/>
      <c r="B40" s="93" t="s">
        <v>188</v>
      </c>
      <c r="C40" s="8" t="s">
        <v>279</v>
      </c>
      <c r="D40" s="61"/>
      <c r="E40" s="61"/>
      <c r="F40" s="62"/>
    </row>
    <row r="41" spans="1:6" ht="12" customHeight="1" thickBot="1">
      <c r="A41" s="160" t="s">
        <v>93</v>
      </c>
      <c r="B41" s="23"/>
      <c r="C41" s="74" t="s">
        <v>79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182</v>
      </c>
      <c r="C42" s="10" t="s">
        <v>394</v>
      </c>
      <c r="D42" s="509"/>
      <c r="E42" s="509"/>
      <c r="F42" s="60"/>
    </row>
    <row r="43" spans="1:6" ht="12" customHeight="1">
      <c r="A43" s="193"/>
      <c r="B43" s="93" t="s">
        <v>183</v>
      </c>
      <c r="C43" s="8" t="s">
        <v>281</v>
      </c>
      <c r="D43" s="61"/>
      <c r="E43" s="61"/>
      <c r="F43" s="62"/>
    </row>
    <row r="44" spans="1:6" ht="15" customHeight="1">
      <c r="A44" s="193"/>
      <c r="B44" s="93" t="s">
        <v>186</v>
      </c>
      <c r="C44" s="8" t="s">
        <v>136</v>
      </c>
      <c r="D44" s="61"/>
      <c r="E44" s="61"/>
      <c r="F44" s="62"/>
    </row>
    <row r="45" spans="1:6" ht="23.25" thickBot="1">
      <c r="A45" s="193"/>
      <c r="B45" s="93" t="s">
        <v>195</v>
      </c>
      <c r="C45" s="8" t="s">
        <v>76</v>
      </c>
      <c r="D45" s="61"/>
      <c r="E45" s="61"/>
      <c r="F45" s="62"/>
    </row>
    <row r="46" spans="1:6" ht="15" customHeight="1" thickBot="1">
      <c r="A46" s="160" t="s">
        <v>94</v>
      </c>
      <c r="B46" s="23"/>
      <c r="C46" s="23" t="s">
        <v>77</v>
      </c>
      <c r="D46" s="321"/>
      <c r="E46" s="321"/>
      <c r="F46" s="320"/>
    </row>
    <row r="47" spans="1:6" ht="14.25" customHeight="1" thickBot="1">
      <c r="A47" s="185" t="s">
        <v>95</v>
      </c>
      <c r="B47" s="358"/>
      <c r="C47" s="359" t="s">
        <v>80</v>
      </c>
      <c r="D47" s="321"/>
      <c r="E47" s="321"/>
      <c r="F47" s="320"/>
    </row>
    <row r="48" spans="1:6" ht="13.5" thickBot="1">
      <c r="A48" s="160" t="s">
        <v>96</v>
      </c>
      <c r="B48" s="182"/>
      <c r="C48" s="195" t="s">
        <v>78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323</v>
      </c>
      <c r="B50" s="199"/>
      <c r="C50" s="200"/>
      <c r="D50" s="559"/>
      <c r="E50" s="559"/>
      <c r="F50" s="72"/>
    </row>
    <row r="51" spans="1:6" ht="13.5" thickBot="1">
      <c r="A51" s="198" t="s">
        <v>324</v>
      </c>
      <c r="B51" s="199"/>
      <c r="C51" s="200"/>
      <c r="D51" s="559"/>
      <c r="E51" s="559"/>
      <c r="F51" s="72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0</v>
      </c>
    </row>
    <row r="2" spans="1:6" s="66" customFormat="1" ht="25.5" customHeight="1">
      <c r="A2" s="620" t="s">
        <v>319</v>
      </c>
      <c r="B2" s="621"/>
      <c r="C2" s="632" t="s">
        <v>83</v>
      </c>
      <c r="D2" s="633"/>
      <c r="E2" s="634"/>
      <c r="F2" s="204" t="s">
        <v>142</v>
      </c>
    </row>
    <row r="3" spans="1:6" s="66" customFormat="1" ht="16.5" thickBot="1">
      <c r="A3" s="165" t="s">
        <v>318</v>
      </c>
      <c r="B3" s="166"/>
      <c r="C3" s="638" t="s">
        <v>329</v>
      </c>
      <c r="D3" s="639"/>
      <c r="E3" s="640"/>
      <c r="F3" s="205"/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92</v>
      </c>
      <c r="B8" s="171"/>
      <c r="C8" s="172" t="s">
        <v>325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176</v>
      </c>
      <c r="C9" s="11" t="s">
        <v>244</v>
      </c>
      <c r="D9" s="542"/>
      <c r="E9" s="542"/>
      <c r="F9" s="346"/>
    </row>
    <row r="10" spans="1:6" s="68" customFormat="1" ht="12" customHeight="1">
      <c r="A10" s="173"/>
      <c r="B10" s="174" t="s">
        <v>177</v>
      </c>
      <c r="C10" s="8" t="s">
        <v>245</v>
      </c>
      <c r="D10" s="282"/>
      <c r="E10" s="282"/>
      <c r="F10" s="288"/>
    </row>
    <row r="11" spans="1:6" s="68" customFormat="1" ht="12" customHeight="1">
      <c r="A11" s="173"/>
      <c r="B11" s="174" t="s">
        <v>178</v>
      </c>
      <c r="C11" s="8" t="s">
        <v>246</v>
      </c>
      <c r="D11" s="282"/>
      <c r="E11" s="282"/>
      <c r="F11" s="288"/>
    </row>
    <row r="12" spans="1:6" s="68" customFormat="1" ht="12" customHeight="1">
      <c r="A12" s="173"/>
      <c r="B12" s="174" t="s">
        <v>179</v>
      </c>
      <c r="C12" s="8" t="s">
        <v>247</v>
      </c>
      <c r="D12" s="282"/>
      <c r="E12" s="282"/>
      <c r="F12" s="288"/>
    </row>
    <row r="13" spans="1:6" s="68" customFormat="1" ht="12" customHeight="1">
      <c r="A13" s="173"/>
      <c r="B13" s="174" t="s">
        <v>213</v>
      </c>
      <c r="C13" s="7" t="s">
        <v>248</v>
      </c>
      <c r="D13" s="282"/>
      <c r="E13" s="282"/>
      <c r="F13" s="288"/>
    </row>
    <row r="14" spans="1:6" s="68" customFormat="1" ht="12" customHeight="1">
      <c r="A14" s="176"/>
      <c r="B14" s="174" t="s">
        <v>180</v>
      </c>
      <c r="C14" s="8" t="s">
        <v>249</v>
      </c>
      <c r="D14" s="543"/>
      <c r="E14" s="543"/>
      <c r="F14" s="347"/>
    </row>
    <row r="15" spans="1:6" s="69" customFormat="1" ht="12" customHeight="1">
      <c r="A15" s="173"/>
      <c r="B15" s="174" t="s">
        <v>181</v>
      </c>
      <c r="C15" s="8" t="s">
        <v>67</v>
      </c>
      <c r="D15" s="282"/>
      <c r="E15" s="282"/>
      <c r="F15" s="288"/>
    </row>
    <row r="16" spans="1:6" s="69" customFormat="1" ht="12" customHeight="1" thickBot="1">
      <c r="A16" s="177"/>
      <c r="B16" s="178" t="s">
        <v>189</v>
      </c>
      <c r="C16" s="7" t="s">
        <v>310</v>
      </c>
      <c r="D16" s="284"/>
      <c r="E16" s="284"/>
      <c r="F16" s="289"/>
    </row>
    <row r="17" spans="1:6" s="68" customFormat="1" ht="12" customHeight="1" thickBot="1">
      <c r="A17" s="156" t="s">
        <v>93</v>
      </c>
      <c r="B17" s="171"/>
      <c r="C17" s="172" t="s">
        <v>68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182</v>
      </c>
      <c r="C18" s="10" t="s">
        <v>64</v>
      </c>
      <c r="D18" s="282"/>
      <c r="E18" s="282"/>
      <c r="F18" s="288"/>
    </row>
    <row r="19" spans="1:6" s="69" customFormat="1" ht="12" customHeight="1">
      <c r="A19" s="173"/>
      <c r="B19" s="174" t="s">
        <v>183</v>
      </c>
      <c r="C19" s="8" t="s">
        <v>65</v>
      </c>
      <c r="D19" s="282"/>
      <c r="E19" s="282"/>
      <c r="F19" s="288"/>
    </row>
    <row r="20" spans="1:6" s="69" customFormat="1" ht="12" customHeight="1">
      <c r="A20" s="173"/>
      <c r="B20" s="174" t="s">
        <v>184</v>
      </c>
      <c r="C20" s="8" t="s">
        <v>66</v>
      </c>
      <c r="D20" s="282"/>
      <c r="E20" s="282"/>
      <c r="F20" s="288"/>
    </row>
    <row r="21" spans="1:6" s="69" customFormat="1" ht="12" customHeight="1" thickBot="1">
      <c r="A21" s="173"/>
      <c r="B21" s="174" t="s">
        <v>185</v>
      </c>
      <c r="C21" s="8" t="s">
        <v>65</v>
      </c>
      <c r="D21" s="282"/>
      <c r="E21" s="282"/>
      <c r="F21" s="288"/>
    </row>
    <row r="22" spans="1:6" s="69" customFormat="1" ht="12" customHeight="1" thickBot="1">
      <c r="A22" s="160" t="s">
        <v>94</v>
      </c>
      <c r="B22" s="74"/>
      <c r="C22" s="74" t="s">
        <v>69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156</v>
      </c>
      <c r="C23" s="85" t="s">
        <v>366</v>
      </c>
      <c r="D23" s="552"/>
      <c r="E23" s="552"/>
      <c r="F23" s="370"/>
    </row>
    <row r="24" spans="1:6" s="68" customFormat="1" ht="12" customHeight="1" thickBot="1">
      <c r="A24" s="363"/>
      <c r="B24" s="364" t="s">
        <v>157</v>
      </c>
      <c r="C24" s="86" t="s">
        <v>370</v>
      </c>
      <c r="D24" s="561"/>
      <c r="E24" s="561"/>
      <c r="F24" s="371"/>
    </row>
    <row r="25" spans="1:6" s="68" customFormat="1" ht="12" customHeight="1" thickBot="1">
      <c r="A25" s="160" t="s">
        <v>95</v>
      </c>
      <c r="B25" s="171"/>
      <c r="C25" s="74" t="s">
        <v>326</v>
      </c>
      <c r="D25" s="321"/>
      <c r="E25" s="321"/>
      <c r="F25" s="320"/>
    </row>
    <row r="26" spans="1:6" s="68" customFormat="1" ht="12" customHeight="1" thickBot="1">
      <c r="A26" s="156" t="s">
        <v>96</v>
      </c>
      <c r="B26" s="113"/>
      <c r="C26" s="74" t="s">
        <v>81</v>
      </c>
      <c r="D26" s="285">
        <f>+D8+D17+D22+D25</f>
        <v>0</v>
      </c>
      <c r="E26" s="285">
        <f>+E8+E17+E22+E25</f>
        <v>0</v>
      </c>
      <c r="F26" s="290">
        <f>+F8+F17+F22+F25</f>
        <v>0</v>
      </c>
    </row>
    <row r="27" spans="1:6" s="69" customFormat="1" ht="12" customHeight="1" thickBot="1">
      <c r="A27" s="360" t="s">
        <v>97</v>
      </c>
      <c r="B27" s="368"/>
      <c r="C27" s="362" t="s">
        <v>84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163</v>
      </c>
      <c r="C28" s="85" t="s">
        <v>469</v>
      </c>
      <c r="D28" s="552"/>
      <c r="E28" s="552"/>
      <c r="F28" s="370"/>
    </row>
    <row r="29" spans="1:6" s="69" customFormat="1" ht="15" customHeight="1" thickBot="1">
      <c r="A29" s="369"/>
      <c r="B29" s="112" t="s">
        <v>164</v>
      </c>
      <c r="C29" s="361" t="s">
        <v>72</v>
      </c>
      <c r="D29" s="63"/>
      <c r="E29" s="63"/>
      <c r="F29" s="64"/>
    </row>
    <row r="30" spans="1:6" ht="13.5" thickBot="1">
      <c r="A30" s="185" t="s">
        <v>98</v>
      </c>
      <c r="B30" s="358"/>
      <c r="C30" s="359" t="s">
        <v>85</v>
      </c>
      <c r="D30" s="321"/>
      <c r="E30" s="321"/>
      <c r="F30" s="320"/>
    </row>
    <row r="31" spans="1:6" s="57" customFormat="1" ht="16.5" customHeight="1" thickBot="1">
      <c r="A31" s="185" t="s">
        <v>99</v>
      </c>
      <c r="B31" s="186"/>
      <c r="C31" s="187" t="s">
        <v>82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135</v>
      </c>
      <c r="B34" s="618"/>
      <c r="C34" s="618"/>
      <c r="D34" s="618"/>
      <c r="E34" s="618"/>
      <c r="F34" s="619"/>
    </row>
    <row r="35" spans="1:6" ht="12" customHeight="1" thickBot="1">
      <c r="A35" s="160" t="s">
        <v>92</v>
      </c>
      <c r="B35" s="23"/>
      <c r="C35" s="74" t="s">
        <v>63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176</v>
      </c>
      <c r="C36" s="10" t="s">
        <v>122</v>
      </c>
      <c r="D36" s="509"/>
      <c r="E36" s="509"/>
      <c r="F36" s="60"/>
    </row>
    <row r="37" spans="1:6" ht="12" customHeight="1">
      <c r="A37" s="193"/>
      <c r="B37" s="93" t="s">
        <v>177</v>
      </c>
      <c r="C37" s="8" t="s">
        <v>277</v>
      </c>
      <c r="D37" s="61"/>
      <c r="E37" s="61"/>
      <c r="F37" s="62"/>
    </row>
    <row r="38" spans="1:6" ht="12" customHeight="1">
      <c r="A38" s="193"/>
      <c r="B38" s="93" t="s">
        <v>178</v>
      </c>
      <c r="C38" s="8" t="s">
        <v>205</v>
      </c>
      <c r="D38" s="61"/>
      <c r="E38" s="61"/>
      <c r="F38" s="62"/>
    </row>
    <row r="39" spans="1:6" s="70" customFormat="1" ht="12" customHeight="1">
      <c r="A39" s="193"/>
      <c r="B39" s="93" t="s">
        <v>179</v>
      </c>
      <c r="C39" s="8" t="s">
        <v>278</v>
      </c>
      <c r="D39" s="61"/>
      <c r="E39" s="61"/>
      <c r="F39" s="62"/>
    </row>
    <row r="40" spans="1:6" ht="12" customHeight="1" thickBot="1">
      <c r="A40" s="193"/>
      <c r="B40" s="93" t="s">
        <v>188</v>
      </c>
      <c r="C40" s="8" t="s">
        <v>279</v>
      </c>
      <c r="D40" s="61"/>
      <c r="E40" s="61"/>
      <c r="F40" s="62"/>
    </row>
    <row r="41" spans="1:6" ht="12" customHeight="1" thickBot="1">
      <c r="A41" s="160" t="s">
        <v>93</v>
      </c>
      <c r="B41" s="23"/>
      <c r="C41" s="74" t="s">
        <v>79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182</v>
      </c>
      <c r="C42" s="10" t="s">
        <v>394</v>
      </c>
      <c r="D42" s="509"/>
      <c r="E42" s="509"/>
      <c r="F42" s="60"/>
    </row>
    <row r="43" spans="1:6" ht="12" customHeight="1">
      <c r="A43" s="193"/>
      <c r="B43" s="93" t="s">
        <v>183</v>
      </c>
      <c r="C43" s="8" t="s">
        <v>281</v>
      </c>
      <c r="D43" s="61"/>
      <c r="E43" s="61"/>
      <c r="F43" s="62"/>
    </row>
    <row r="44" spans="1:6" ht="15" customHeight="1">
      <c r="A44" s="193"/>
      <c r="B44" s="93" t="s">
        <v>186</v>
      </c>
      <c r="C44" s="8" t="s">
        <v>136</v>
      </c>
      <c r="D44" s="61"/>
      <c r="E44" s="61"/>
      <c r="F44" s="62"/>
    </row>
    <row r="45" spans="1:6" ht="23.25" thickBot="1">
      <c r="A45" s="193"/>
      <c r="B45" s="93" t="s">
        <v>195</v>
      </c>
      <c r="C45" s="8" t="s">
        <v>76</v>
      </c>
      <c r="D45" s="61"/>
      <c r="E45" s="61"/>
      <c r="F45" s="62"/>
    </row>
    <row r="46" spans="1:6" ht="15" customHeight="1" thickBot="1">
      <c r="A46" s="160" t="s">
        <v>94</v>
      </c>
      <c r="B46" s="23"/>
      <c r="C46" s="23" t="s">
        <v>77</v>
      </c>
      <c r="D46" s="321"/>
      <c r="E46" s="321"/>
      <c r="F46" s="320"/>
    </row>
    <row r="47" spans="1:6" ht="14.25" customHeight="1" thickBot="1">
      <c r="A47" s="185" t="s">
        <v>95</v>
      </c>
      <c r="B47" s="358"/>
      <c r="C47" s="359" t="s">
        <v>80</v>
      </c>
      <c r="D47" s="321"/>
      <c r="E47" s="321"/>
      <c r="F47" s="320"/>
    </row>
    <row r="48" spans="1:6" ht="13.5" thickBot="1">
      <c r="A48" s="160" t="s">
        <v>96</v>
      </c>
      <c r="B48" s="182"/>
      <c r="C48" s="195" t="s">
        <v>78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323</v>
      </c>
      <c r="B50" s="199"/>
      <c r="C50" s="200"/>
      <c r="D50" s="559"/>
      <c r="E50" s="559"/>
      <c r="F50" s="72"/>
    </row>
    <row r="51" spans="1:6" ht="13.5" thickBot="1">
      <c r="A51" s="198" t="s">
        <v>324</v>
      </c>
      <c r="B51" s="199"/>
      <c r="C51" s="200"/>
      <c r="D51" s="559"/>
      <c r="E51" s="559"/>
      <c r="F51" s="72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31</v>
      </c>
    </row>
    <row r="2" spans="1:6" s="66" customFormat="1" ht="25.5" customHeight="1">
      <c r="A2" s="620" t="s">
        <v>319</v>
      </c>
      <c r="B2" s="621"/>
      <c r="C2" s="632" t="s">
        <v>330</v>
      </c>
      <c r="D2" s="633"/>
      <c r="E2" s="634"/>
      <c r="F2" s="204" t="s">
        <v>144</v>
      </c>
    </row>
    <row r="3" spans="1:6" s="66" customFormat="1" ht="16.5" thickBot="1">
      <c r="A3" s="165" t="s">
        <v>318</v>
      </c>
      <c r="B3" s="166"/>
      <c r="C3" s="638" t="s">
        <v>329</v>
      </c>
      <c r="D3" s="639"/>
      <c r="E3" s="640"/>
      <c r="F3" s="205"/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92</v>
      </c>
      <c r="B8" s="171"/>
      <c r="C8" s="172" t="s">
        <v>325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176</v>
      </c>
      <c r="C9" s="11" t="s">
        <v>244</v>
      </c>
      <c r="D9" s="542"/>
      <c r="E9" s="542"/>
      <c r="F9" s="346"/>
    </row>
    <row r="10" spans="1:6" s="68" customFormat="1" ht="12" customHeight="1">
      <c r="A10" s="173"/>
      <c r="B10" s="174" t="s">
        <v>177</v>
      </c>
      <c r="C10" s="8" t="s">
        <v>245</v>
      </c>
      <c r="D10" s="282"/>
      <c r="E10" s="282"/>
      <c r="F10" s="288"/>
    </row>
    <row r="11" spans="1:6" s="68" customFormat="1" ht="12" customHeight="1">
      <c r="A11" s="173"/>
      <c r="B11" s="174" t="s">
        <v>178</v>
      </c>
      <c r="C11" s="8" t="s">
        <v>246</v>
      </c>
      <c r="D11" s="282"/>
      <c r="E11" s="282"/>
      <c r="F11" s="288"/>
    </row>
    <row r="12" spans="1:6" s="68" customFormat="1" ht="12" customHeight="1">
      <c r="A12" s="173"/>
      <c r="B12" s="174" t="s">
        <v>179</v>
      </c>
      <c r="C12" s="8" t="s">
        <v>247</v>
      </c>
      <c r="D12" s="282"/>
      <c r="E12" s="282"/>
      <c r="F12" s="288"/>
    </row>
    <row r="13" spans="1:6" s="68" customFormat="1" ht="12" customHeight="1">
      <c r="A13" s="173"/>
      <c r="B13" s="174" t="s">
        <v>213</v>
      </c>
      <c r="C13" s="7" t="s">
        <v>248</v>
      </c>
      <c r="D13" s="282"/>
      <c r="E13" s="282"/>
      <c r="F13" s="288"/>
    </row>
    <row r="14" spans="1:6" s="68" customFormat="1" ht="12" customHeight="1">
      <c r="A14" s="176"/>
      <c r="B14" s="174" t="s">
        <v>180</v>
      </c>
      <c r="C14" s="8" t="s">
        <v>249</v>
      </c>
      <c r="D14" s="543"/>
      <c r="E14" s="543"/>
      <c r="F14" s="347"/>
    </row>
    <row r="15" spans="1:6" s="69" customFormat="1" ht="12" customHeight="1">
      <c r="A15" s="173"/>
      <c r="B15" s="174" t="s">
        <v>181</v>
      </c>
      <c r="C15" s="8" t="s">
        <v>67</v>
      </c>
      <c r="D15" s="282"/>
      <c r="E15" s="282"/>
      <c r="F15" s="288"/>
    </row>
    <row r="16" spans="1:6" s="69" customFormat="1" ht="12" customHeight="1" thickBot="1">
      <c r="A16" s="177"/>
      <c r="B16" s="178" t="s">
        <v>189</v>
      </c>
      <c r="C16" s="7" t="s">
        <v>310</v>
      </c>
      <c r="D16" s="284"/>
      <c r="E16" s="284"/>
      <c r="F16" s="289"/>
    </row>
    <row r="17" spans="1:6" s="68" customFormat="1" ht="12" customHeight="1" thickBot="1">
      <c r="A17" s="156" t="s">
        <v>93</v>
      </c>
      <c r="B17" s="171"/>
      <c r="C17" s="172" t="s">
        <v>68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182</v>
      </c>
      <c r="C18" s="10" t="s">
        <v>64</v>
      </c>
      <c r="D18" s="282"/>
      <c r="E18" s="282"/>
      <c r="F18" s="288"/>
    </row>
    <row r="19" spans="1:6" s="69" customFormat="1" ht="12" customHeight="1">
      <c r="A19" s="173"/>
      <c r="B19" s="174" t="s">
        <v>183</v>
      </c>
      <c r="C19" s="8" t="s">
        <v>65</v>
      </c>
      <c r="D19" s="282"/>
      <c r="E19" s="282"/>
      <c r="F19" s="288"/>
    </row>
    <row r="20" spans="1:6" s="69" customFormat="1" ht="12" customHeight="1">
      <c r="A20" s="173"/>
      <c r="B20" s="174" t="s">
        <v>184</v>
      </c>
      <c r="C20" s="8" t="s">
        <v>66</v>
      </c>
      <c r="D20" s="282"/>
      <c r="E20" s="282"/>
      <c r="F20" s="288"/>
    </row>
    <row r="21" spans="1:6" s="69" customFormat="1" ht="12" customHeight="1" thickBot="1">
      <c r="A21" s="173"/>
      <c r="B21" s="174" t="s">
        <v>185</v>
      </c>
      <c r="C21" s="8" t="s">
        <v>65</v>
      </c>
      <c r="D21" s="282"/>
      <c r="E21" s="282"/>
      <c r="F21" s="288"/>
    </row>
    <row r="22" spans="1:6" s="69" customFormat="1" ht="12" customHeight="1" thickBot="1">
      <c r="A22" s="160" t="s">
        <v>94</v>
      </c>
      <c r="B22" s="74"/>
      <c r="C22" s="74" t="s">
        <v>69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156</v>
      </c>
      <c r="C23" s="85" t="s">
        <v>366</v>
      </c>
      <c r="D23" s="552"/>
      <c r="E23" s="552"/>
      <c r="F23" s="370"/>
    </row>
    <row r="24" spans="1:6" s="68" customFormat="1" ht="12" customHeight="1" thickBot="1">
      <c r="A24" s="363"/>
      <c r="B24" s="364" t="s">
        <v>157</v>
      </c>
      <c r="C24" s="86" t="s">
        <v>370</v>
      </c>
      <c r="D24" s="561"/>
      <c r="E24" s="561"/>
      <c r="F24" s="371"/>
    </row>
    <row r="25" spans="1:6" s="68" customFormat="1" ht="12" customHeight="1" thickBot="1">
      <c r="A25" s="160" t="s">
        <v>95</v>
      </c>
      <c r="B25" s="171"/>
      <c r="C25" s="74" t="s">
        <v>86</v>
      </c>
      <c r="D25" s="321"/>
      <c r="E25" s="321"/>
      <c r="F25" s="320"/>
    </row>
    <row r="26" spans="1:6" s="68" customFormat="1" ht="12" customHeight="1" thickBot="1">
      <c r="A26" s="156" t="s">
        <v>96</v>
      </c>
      <c r="B26" s="113"/>
      <c r="C26" s="74" t="s">
        <v>81</v>
      </c>
      <c r="D26" s="285">
        <f>+D8+D17+D22+D25</f>
        <v>0</v>
      </c>
      <c r="E26" s="285">
        <f>+E8+E17+E22+E25</f>
        <v>0</v>
      </c>
      <c r="F26" s="290">
        <f>+F8+F17+F22+F25</f>
        <v>0</v>
      </c>
    </row>
    <row r="27" spans="1:6" s="69" customFormat="1" ht="12" customHeight="1" thickBot="1">
      <c r="A27" s="360" t="s">
        <v>97</v>
      </c>
      <c r="B27" s="368"/>
      <c r="C27" s="362" t="s">
        <v>84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163</v>
      </c>
      <c r="C28" s="85" t="s">
        <v>469</v>
      </c>
      <c r="D28" s="552"/>
      <c r="E28" s="552"/>
      <c r="F28" s="370"/>
    </row>
    <row r="29" spans="1:6" s="69" customFormat="1" ht="15" customHeight="1" thickBot="1">
      <c r="A29" s="369"/>
      <c r="B29" s="112" t="s">
        <v>164</v>
      </c>
      <c r="C29" s="361" t="s">
        <v>72</v>
      </c>
      <c r="D29" s="63"/>
      <c r="E29" s="63"/>
      <c r="F29" s="64"/>
    </row>
    <row r="30" spans="1:6" ht="13.5" thickBot="1">
      <c r="A30" s="185" t="s">
        <v>98</v>
      </c>
      <c r="B30" s="358"/>
      <c r="C30" s="359" t="s">
        <v>85</v>
      </c>
      <c r="D30" s="321"/>
      <c r="E30" s="321"/>
      <c r="F30" s="320"/>
    </row>
    <row r="31" spans="1:6" s="57" customFormat="1" ht="16.5" customHeight="1" thickBot="1">
      <c r="A31" s="185" t="s">
        <v>99</v>
      </c>
      <c r="B31" s="186"/>
      <c r="C31" s="187" t="s">
        <v>82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135</v>
      </c>
      <c r="B34" s="618"/>
      <c r="C34" s="618"/>
      <c r="D34" s="618"/>
      <c r="E34" s="618"/>
      <c r="F34" s="619"/>
    </row>
    <row r="35" spans="1:6" ht="12" customHeight="1" thickBot="1">
      <c r="A35" s="160" t="s">
        <v>92</v>
      </c>
      <c r="B35" s="23"/>
      <c r="C35" s="74" t="s">
        <v>63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176</v>
      </c>
      <c r="C36" s="10" t="s">
        <v>122</v>
      </c>
      <c r="D36" s="509"/>
      <c r="E36" s="509"/>
      <c r="F36" s="60"/>
    </row>
    <row r="37" spans="1:6" ht="12" customHeight="1">
      <c r="A37" s="193"/>
      <c r="B37" s="93" t="s">
        <v>177</v>
      </c>
      <c r="C37" s="8" t="s">
        <v>277</v>
      </c>
      <c r="D37" s="61"/>
      <c r="E37" s="61"/>
      <c r="F37" s="62"/>
    </row>
    <row r="38" spans="1:6" ht="12" customHeight="1">
      <c r="A38" s="193"/>
      <c r="B38" s="93" t="s">
        <v>178</v>
      </c>
      <c r="C38" s="8" t="s">
        <v>205</v>
      </c>
      <c r="D38" s="61"/>
      <c r="E38" s="61"/>
      <c r="F38" s="62"/>
    </row>
    <row r="39" spans="1:6" s="70" customFormat="1" ht="12" customHeight="1">
      <c r="A39" s="193"/>
      <c r="B39" s="93" t="s">
        <v>179</v>
      </c>
      <c r="C39" s="8" t="s">
        <v>278</v>
      </c>
      <c r="D39" s="61"/>
      <c r="E39" s="61"/>
      <c r="F39" s="62"/>
    </row>
    <row r="40" spans="1:6" ht="12" customHeight="1" thickBot="1">
      <c r="A40" s="193"/>
      <c r="B40" s="93" t="s">
        <v>188</v>
      </c>
      <c r="C40" s="8" t="s">
        <v>279</v>
      </c>
      <c r="D40" s="61"/>
      <c r="E40" s="61"/>
      <c r="F40" s="62"/>
    </row>
    <row r="41" spans="1:6" ht="12" customHeight="1" thickBot="1">
      <c r="A41" s="160" t="s">
        <v>93</v>
      </c>
      <c r="B41" s="23"/>
      <c r="C41" s="74" t="s">
        <v>79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182</v>
      </c>
      <c r="C42" s="10" t="s">
        <v>394</v>
      </c>
      <c r="D42" s="509"/>
      <c r="E42" s="509"/>
      <c r="F42" s="60"/>
    </row>
    <row r="43" spans="1:6" ht="12" customHeight="1">
      <c r="A43" s="193"/>
      <c r="B43" s="93" t="s">
        <v>183</v>
      </c>
      <c r="C43" s="8" t="s">
        <v>281</v>
      </c>
      <c r="D43" s="61"/>
      <c r="E43" s="61"/>
      <c r="F43" s="62"/>
    </row>
    <row r="44" spans="1:6" ht="15" customHeight="1">
      <c r="A44" s="193"/>
      <c r="B44" s="93" t="s">
        <v>186</v>
      </c>
      <c r="C44" s="8" t="s">
        <v>136</v>
      </c>
      <c r="D44" s="61"/>
      <c r="E44" s="61"/>
      <c r="F44" s="62"/>
    </row>
    <row r="45" spans="1:6" ht="23.25" thickBot="1">
      <c r="A45" s="193"/>
      <c r="B45" s="93" t="s">
        <v>195</v>
      </c>
      <c r="C45" s="8" t="s">
        <v>76</v>
      </c>
      <c r="D45" s="61"/>
      <c r="E45" s="61"/>
      <c r="F45" s="62"/>
    </row>
    <row r="46" spans="1:6" ht="15" customHeight="1" thickBot="1">
      <c r="A46" s="160" t="s">
        <v>94</v>
      </c>
      <c r="B46" s="23"/>
      <c r="C46" s="23" t="s">
        <v>77</v>
      </c>
      <c r="D46" s="321"/>
      <c r="E46" s="321"/>
      <c r="F46" s="320"/>
    </row>
    <row r="47" spans="1:6" ht="14.25" customHeight="1" thickBot="1">
      <c r="A47" s="185" t="s">
        <v>95</v>
      </c>
      <c r="B47" s="358"/>
      <c r="C47" s="359" t="s">
        <v>80</v>
      </c>
      <c r="D47" s="321"/>
      <c r="E47" s="321"/>
      <c r="F47" s="320"/>
    </row>
    <row r="48" spans="1:6" ht="13.5" thickBot="1">
      <c r="A48" s="160" t="s">
        <v>96</v>
      </c>
      <c r="B48" s="182"/>
      <c r="C48" s="195" t="s">
        <v>78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323</v>
      </c>
      <c r="B50" s="199"/>
      <c r="C50" s="200"/>
      <c r="D50" s="559"/>
      <c r="E50" s="559"/>
      <c r="F50" s="72"/>
    </row>
    <row r="51" spans="1:6" ht="13.5" thickBot="1">
      <c r="A51" s="198" t="s">
        <v>324</v>
      </c>
      <c r="B51" s="199"/>
      <c r="C51" s="200"/>
      <c r="D51" s="559"/>
      <c r="E51" s="559"/>
      <c r="F51" s="72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31" sqref="C3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87</v>
      </c>
    </row>
    <row r="2" spans="1:6" s="66" customFormat="1" ht="25.5" customHeight="1">
      <c r="A2" s="620" t="s">
        <v>319</v>
      </c>
      <c r="B2" s="621"/>
      <c r="C2" s="632" t="s">
        <v>331</v>
      </c>
      <c r="D2" s="633"/>
      <c r="E2" s="634"/>
      <c r="F2" s="204" t="s">
        <v>145</v>
      </c>
    </row>
    <row r="3" spans="1:6" s="66" customFormat="1" ht="16.5" thickBot="1">
      <c r="A3" s="165" t="s">
        <v>318</v>
      </c>
      <c r="B3" s="166"/>
      <c r="C3" s="638" t="s">
        <v>329</v>
      </c>
      <c r="D3" s="639"/>
      <c r="E3" s="640"/>
      <c r="F3" s="205"/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129</v>
      </c>
    </row>
    <row r="5" spans="1:6" ht="24.75" thickBot="1">
      <c r="A5" s="617" t="s">
        <v>320</v>
      </c>
      <c r="B5" s="622"/>
      <c r="C5" s="169" t="s">
        <v>130</v>
      </c>
      <c r="D5" s="470" t="s">
        <v>510</v>
      </c>
      <c r="E5" s="470" t="s">
        <v>517</v>
      </c>
      <c r="F5" s="170" t="s">
        <v>26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131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92</v>
      </c>
      <c r="B8" s="171"/>
      <c r="C8" s="172" t="s">
        <v>325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176</v>
      </c>
      <c r="C9" s="11" t="s">
        <v>244</v>
      </c>
      <c r="D9" s="542"/>
      <c r="E9" s="542"/>
      <c r="F9" s="346"/>
    </row>
    <row r="10" spans="1:6" s="68" customFormat="1" ht="12" customHeight="1">
      <c r="A10" s="173"/>
      <c r="B10" s="174" t="s">
        <v>177</v>
      </c>
      <c r="C10" s="8" t="s">
        <v>245</v>
      </c>
      <c r="D10" s="282"/>
      <c r="E10" s="282"/>
      <c r="F10" s="288"/>
    </row>
    <row r="11" spans="1:6" s="68" customFormat="1" ht="12" customHeight="1">
      <c r="A11" s="173"/>
      <c r="B11" s="174" t="s">
        <v>178</v>
      </c>
      <c r="C11" s="8" t="s">
        <v>246</v>
      </c>
      <c r="D11" s="282"/>
      <c r="E11" s="282"/>
      <c r="F11" s="288"/>
    </row>
    <row r="12" spans="1:6" s="68" customFormat="1" ht="12" customHeight="1">
      <c r="A12" s="173"/>
      <c r="B12" s="174" t="s">
        <v>179</v>
      </c>
      <c r="C12" s="8" t="s">
        <v>247</v>
      </c>
      <c r="D12" s="282"/>
      <c r="E12" s="282"/>
      <c r="F12" s="288"/>
    </row>
    <row r="13" spans="1:6" s="68" customFormat="1" ht="12" customHeight="1">
      <c r="A13" s="173"/>
      <c r="B13" s="174" t="s">
        <v>213</v>
      </c>
      <c r="C13" s="7" t="s">
        <v>248</v>
      </c>
      <c r="D13" s="282"/>
      <c r="E13" s="282"/>
      <c r="F13" s="288"/>
    </row>
    <row r="14" spans="1:6" s="68" customFormat="1" ht="12" customHeight="1">
      <c r="A14" s="176"/>
      <c r="B14" s="174" t="s">
        <v>180</v>
      </c>
      <c r="C14" s="8" t="s">
        <v>249</v>
      </c>
      <c r="D14" s="543"/>
      <c r="E14" s="543"/>
      <c r="F14" s="347"/>
    </row>
    <row r="15" spans="1:6" s="69" customFormat="1" ht="12" customHeight="1">
      <c r="A15" s="173"/>
      <c r="B15" s="174" t="s">
        <v>181</v>
      </c>
      <c r="C15" s="8" t="s">
        <v>67</v>
      </c>
      <c r="D15" s="282"/>
      <c r="E15" s="282"/>
      <c r="F15" s="288"/>
    </row>
    <row r="16" spans="1:6" s="69" customFormat="1" ht="12" customHeight="1" thickBot="1">
      <c r="A16" s="177"/>
      <c r="B16" s="178" t="s">
        <v>189</v>
      </c>
      <c r="C16" s="7" t="s">
        <v>310</v>
      </c>
      <c r="D16" s="284"/>
      <c r="E16" s="284"/>
      <c r="F16" s="289"/>
    </row>
    <row r="17" spans="1:6" s="68" customFormat="1" ht="12" customHeight="1" thickBot="1">
      <c r="A17" s="156" t="s">
        <v>93</v>
      </c>
      <c r="B17" s="171"/>
      <c r="C17" s="172" t="s">
        <v>68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182</v>
      </c>
      <c r="C18" s="10" t="s">
        <v>64</v>
      </c>
      <c r="D18" s="282"/>
      <c r="E18" s="282"/>
      <c r="F18" s="288"/>
    </row>
    <row r="19" spans="1:6" s="69" customFormat="1" ht="12" customHeight="1">
      <c r="A19" s="173"/>
      <c r="B19" s="174" t="s">
        <v>183</v>
      </c>
      <c r="C19" s="8" t="s">
        <v>65</v>
      </c>
      <c r="D19" s="282"/>
      <c r="E19" s="282"/>
      <c r="F19" s="288"/>
    </row>
    <row r="20" spans="1:6" s="69" customFormat="1" ht="12" customHeight="1">
      <c r="A20" s="173"/>
      <c r="B20" s="174" t="s">
        <v>184</v>
      </c>
      <c r="C20" s="8" t="s">
        <v>66</v>
      </c>
      <c r="D20" s="282"/>
      <c r="E20" s="282"/>
      <c r="F20" s="288"/>
    </row>
    <row r="21" spans="1:6" s="69" customFormat="1" ht="12" customHeight="1" thickBot="1">
      <c r="A21" s="173"/>
      <c r="B21" s="174" t="s">
        <v>185</v>
      </c>
      <c r="C21" s="8" t="s">
        <v>65</v>
      </c>
      <c r="D21" s="282"/>
      <c r="E21" s="282"/>
      <c r="F21" s="288"/>
    </row>
    <row r="22" spans="1:6" s="69" customFormat="1" ht="12" customHeight="1" thickBot="1">
      <c r="A22" s="160" t="s">
        <v>94</v>
      </c>
      <c r="B22" s="74"/>
      <c r="C22" s="74" t="s">
        <v>69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156</v>
      </c>
      <c r="C23" s="85" t="s">
        <v>366</v>
      </c>
      <c r="D23" s="552"/>
      <c r="E23" s="552"/>
      <c r="F23" s="370"/>
    </row>
    <row r="24" spans="1:6" s="68" customFormat="1" ht="12" customHeight="1" thickBot="1">
      <c r="A24" s="363"/>
      <c r="B24" s="364" t="s">
        <v>157</v>
      </c>
      <c r="C24" s="86" t="s">
        <v>370</v>
      </c>
      <c r="D24" s="561"/>
      <c r="E24" s="561"/>
      <c r="F24" s="371"/>
    </row>
    <row r="25" spans="1:6" s="68" customFormat="1" ht="12" customHeight="1" thickBot="1">
      <c r="A25" s="160" t="s">
        <v>95</v>
      </c>
      <c r="B25" s="171"/>
      <c r="C25" s="74" t="s">
        <v>86</v>
      </c>
      <c r="D25" s="321"/>
      <c r="E25" s="321"/>
      <c r="F25" s="320"/>
    </row>
    <row r="26" spans="1:6" s="68" customFormat="1" ht="12" customHeight="1" thickBot="1">
      <c r="A26" s="156" t="s">
        <v>96</v>
      </c>
      <c r="B26" s="113"/>
      <c r="C26" s="74" t="s">
        <v>81</v>
      </c>
      <c r="D26" s="285">
        <f>+D8+D17+D22+D25</f>
        <v>0</v>
      </c>
      <c r="E26" s="285">
        <f>+E8+E17+E22+E25</f>
        <v>0</v>
      </c>
      <c r="F26" s="290">
        <f>+F8+F17+F22+F25</f>
        <v>0</v>
      </c>
    </row>
    <row r="27" spans="1:6" s="69" customFormat="1" ht="12" customHeight="1" thickBot="1">
      <c r="A27" s="360" t="s">
        <v>97</v>
      </c>
      <c r="B27" s="368"/>
      <c r="C27" s="362" t="s">
        <v>84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163</v>
      </c>
      <c r="C28" s="85" t="s">
        <v>469</v>
      </c>
      <c r="D28" s="552"/>
      <c r="E28" s="552"/>
      <c r="F28" s="370"/>
    </row>
    <row r="29" spans="1:6" s="69" customFormat="1" ht="15" customHeight="1" thickBot="1">
      <c r="A29" s="369"/>
      <c r="B29" s="112" t="s">
        <v>164</v>
      </c>
      <c r="C29" s="361" t="s">
        <v>72</v>
      </c>
      <c r="D29" s="63"/>
      <c r="E29" s="63"/>
      <c r="F29" s="64"/>
    </row>
    <row r="30" spans="1:6" ht="13.5" thickBot="1">
      <c r="A30" s="185" t="s">
        <v>98</v>
      </c>
      <c r="B30" s="358"/>
      <c r="C30" s="359" t="s">
        <v>85</v>
      </c>
      <c r="D30" s="321"/>
      <c r="E30" s="321"/>
      <c r="F30" s="320"/>
    </row>
    <row r="31" spans="1:6" s="57" customFormat="1" ht="16.5" customHeight="1" thickBot="1">
      <c r="A31" s="185" t="s">
        <v>99</v>
      </c>
      <c r="B31" s="186"/>
      <c r="C31" s="187" t="s">
        <v>82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135</v>
      </c>
      <c r="B34" s="618"/>
      <c r="C34" s="618"/>
      <c r="D34" s="618"/>
      <c r="E34" s="618"/>
      <c r="F34" s="619"/>
    </row>
    <row r="35" spans="1:6" ht="12" customHeight="1" thickBot="1">
      <c r="A35" s="160" t="s">
        <v>92</v>
      </c>
      <c r="B35" s="23"/>
      <c r="C35" s="74" t="s">
        <v>63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176</v>
      </c>
      <c r="C36" s="10" t="s">
        <v>122</v>
      </c>
      <c r="D36" s="509"/>
      <c r="E36" s="509"/>
      <c r="F36" s="60"/>
    </row>
    <row r="37" spans="1:6" ht="12" customHeight="1">
      <c r="A37" s="193"/>
      <c r="B37" s="93" t="s">
        <v>177</v>
      </c>
      <c r="C37" s="8" t="s">
        <v>277</v>
      </c>
      <c r="D37" s="61"/>
      <c r="E37" s="61"/>
      <c r="F37" s="62"/>
    </row>
    <row r="38" spans="1:6" ht="12" customHeight="1">
      <c r="A38" s="193"/>
      <c r="B38" s="93" t="s">
        <v>178</v>
      </c>
      <c r="C38" s="8" t="s">
        <v>205</v>
      </c>
      <c r="D38" s="61"/>
      <c r="E38" s="61"/>
      <c r="F38" s="62"/>
    </row>
    <row r="39" spans="1:6" s="70" customFormat="1" ht="12" customHeight="1">
      <c r="A39" s="193"/>
      <c r="B39" s="93" t="s">
        <v>179</v>
      </c>
      <c r="C39" s="8" t="s">
        <v>278</v>
      </c>
      <c r="D39" s="61"/>
      <c r="E39" s="61"/>
      <c r="F39" s="62"/>
    </row>
    <row r="40" spans="1:6" ht="12" customHeight="1" thickBot="1">
      <c r="A40" s="193"/>
      <c r="B40" s="93" t="s">
        <v>188</v>
      </c>
      <c r="C40" s="8" t="s">
        <v>279</v>
      </c>
      <c r="D40" s="61"/>
      <c r="E40" s="61"/>
      <c r="F40" s="62"/>
    </row>
    <row r="41" spans="1:6" ht="12" customHeight="1" thickBot="1">
      <c r="A41" s="160" t="s">
        <v>93</v>
      </c>
      <c r="B41" s="23"/>
      <c r="C41" s="74" t="s">
        <v>79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182</v>
      </c>
      <c r="C42" s="10" t="s">
        <v>394</v>
      </c>
      <c r="D42" s="509"/>
      <c r="E42" s="509"/>
      <c r="F42" s="60"/>
    </row>
    <row r="43" spans="1:6" ht="12" customHeight="1">
      <c r="A43" s="193"/>
      <c r="B43" s="93" t="s">
        <v>183</v>
      </c>
      <c r="C43" s="8" t="s">
        <v>281</v>
      </c>
      <c r="D43" s="61"/>
      <c r="E43" s="61"/>
      <c r="F43" s="62"/>
    </row>
    <row r="44" spans="1:6" ht="15" customHeight="1">
      <c r="A44" s="193"/>
      <c r="B44" s="93" t="s">
        <v>186</v>
      </c>
      <c r="C44" s="8" t="s">
        <v>136</v>
      </c>
      <c r="D44" s="61"/>
      <c r="E44" s="61"/>
      <c r="F44" s="62"/>
    </row>
    <row r="45" spans="1:6" ht="23.25" thickBot="1">
      <c r="A45" s="193"/>
      <c r="B45" s="93" t="s">
        <v>195</v>
      </c>
      <c r="C45" s="8" t="s">
        <v>76</v>
      </c>
      <c r="D45" s="61"/>
      <c r="E45" s="61"/>
      <c r="F45" s="62"/>
    </row>
    <row r="46" spans="1:6" ht="15" customHeight="1" thickBot="1">
      <c r="A46" s="160" t="s">
        <v>94</v>
      </c>
      <c r="B46" s="23"/>
      <c r="C46" s="23" t="s">
        <v>77</v>
      </c>
      <c r="D46" s="321"/>
      <c r="E46" s="321"/>
      <c r="F46" s="320"/>
    </row>
    <row r="47" spans="1:6" ht="14.25" customHeight="1" thickBot="1">
      <c r="A47" s="185" t="s">
        <v>95</v>
      </c>
      <c r="B47" s="358"/>
      <c r="C47" s="359" t="s">
        <v>80</v>
      </c>
      <c r="D47" s="321"/>
      <c r="E47" s="321"/>
      <c r="F47" s="320"/>
    </row>
    <row r="48" spans="1:6" ht="13.5" thickBot="1">
      <c r="A48" s="160" t="s">
        <v>96</v>
      </c>
      <c r="B48" s="182"/>
      <c r="C48" s="195" t="s">
        <v>78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323</v>
      </c>
      <c r="B50" s="199"/>
      <c r="C50" s="200"/>
      <c r="D50" s="559"/>
      <c r="E50" s="559"/>
      <c r="F50" s="72"/>
    </row>
    <row r="51" spans="1:6" ht="13.5" thickBot="1">
      <c r="A51" s="198" t="s">
        <v>324</v>
      </c>
      <c r="B51" s="199"/>
      <c r="C51" s="200"/>
      <c r="D51" s="559"/>
      <c r="E51" s="559"/>
      <c r="F51" s="72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5.50390625" style="41" customWidth="1"/>
    <col min="2" max="2" width="33.125" style="41" customWidth="1"/>
    <col min="3" max="3" width="12.375" style="41" customWidth="1"/>
    <col min="4" max="4" width="11.50390625" style="41" customWidth="1"/>
    <col min="5" max="5" width="11.375" style="41" customWidth="1"/>
    <col min="6" max="6" width="11.00390625" style="41" customWidth="1"/>
    <col min="7" max="7" width="14.375" style="41" customWidth="1"/>
    <col min="8" max="16384" width="9.375" style="41" customWidth="1"/>
  </cols>
  <sheetData>
    <row r="1" spans="1:7" ht="43.5" customHeight="1">
      <c r="A1" s="642" t="s">
        <v>88</v>
      </c>
      <c r="B1" s="642"/>
      <c r="C1" s="642"/>
      <c r="D1" s="642"/>
      <c r="E1" s="642"/>
      <c r="F1" s="642"/>
      <c r="G1" s="642"/>
    </row>
    <row r="3" spans="1:7" s="117" customFormat="1" ht="27" customHeight="1">
      <c r="A3" s="115" t="s">
        <v>332</v>
      </c>
      <c r="B3" s="116"/>
      <c r="C3" s="641" t="s">
        <v>333</v>
      </c>
      <c r="D3" s="641"/>
      <c r="E3" s="641"/>
      <c r="F3" s="641"/>
      <c r="G3" s="641"/>
    </row>
    <row r="4" spans="1:7" s="117" customFormat="1" ht="15.75">
      <c r="A4" s="116"/>
      <c r="B4" s="116"/>
      <c r="C4" s="116"/>
      <c r="D4" s="116"/>
      <c r="E4" s="116"/>
      <c r="F4" s="116"/>
      <c r="G4" s="116"/>
    </row>
    <row r="5" spans="1:7" s="117" customFormat="1" ht="24.75" customHeight="1">
      <c r="A5" s="115" t="s">
        <v>334</v>
      </c>
      <c r="B5" s="116"/>
      <c r="C5" s="641" t="s">
        <v>333</v>
      </c>
      <c r="D5" s="641"/>
      <c r="E5" s="641"/>
      <c r="F5" s="641"/>
      <c r="G5" s="116"/>
    </row>
    <row r="6" spans="1:7" s="118" customFormat="1" ht="12.75">
      <c r="A6" s="161"/>
      <c r="B6" s="161"/>
      <c r="C6" s="161"/>
      <c r="D6" s="161"/>
      <c r="E6" s="161"/>
      <c r="F6" s="161"/>
      <c r="G6" s="161"/>
    </row>
    <row r="7" spans="1:7" s="119" customFormat="1" ht="15" customHeight="1">
      <c r="A7" s="221" t="s">
        <v>335</v>
      </c>
      <c r="B7" s="220"/>
      <c r="C7" s="220"/>
      <c r="D7" s="206"/>
      <c r="E7" s="206"/>
      <c r="F7" s="206"/>
      <c r="G7" s="206"/>
    </row>
    <row r="8" spans="1:7" s="119" customFormat="1" ht="15" customHeight="1" thickBot="1">
      <c r="A8" s="221" t="s">
        <v>336</v>
      </c>
      <c r="B8" s="206"/>
      <c r="C8" s="206"/>
      <c r="D8" s="206"/>
      <c r="E8" s="206"/>
      <c r="F8" s="206"/>
      <c r="G8" s="206"/>
    </row>
    <row r="9" spans="1:7" s="59" customFormat="1" ht="42" customHeight="1" thickBot="1">
      <c r="A9" s="153" t="s">
        <v>90</v>
      </c>
      <c r="B9" s="154" t="s">
        <v>337</v>
      </c>
      <c r="C9" s="154" t="s">
        <v>338</v>
      </c>
      <c r="D9" s="154" t="s">
        <v>339</v>
      </c>
      <c r="E9" s="154" t="s">
        <v>340</v>
      </c>
      <c r="F9" s="154" t="s">
        <v>341</v>
      </c>
      <c r="G9" s="155" t="s">
        <v>125</v>
      </c>
    </row>
    <row r="10" spans="1:7" ht="24" customHeight="1">
      <c r="A10" s="207" t="s">
        <v>92</v>
      </c>
      <c r="B10" s="158" t="s">
        <v>342</v>
      </c>
      <c r="C10" s="120"/>
      <c r="D10" s="120"/>
      <c r="E10" s="120"/>
      <c r="F10" s="120"/>
      <c r="G10" s="208">
        <f>SUM(C10:F10)</f>
        <v>0</v>
      </c>
    </row>
    <row r="11" spans="1:7" ht="24" customHeight="1">
      <c r="A11" s="209" t="s">
        <v>93</v>
      </c>
      <c r="B11" s="159" t="s">
        <v>343</v>
      </c>
      <c r="C11" s="121"/>
      <c r="D11" s="121"/>
      <c r="E11" s="121"/>
      <c r="F11" s="121"/>
      <c r="G11" s="210">
        <f aca="true" t="shared" si="0" ref="G11:G16">SUM(C11:F11)</f>
        <v>0</v>
      </c>
    </row>
    <row r="12" spans="1:7" ht="24" customHeight="1">
      <c r="A12" s="209" t="s">
        <v>94</v>
      </c>
      <c r="B12" s="159" t="s">
        <v>344</v>
      </c>
      <c r="C12" s="121"/>
      <c r="D12" s="121"/>
      <c r="E12" s="121"/>
      <c r="F12" s="121"/>
      <c r="G12" s="210">
        <f t="shared" si="0"/>
        <v>0</v>
      </c>
    </row>
    <row r="13" spans="1:7" ht="24" customHeight="1">
      <c r="A13" s="209" t="s">
        <v>95</v>
      </c>
      <c r="B13" s="159" t="s">
        <v>345</v>
      </c>
      <c r="C13" s="121"/>
      <c r="D13" s="121"/>
      <c r="E13" s="121"/>
      <c r="F13" s="121"/>
      <c r="G13" s="210">
        <f t="shared" si="0"/>
        <v>0</v>
      </c>
    </row>
    <row r="14" spans="1:7" ht="24" customHeight="1">
      <c r="A14" s="209" t="s">
        <v>96</v>
      </c>
      <c r="B14" s="159" t="s">
        <v>346</v>
      </c>
      <c r="C14" s="121"/>
      <c r="D14" s="121"/>
      <c r="E14" s="121"/>
      <c r="F14" s="121"/>
      <c r="G14" s="210">
        <f t="shared" si="0"/>
        <v>0</v>
      </c>
    </row>
    <row r="15" spans="1:7" ht="24" customHeight="1" thickBot="1">
      <c r="A15" s="211" t="s">
        <v>97</v>
      </c>
      <c r="B15" s="212" t="s">
        <v>347</v>
      </c>
      <c r="C15" s="122"/>
      <c r="D15" s="122"/>
      <c r="E15" s="122"/>
      <c r="F15" s="122"/>
      <c r="G15" s="213">
        <f t="shared" si="0"/>
        <v>0</v>
      </c>
    </row>
    <row r="16" spans="1:7" s="123" customFormat="1" ht="24" customHeight="1" thickBot="1">
      <c r="A16" s="214" t="s">
        <v>98</v>
      </c>
      <c r="B16" s="215" t="s">
        <v>125</v>
      </c>
      <c r="C16" s="216">
        <f>SUM(C10:C15)</f>
        <v>0</v>
      </c>
      <c r="D16" s="216">
        <f>SUM(D10:D15)</f>
        <v>0</v>
      </c>
      <c r="E16" s="216">
        <f>SUM(E10:E15)</f>
        <v>0</v>
      </c>
      <c r="F16" s="216">
        <f>SUM(F10:F15)</f>
        <v>0</v>
      </c>
      <c r="G16" s="217">
        <f t="shared" si="0"/>
        <v>0</v>
      </c>
    </row>
    <row r="17" spans="1:7" s="118" customFormat="1" ht="12.75">
      <c r="A17" s="161"/>
      <c r="B17" s="161"/>
      <c r="C17" s="161"/>
      <c r="D17" s="161"/>
      <c r="E17" s="161"/>
      <c r="F17" s="161"/>
      <c r="G17" s="161"/>
    </row>
    <row r="18" spans="1:7" s="118" customFormat="1" ht="12.75">
      <c r="A18" s="161"/>
      <c r="B18" s="161"/>
      <c r="C18" s="161"/>
      <c r="D18" s="161"/>
      <c r="E18" s="161"/>
      <c r="F18" s="161"/>
      <c r="G18" s="161"/>
    </row>
    <row r="19" spans="1:7" s="118" customFormat="1" ht="12.75">
      <c r="A19" s="161"/>
      <c r="B19" s="161"/>
      <c r="C19" s="161"/>
      <c r="D19" s="161"/>
      <c r="E19" s="161"/>
      <c r="F19" s="161"/>
      <c r="G19" s="161"/>
    </row>
    <row r="20" spans="1:7" s="118" customFormat="1" ht="15.75">
      <c r="A20" s="117" t="s">
        <v>32</v>
      </c>
      <c r="B20" s="161"/>
      <c r="C20" s="161"/>
      <c r="D20" s="161"/>
      <c r="E20" s="161"/>
      <c r="F20" s="161"/>
      <c r="G20" s="161"/>
    </row>
    <row r="21" spans="1:7" s="118" customFormat="1" ht="12.75">
      <c r="A21" s="161"/>
      <c r="B21" s="161"/>
      <c r="C21" s="161"/>
      <c r="D21" s="161"/>
      <c r="E21" s="161"/>
      <c r="F21" s="161"/>
      <c r="G21" s="161"/>
    </row>
    <row r="22" spans="1:7" ht="12.75">
      <c r="A22" s="161"/>
      <c r="B22" s="161"/>
      <c r="C22" s="161"/>
      <c r="D22" s="161"/>
      <c r="E22" s="161"/>
      <c r="F22" s="161"/>
      <c r="G22" s="161"/>
    </row>
    <row r="23" spans="1:7" ht="12.75">
      <c r="A23" s="161"/>
      <c r="B23" s="161"/>
      <c r="C23" s="118"/>
      <c r="D23" s="118"/>
      <c r="E23" s="118"/>
      <c r="F23" s="118"/>
      <c r="G23" s="161"/>
    </row>
    <row r="24" spans="1:7" ht="13.5">
      <c r="A24" s="161"/>
      <c r="B24" s="161"/>
      <c r="C24" s="218"/>
      <c r="D24" s="219" t="s">
        <v>348</v>
      </c>
      <c r="E24" s="219"/>
      <c r="F24" s="218"/>
      <c r="G24" s="161"/>
    </row>
    <row r="25" spans="3:6" ht="13.5">
      <c r="C25" s="124"/>
      <c r="D25" s="125"/>
      <c r="E25" s="125"/>
      <c r="F25" s="124"/>
    </row>
    <row r="26" spans="3:6" ht="13.5">
      <c r="C26" s="124"/>
      <c r="D26" s="125"/>
      <c r="E26" s="125"/>
      <c r="F26" s="12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zoomScale="120" zoomScaleNormal="120" zoomScaleSheetLayoutView="130" zoomScalePageLayoutView="0" workbookViewId="0" topLeftCell="A112">
      <selection activeCell="E79" sqref="E79"/>
    </sheetView>
  </sheetViews>
  <sheetFormatPr defaultColWidth="9.00390625" defaultRowHeight="12.75"/>
  <cols>
    <col min="1" max="1" width="9.50390625" style="390" customWidth="1"/>
    <col min="2" max="2" width="60.875" style="390" customWidth="1"/>
    <col min="3" max="5" width="15.875" style="391" customWidth="1"/>
    <col min="6" max="16384" width="9.375" style="34" customWidth="1"/>
  </cols>
  <sheetData>
    <row r="1" spans="1:5" ht="15.75" customHeight="1">
      <c r="A1" s="577" t="s">
        <v>89</v>
      </c>
      <c r="B1" s="577"/>
      <c r="C1" s="577"/>
      <c r="D1" s="577"/>
      <c r="E1" s="577"/>
    </row>
    <row r="2" spans="1:5" ht="15.75" customHeight="1" thickBot="1">
      <c r="A2" s="404" t="s">
        <v>221</v>
      </c>
      <c r="B2" s="404"/>
      <c r="C2" s="273"/>
      <c r="D2" s="273"/>
      <c r="E2" s="273" t="s">
        <v>413</v>
      </c>
    </row>
    <row r="3" spans="1:5" ht="37.5" customHeight="1">
      <c r="A3" s="571" t="s">
        <v>154</v>
      </c>
      <c r="B3" s="573" t="s">
        <v>91</v>
      </c>
      <c r="C3" s="575" t="s">
        <v>1</v>
      </c>
      <c r="D3" s="575"/>
      <c r="E3" s="576"/>
    </row>
    <row r="4" spans="1:5" s="35" customFormat="1" ht="12" customHeight="1" thickBot="1">
      <c r="A4" s="572"/>
      <c r="B4" s="574"/>
      <c r="C4" s="409" t="s">
        <v>510</v>
      </c>
      <c r="D4" s="409" t="s">
        <v>517</v>
      </c>
      <c r="E4" s="410" t="s">
        <v>2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92</v>
      </c>
      <c r="B6" s="23" t="s">
        <v>236</v>
      </c>
      <c r="C6" s="471">
        <f>+C7+C12+C21</f>
        <v>121270</v>
      </c>
      <c r="D6" s="471">
        <f>+D7+D12+D21</f>
        <v>123471</v>
      </c>
      <c r="E6" s="250">
        <f>+E7+E12+E21</f>
        <v>54463</v>
      </c>
    </row>
    <row r="7" spans="1:5" s="1" customFormat="1" ht="12" customHeight="1" thickBot="1">
      <c r="A7" s="22" t="s">
        <v>93</v>
      </c>
      <c r="B7" s="229" t="s">
        <v>490</v>
      </c>
      <c r="C7" s="472">
        <f>+C8+C9+C10+C11</f>
        <v>100600</v>
      </c>
      <c r="D7" s="472">
        <f>+D8+D9+D10+D11</f>
        <v>101562</v>
      </c>
      <c r="E7" s="251">
        <f>+E8+E9+E10+E11</f>
        <v>45940</v>
      </c>
    </row>
    <row r="8" spans="1:5" s="1" customFormat="1" ht="12" customHeight="1">
      <c r="A8" s="15" t="s">
        <v>182</v>
      </c>
      <c r="B8" s="372" t="s">
        <v>133</v>
      </c>
      <c r="C8" s="473">
        <v>99500</v>
      </c>
      <c r="D8" s="473">
        <v>99505</v>
      </c>
      <c r="E8" s="253">
        <v>44771</v>
      </c>
    </row>
    <row r="9" spans="1:5" s="1" customFormat="1" ht="12" customHeight="1">
      <c r="A9" s="15" t="s">
        <v>183</v>
      </c>
      <c r="B9" s="243" t="s">
        <v>155</v>
      </c>
      <c r="C9" s="473"/>
      <c r="D9" s="473"/>
      <c r="E9" s="253"/>
    </row>
    <row r="10" spans="1:5" s="1" customFormat="1" ht="12" customHeight="1">
      <c r="A10" s="15" t="s">
        <v>184</v>
      </c>
      <c r="B10" s="243" t="s">
        <v>237</v>
      </c>
      <c r="C10" s="473">
        <v>950</v>
      </c>
      <c r="D10" s="473">
        <v>1107</v>
      </c>
      <c r="E10" s="253">
        <v>1106</v>
      </c>
    </row>
    <row r="11" spans="1:5" s="1" customFormat="1" ht="12" customHeight="1" thickBot="1">
      <c r="A11" s="15" t="s">
        <v>185</v>
      </c>
      <c r="B11" s="373" t="s">
        <v>238</v>
      </c>
      <c r="C11" s="473">
        <v>150</v>
      </c>
      <c r="D11" s="473">
        <v>950</v>
      </c>
      <c r="E11" s="253">
        <v>63</v>
      </c>
    </row>
    <row r="12" spans="1:5" s="1" customFormat="1" ht="12" customHeight="1" thickBot="1">
      <c r="A12" s="22" t="s">
        <v>94</v>
      </c>
      <c r="B12" s="23" t="s">
        <v>239</v>
      </c>
      <c r="C12" s="472">
        <f>+C13+C14+C15+C16+C17+C18+C19+C20</f>
        <v>20670</v>
      </c>
      <c r="D12" s="472">
        <f>+D13+D14+D15+D16+D17+D18+D19+D20</f>
        <v>21909</v>
      </c>
      <c r="E12" s="251">
        <f>+E13+E14+E15+E16+E17+E18+E19+E20</f>
        <v>8523</v>
      </c>
    </row>
    <row r="13" spans="1:5" s="1" customFormat="1" ht="12" customHeight="1">
      <c r="A13" s="19" t="s">
        <v>156</v>
      </c>
      <c r="B13" s="11" t="s">
        <v>244</v>
      </c>
      <c r="C13" s="474"/>
      <c r="D13" s="474">
        <v>571</v>
      </c>
      <c r="E13" s="252">
        <v>571</v>
      </c>
    </row>
    <row r="14" spans="1:5" s="1" customFormat="1" ht="12" customHeight="1">
      <c r="A14" s="15" t="s">
        <v>157</v>
      </c>
      <c r="B14" s="8" t="s">
        <v>245</v>
      </c>
      <c r="C14" s="473"/>
      <c r="D14" s="473">
        <v>2335</v>
      </c>
      <c r="E14" s="253">
        <v>395</v>
      </c>
    </row>
    <row r="15" spans="1:5" s="1" customFormat="1" ht="12" customHeight="1">
      <c r="A15" s="15" t="s">
        <v>158</v>
      </c>
      <c r="B15" s="8" t="s">
        <v>246</v>
      </c>
      <c r="C15" s="473">
        <v>12472</v>
      </c>
      <c r="D15" s="473">
        <v>12604</v>
      </c>
      <c r="E15" s="253">
        <v>4979</v>
      </c>
    </row>
    <row r="16" spans="1:5" s="1" customFormat="1" ht="12" customHeight="1">
      <c r="A16" s="15" t="s">
        <v>159</v>
      </c>
      <c r="B16" s="8" t="s">
        <v>247</v>
      </c>
      <c r="C16" s="473">
        <v>1836</v>
      </c>
      <c r="D16" s="473">
        <v>1836</v>
      </c>
      <c r="E16" s="253">
        <v>571</v>
      </c>
    </row>
    <row r="17" spans="1:5" s="1" customFormat="1" ht="12" customHeight="1">
      <c r="A17" s="14" t="s">
        <v>240</v>
      </c>
      <c r="B17" s="7" t="s">
        <v>248</v>
      </c>
      <c r="C17" s="475"/>
      <c r="D17" s="475"/>
      <c r="E17" s="254"/>
    </row>
    <row r="18" spans="1:5" s="1" customFormat="1" ht="12" customHeight="1">
      <c r="A18" s="15" t="s">
        <v>241</v>
      </c>
      <c r="B18" s="8" t="s">
        <v>358</v>
      </c>
      <c r="C18" s="473">
        <v>1187</v>
      </c>
      <c r="D18" s="473">
        <v>1189</v>
      </c>
      <c r="E18" s="253">
        <v>447</v>
      </c>
    </row>
    <row r="19" spans="1:5" s="1" customFormat="1" ht="12" customHeight="1">
      <c r="A19" s="15" t="s">
        <v>242</v>
      </c>
      <c r="B19" s="8" t="s">
        <v>250</v>
      </c>
      <c r="C19" s="473">
        <v>1000</v>
      </c>
      <c r="D19" s="473">
        <v>1309</v>
      </c>
      <c r="E19" s="253">
        <v>1309</v>
      </c>
    </row>
    <row r="20" spans="1:5" s="1" customFormat="1" ht="12" customHeight="1" thickBot="1">
      <c r="A20" s="16" t="s">
        <v>243</v>
      </c>
      <c r="B20" s="9" t="s">
        <v>251</v>
      </c>
      <c r="C20" s="476">
        <v>4175</v>
      </c>
      <c r="D20" s="476">
        <v>2065</v>
      </c>
      <c r="E20" s="255">
        <v>251</v>
      </c>
    </row>
    <row r="21" spans="1:5" s="1" customFormat="1" ht="12" customHeight="1" thickBot="1">
      <c r="A21" s="22" t="s">
        <v>252</v>
      </c>
      <c r="B21" s="23" t="s">
        <v>359</v>
      </c>
      <c r="C21" s="477"/>
      <c r="D21" s="477"/>
      <c r="E21" s="256"/>
    </row>
    <row r="22" spans="1:5" s="1" customFormat="1" ht="12" customHeight="1" thickBot="1">
      <c r="A22" s="22" t="s">
        <v>96</v>
      </c>
      <c r="B22" s="23" t="s">
        <v>254</v>
      </c>
      <c r="C22" s="472">
        <f>+C23+C24+C25+C26+C27+C28+C29+C30</f>
        <v>58560</v>
      </c>
      <c r="D22" s="472">
        <f>+D23+D24+D25+D26+D27+D28+D29+D30</f>
        <v>67199</v>
      </c>
      <c r="E22" s="251">
        <f>+E23+E24+E25+E26+E27+E28+E29+E30</f>
        <v>35442</v>
      </c>
    </row>
    <row r="23" spans="1:5" s="1" customFormat="1" ht="12" customHeight="1">
      <c r="A23" s="17" t="s">
        <v>160</v>
      </c>
      <c r="B23" s="10" t="s">
        <v>260</v>
      </c>
      <c r="C23" s="478">
        <v>26075</v>
      </c>
      <c r="D23" s="478">
        <v>30310</v>
      </c>
      <c r="E23" s="257">
        <v>15483</v>
      </c>
    </row>
    <row r="24" spans="1:5" s="1" customFormat="1" ht="12" customHeight="1">
      <c r="A24" s="15" t="s">
        <v>161</v>
      </c>
      <c r="B24" s="8" t="s">
        <v>261</v>
      </c>
      <c r="C24" s="473">
        <v>2336</v>
      </c>
      <c r="D24" s="473">
        <v>3713</v>
      </c>
      <c r="E24" s="253">
        <v>1857</v>
      </c>
    </row>
    <row r="25" spans="1:5" s="1" customFormat="1" ht="12" customHeight="1">
      <c r="A25" s="15" t="s">
        <v>162</v>
      </c>
      <c r="B25" s="8" t="s">
        <v>262</v>
      </c>
      <c r="C25" s="473">
        <v>30149</v>
      </c>
      <c r="D25" s="473">
        <v>30758</v>
      </c>
      <c r="E25" s="253">
        <v>15684</v>
      </c>
    </row>
    <row r="26" spans="1:5" s="1" customFormat="1" ht="12" customHeight="1">
      <c r="A26" s="18" t="s">
        <v>255</v>
      </c>
      <c r="B26" s="8" t="s">
        <v>165</v>
      </c>
      <c r="C26" s="479"/>
      <c r="D26" s="479">
        <v>1220</v>
      </c>
      <c r="E26" s="258">
        <v>1220</v>
      </c>
    </row>
    <row r="27" spans="1:5" s="1" customFormat="1" ht="12" customHeight="1">
      <c r="A27" s="18" t="s">
        <v>256</v>
      </c>
      <c r="B27" s="8" t="s">
        <v>263</v>
      </c>
      <c r="C27" s="479"/>
      <c r="D27" s="479"/>
      <c r="E27" s="258"/>
    </row>
    <row r="28" spans="1:5" s="1" customFormat="1" ht="12" customHeight="1">
      <c r="A28" s="15" t="s">
        <v>257</v>
      </c>
      <c r="B28" s="8" t="s">
        <v>264</v>
      </c>
      <c r="C28" s="473"/>
      <c r="D28" s="473"/>
      <c r="E28" s="253"/>
    </row>
    <row r="29" spans="1:5" s="1" customFormat="1" ht="12" customHeight="1">
      <c r="A29" s="15" t="s">
        <v>258</v>
      </c>
      <c r="B29" s="8" t="s">
        <v>360</v>
      </c>
      <c r="C29" s="480"/>
      <c r="D29" s="480"/>
      <c r="E29" s="259"/>
    </row>
    <row r="30" spans="1:5" s="1" customFormat="1" ht="12" customHeight="1" thickBot="1">
      <c r="A30" s="15" t="s">
        <v>259</v>
      </c>
      <c r="B30" s="13" t="s">
        <v>266</v>
      </c>
      <c r="C30" s="480"/>
      <c r="D30" s="480">
        <v>1198</v>
      </c>
      <c r="E30" s="259">
        <v>1198</v>
      </c>
    </row>
    <row r="31" spans="1:5" s="1" customFormat="1" ht="12" customHeight="1" thickBot="1">
      <c r="A31" s="222" t="s">
        <v>97</v>
      </c>
      <c r="B31" s="23" t="s">
        <v>491</v>
      </c>
      <c r="C31" s="472">
        <f>+C32+C38</f>
        <v>204098</v>
      </c>
      <c r="D31" s="472">
        <f>+D32+D38</f>
        <v>235503</v>
      </c>
      <c r="E31" s="251">
        <f>+E32+E38</f>
        <v>21267</v>
      </c>
    </row>
    <row r="32" spans="1:5" s="1" customFormat="1" ht="12" customHeight="1">
      <c r="A32" s="223" t="s">
        <v>163</v>
      </c>
      <c r="B32" s="374" t="s">
        <v>492</v>
      </c>
      <c r="C32" s="481">
        <f>+C33+C34+C35+C36+C37</f>
        <v>5098</v>
      </c>
      <c r="D32" s="481">
        <f>+D33+D34+D35+D36+D37</f>
        <v>5769</v>
      </c>
      <c r="E32" s="263">
        <f>+E33+E34+E35+E36+E37</f>
        <v>5533</v>
      </c>
    </row>
    <row r="33" spans="1:5" s="1" customFormat="1" ht="12" customHeight="1">
      <c r="A33" s="224" t="s">
        <v>166</v>
      </c>
      <c r="B33" s="230" t="s">
        <v>361</v>
      </c>
      <c r="C33" s="480"/>
      <c r="D33" s="480"/>
      <c r="E33" s="259"/>
    </row>
    <row r="34" spans="1:5" s="1" customFormat="1" ht="12" customHeight="1">
      <c r="A34" s="224" t="s">
        <v>167</v>
      </c>
      <c r="B34" s="230" t="s">
        <v>362</v>
      </c>
      <c r="C34" s="480"/>
      <c r="D34" s="480"/>
      <c r="E34" s="259"/>
    </row>
    <row r="35" spans="1:5" s="1" customFormat="1" ht="12" customHeight="1">
      <c r="A35" s="224" t="s">
        <v>168</v>
      </c>
      <c r="B35" s="230" t="s">
        <v>363</v>
      </c>
      <c r="C35" s="480"/>
      <c r="D35" s="480"/>
      <c r="E35" s="259"/>
    </row>
    <row r="36" spans="1:5" s="1" customFormat="1" ht="12" customHeight="1">
      <c r="A36" s="224" t="s">
        <v>169</v>
      </c>
      <c r="B36" s="230" t="s">
        <v>364</v>
      </c>
      <c r="C36" s="480"/>
      <c r="D36" s="480"/>
      <c r="E36" s="259"/>
    </row>
    <row r="37" spans="1:5" s="1" customFormat="1" ht="12" customHeight="1">
      <c r="A37" s="224" t="s">
        <v>267</v>
      </c>
      <c r="B37" s="230" t="s">
        <v>493</v>
      </c>
      <c r="C37" s="480">
        <v>5098</v>
      </c>
      <c r="D37" s="480">
        <v>5769</v>
      </c>
      <c r="E37" s="259">
        <v>5533</v>
      </c>
    </row>
    <row r="38" spans="1:5" s="1" customFormat="1" ht="12" customHeight="1">
      <c r="A38" s="224" t="s">
        <v>164</v>
      </c>
      <c r="B38" s="231" t="s">
        <v>494</v>
      </c>
      <c r="C38" s="482">
        <f>+C39+C40+C41+C42+C43</f>
        <v>199000</v>
      </c>
      <c r="D38" s="482">
        <f>+D39+D40+D41+D42+D43</f>
        <v>229734</v>
      </c>
      <c r="E38" s="264">
        <f>+E39+E40+E41+E42+E43</f>
        <v>15734</v>
      </c>
    </row>
    <row r="39" spans="1:5" s="1" customFormat="1" ht="12" customHeight="1">
      <c r="A39" s="224" t="s">
        <v>172</v>
      </c>
      <c r="B39" s="230" t="s">
        <v>361</v>
      </c>
      <c r="C39" s="480"/>
      <c r="D39" s="480"/>
      <c r="E39" s="259"/>
    </row>
    <row r="40" spans="1:5" s="1" customFormat="1" ht="12" customHeight="1">
      <c r="A40" s="224" t="s">
        <v>173</v>
      </c>
      <c r="B40" s="230" t="s">
        <v>362</v>
      </c>
      <c r="C40" s="480"/>
      <c r="D40" s="480"/>
      <c r="E40" s="259"/>
    </row>
    <row r="41" spans="1:5" s="1" customFormat="1" ht="12" customHeight="1">
      <c r="A41" s="224" t="s">
        <v>174</v>
      </c>
      <c r="B41" s="230" t="s">
        <v>363</v>
      </c>
      <c r="C41" s="480"/>
      <c r="D41" s="480"/>
      <c r="E41" s="259"/>
    </row>
    <row r="42" spans="1:5" s="1" customFormat="1" ht="12" customHeight="1">
      <c r="A42" s="224" t="s">
        <v>175</v>
      </c>
      <c r="B42" s="232" t="s">
        <v>364</v>
      </c>
      <c r="C42" s="480">
        <v>199000</v>
      </c>
      <c r="D42" s="480">
        <v>229276</v>
      </c>
      <c r="E42" s="259">
        <v>15276</v>
      </c>
    </row>
    <row r="43" spans="1:5" s="1" customFormat="1" ht="12" customHeight="1" thickBot="1">
      <c r="A43" s="225" t="s">
        <v>268</v>
      </c>
      <c r="B43" s="233" t="s">
        <v>495</v>
      </c>
      <c r="C43" s="483"/>
      <c r="D43" s="483">
        <v>458</v>
      </c>
      <c r="E43" s="484">
        <v>458</v>
      </c>
    </row>
    <row r="44" spans="1:5" s="1" customFormat="1" ht="12" customHeight="1" thickBot="1">
      <c r="A44" s="22" t="s">
        <v>269</v>
      </c>
      <c r="B44" s="375" t="s">
        <v>365</v>
      </c>
      <c r="C44" s="472">
        <f>+C45+C46</f>
        <v>18160</v>
      </c>
      <c r="D44" s="472">
        <f>+D45+D46</f>
        <v>3160</v>
      </c>
      <c r="E44" s="251">
        <f>+E45+E46</f>
        <v>96</v>
      </c>
    </row>
    <row r="45" spans="1:5" s="1" customFormat="1" ht="12" customHeight="1">
      <c r="A45" s="17" t="s">
        <v>170</v>
      </c>
      <c r="B45" s="243" t="s">
        <v>366</v>
      </c>
      <c r="C45" s="478"/>
      <c r="D45" s="478">
        <v>96</v>
      </c>
      <c r="E45" s="257">
        <v>96</v>
      </c>
    </row>
    <row r="46" spans="1:5" s="1" customFormat="1" ht="12" customHeight="1" thickBot="1">
      <c r="A46" s="14" t="s">
        <v>171</v>
      </c>
      <c r="B46" s="238" t="s">
        <v>370</v>
      </c>
      <c r="C46" s="475">
        <v>18160</v>
      </c>
      <c r="D46" s="475">
        <v>3064</v>
      </c>
      <c r="E46" s="254"/>
    </row>
    <row r="47" spans="1:5" s="1" customFormat="1" ht="12" customHeight="1" thickBot="1">
      <c r="A47" s="22" t="s">
        <v>99</v>
      </c>
      <c r="B47" s="375" t="s">
        <v>369</v>
      </c>
      <c r="C47" s="472">
        <f>+C48+C49+C50</f>
        <v>698</v>
      </c>
      <c r="D47" s="472">
        <f>+D48+D49+D50</f>
        <v>698</v>
      </c>
      <c r="E47" s="251">
        <f>+E48+E49+E50</f>
        <v>0</v>
      </c>
    </row>
    <row r="48" spans="1:5" s="1" customFormat="1" ht="12" customHeight="1">
      <c r="A48" s="17" t="s">
        <v>272</v>
      </c>
      <c r="B48" s="243" t="s">
        <v>270</v>
      </c>
      <c r="C48" s="485"/>
      <c r="D48" s="485"/>
      <c r="E48" s="486"/>
    </row>
    <row r="49" spans="1:5" s="1" customFormat="1" ht="12" customHeight="1">
      <c r="A49" s="15" t="s">
        <v>273</v>
      </c>
      <c r="B49" s="230" t="s">
        <v>271</v>
      </c>
      <c r="C49" s="480"/>
      <c r="D49" s="480"/>
      <c r="E49" s="259"/>
    </row>
    <row r="50" spans="1:5" s="1" customFormat="1" ht="17.25" customHeight="1" thickBot="1">
      <c r="A50" s="14" t="s">
        <v>422</v>
      </c>
      <c r="B50" s="238" t="s">
        <v>367</v>
      </c>
      <c r="C50" s="487">
        <v>698</v>
      </c>
      <c r="D50" s="487">
        <v>698</v>
      </c>
      <c r="E50" s="488">
        <v>0</v>
      </c>
    </row>
    <row r="51" spans="1:5" s="1" customFormat="1" ht="12" customHeight="1" thickBot="1">
      <c r="A51" s="22" t="s">
        <v>274</v>
      </c>
      <c r="B51" s="376" t="s">
        <v>368</v>
      </c>
      <c r="C51" s="489"/>
      <c r="D51" s="489"/>
      <c r="E51" s="260"/>
    </row>
    <row r="52" spans="1:5" s="1" customFormat="1" ht="12" customHeight="1" thickBot="1">
      <c r="A52" s="22" t="s">
        <v>101</v>
      </c>
      <c r="B52" s="26" t="s">
        <v>275</v>
      </c>
      <c r="C52" s="490">
        <f>+C7+C12+C21+C22+C31+C44+C47+C51</f>
        <v>402786</v>
      </c>
      <c r="D52" s="490">
        <f>+D7+D12+D21+D22+D31+D44+D47+D51</f>
        <v>430031</v>
      </c>
      <c r="E52" s="261">
        <f>+E7+E12+E21+E22+E31+E44+E47+E51</f>
        <v>111268</v>
      </c>
    </row>
    <row r="53" spans="1:5" s="1" customFormat="1" ht="12" customHeight="1" thickBot="1">
      <c r="A53" s="234" t="s">
        <v>102</v>
      </c>
      <c r="B53" s="229" t="s">
        <v>371</v>
      </c>
      <c r="C53" s="491">
        <f>+C54+C60</f>
        <v>38664</v>
      </c>
      <c r="D53" s="491">
        <f>+D54+D60</f>
        <v>38664</v>
      </c>
      <c r="E53" s="262">
        <f>+E54+E60</f>
        <v>0</v>
      </c>
    </row>
    <row r="54" spans="1:5" s="1" customFormat="1" ht="12" customHeight="1">
      <c r="A54" s="377" t="s">
        <v>214</v>
      </c>
      <c r="B54" s="374" t="s">
        <v>452</v>
      </c>
      <c r="C54" s="481">
        <f>+C55+C56+C57+C58+C59</f>
        <v>38664</v>
      </c>
      <c r="D54" s="481">
        <f>+D55+D56+D57+D58+D59</f>
        <v>38664</v>
      </c>
      <c r="E54" s="263">
        <f>+E55+E56+E57+E58+E59</f>
        <v>0</v>
      </c>
    </row>
    <row r="55" spans="1:5" s="1" customFormat="1" ht="12" customHeight="1">
      <c r="A55" s="235" t="s">
        <v>383</v>
      </c>
      <c r="B55" s="230" t="s">
        <v>372</v>
      </c>
      <c r="C55" s="480">
        <v>38664</v>
      </c>
      <c r="D55" s="480">
        <v>38664</v>
      </c>
      <c r="E55" s="259"/>
    </row>
    <row r="56" spans="1:5" s="1" customFormat="1" ht="12" customHeight="1">
      <c r="A56" s="235" t="s">
        <v>384</v>
      </c>
      <c r="B56" s="230" t="s">
        <v>373</v>
      </c>
      <c r="C56" s="480"/>
      <c r="D56" s="480"/>
      <c r="E56" s="259"/>
    </row>
    <row r="57" spans="1:5" s="1" customFormat="1" ht="12" customHeight="1">
      <c r="A57" s="235" t="s">
        <v>385</v>
      </c>
      <c r="B57" s="230" t="s">
        <v>374</v>
      </c>
      <c r="C57" s="480"/>
      <c r="D57" s="480"/>
      <c r="E57" s="259"/>
    </row>
    <row r="58" spans="1:5" s="1" customFormat="1" ht="12" customHeight="1">
      <c r="A58" s="235" t="s">
        <v>386</v>
      </c>
      <c r="B58" s="230" t="s">
        <v>375</v>
      </c>
      <c r="C58" s="480"/>
      <c r="D58" s="480"/>
      <c r="E58" s="259"/>
    </row>
    <row r="59" spans="1:5" s="1" customFormat="1" ht="12" customHeight="1">
      <c r="A59" s="235" t="s">
        <v>387</v>
      </c>
      <c r="B59" s="230" t="s">
        <v>376</v>
      </c>
      <c r="C59" s="480"/>
      <c r="D59" s="480"/>
      <c r="E59" s="259"/>
    </row>
    <row r="60" spans="1:5" s="1" customFormat="1" ht="12" customHeight="1">
      <c r="A60" s="236" t="s">
        <v>215</v>
      </c>
      <c r="B60" s="231" t="s">
        <v>451</v>
      </c>
      <c r="C60" s="482">
        <f>+C61+C62+C63+C64+C65</f>
        <v>0</v>
      </c>
      <c r="D60" s="482">
        <f>+D61+D62+D63+D64+D65</f>
        <v>0</v>
      </c>
      <c r="E60" s="264">
        <f>+E61+E62+E63+E64+E65</f>
        <v>0</v>
      </c>
    </row>
    <row r="61" spans="1:5" s="1" customFormat="1" ht="12" customHeight="1">
      <c r="A61" s="235" t="s">
        <v>388</v>
      </c>
      <c r="B61" s="230" t="s">
        <v>377</v>
      </c>
      <c r="C61" s="480"/>
      <c r="D61" s="480"/>
      <c r="E61" s="259"/>
    </row>
    <row r="62" spans="1:5" s="1" customFormat="1" ht="12" customHeight="1">
      <c r="A62" s="235" t="s">
        <v>389</v>
      </c>
      <c r="B62" s="230" t="s">
        <v>378</v>
      </c>
      <c r="C62" s="480"/>
      <c r="D62" s="480"/>
      <c r="E62" s="259"/>
    </row>
    <row r="63" spans="1:5" s="1" customFormat="1" ht="12" customHeight="1">
      <c r="A63" s="235" t="s">
        <v>390</v>
      </c>
      <c r="B63" s="230" t="s">
        <v>379</v>
      </c>
      <c r="C63" s="480"/>
      <c r="D63" s="480"/>
      <c r="E63" s="259"/>
    </row>
    <row r="64" spans="1:5" s="1" customFormat="1" ht="12" customHeight="1">
      <c r="A64" s="235" t="s">
        <v>391</v>
      </c>
      <c r="B64" s="230" t="s">
        <v>380</v>
      </c>
      <c r="C64" s="480"/>
      <c r="D64" s="480"/>
      <c r="E64" s="259"/>
    </row>
    <row r="65" spans="1:5" s="1" customFormat="1" ht="12" customHeight="1" thickBot="1">
      <c r="A65" s="237" t="s">
        <v>392</v>
      </c>
      <c r="B65" s="238" t="s">
        <v>381</v>
      </c>
      <c r="C65" s="492"/>
      <c r="D65" s="492"/>
      <c r="E65" s="265"/>
    </row>
    <row r="66" spans="1:5" s="1" customFormat="1" ht="13.5" customHeight="1" thickBot="1">
      <c r="A66" s="239" t="s">
        <v>103</v>
      </c>
      <c r="B66" s="378" t="s">
        <v>449</v>
      </c>
      <c r="C66" s="491">
        <f>+C52+C53</f>
        <v>441450</v>
      </c>
      <c r="D66" s="491">
        <f>+D52+D53</f>
        <v>468695</v>
      </c>
      <c r="E66" s="262">
        <f>+E52+E53</f>
        <v>111268</v>
      </c>
    </row>
    <row r="67" spans="1:5" s="1" customFormat="1" ht="12" customHeight="1" thickBot="1">
      <c r="A67" s="240" t="s">
        <v>104</v>
      </c>
      <c r="B67" s="379" t="s">
        <v>382</v>
      </c>
      <c r="C67" s="493"/>
      <c r="D67" s="493"/>
      <c r="E67" s="274">
        <v>5858</v>
      </c>
    </row>
    <row r="68" spans="1:5" s="1" customFormat="1" ht="12.75" customHeight="1" thickBot="1">
      <c r="A68" s="239" t="s">
        <v>105</v>
      </c>
      <c r="B68" s="378" t="s">
        <v>450</v>
      </c>
      <c r="C68" s="494">
        <f>+C66+C67</f>
        <v>441450</v>
      </c>
      <c r="D68" s="494">
        <f>+D66+D67</f>
        <v>468695</v>
      </c>
      <c r="E68" s="275">
        <f>+E66+E67</f>
        <v>117126</v>
      </c>
    </row>
    <row r="69" spans="1:5" ht="16.5" customHeight="1">
      <c r="A69" s="5"/>
      <c r="B69" s="6"/>
      <c r="C69" s="266"/>
      <c r="D69" s="266"/>
      <c r="E69" s="266"/>
    </row>
    <row r="70" spans="1:5" s="280" customFormat="1" ht="16.5" customHeight="1">
      <c r="A70" s="577" t="s">
        <v>121</v>
      </c>
      <c r="B70" s="577"/>
      <c r="C70" s="577"/>
      <c r="D70" s="577"/>
      <c r="E70" s="577"/>
    </row>
    <row r="71" spans="1:5" ht="37.5" customHeight="1" thickBot="1">
      <c r="A71" s="405" t="s">
        <v>222</v>
      </c>
      <c r="B71" s="405"/>
      <c r="C71" s="84"/>
      <c r="D71" s="84"/>
      <c r="E71" s="84" t="s">
        <v>413</v>
      </c>
    </row>
    <row r="72" spans="1:5" s="35" customFormat="1" ht="12" customHeight="1">
      <c r="A72" s="571" t="s">
        <v>154</v>
      </c>
      <c r="B72" s="573" t="s">
        <v>509</v>
      </c>
      <c r="C72" s="575" t="s">
        <v>1</v>
      </c>
      <c r="D72" s="575"/>
      <c r="E72" s="576"/>
    </row>
    <row r="73" spans="1:5" ht="12" customHeight="1" thickBot="1">
      <c r="A73" s="572"/>
      <c r="B73" s="574"/>
      <c r="C73" s="409" t="s">
        <v>510</v>
      </c>
      <c r="D73" s="409" t="s">
        <v>517</v>
      </c>
      <c r="E73" s="410" t="s">
        <v>2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92</v>
      </c>
      <c r="B75" s="30" t="s">
        <v>276</v>
      </c>
      <c r="C75" s="471">
        <f>+C76+C77+C78+C79+C80</f>
        <v>180373</v>
      </c>
      <c r="D75" s="471">
        <f>+D76+D77+D78+D79+D80</f>
        <v>191280</v>
      </c>
      <c r="E75" s="250">
        <f>+E76+E77+E78+E79+E80</f>
        <v>67444</v>
      </c>
    </row>
    <row r="76" spans="1:5" ht="12" customHeight="1">
      <c r="A76" s="19" t="s">
        <v>176</v>
      </c>
      <c r="B76" s="11" t="s">
        <v>122</v>
      </c>
      <c r="C76" s="474">
        <v>43624</v>
      </c>
      <c r="D76" s="474">
        <v>45490</v>
      </c>
      <c r="E76" s="252">
        <v>23360</v>
      </c>
    </row>
    <row r="77" spans="1:5" ht="12" customHeight="1">
      <c r="A77" s="15" t="s">
        <v>177</v>
      </c>
      <c r="B77" s="8" t="s">
        <v>277</v>
      </c>
      <c r="C77" s="473">
        <v>17182</v>
      </c>
      <c r="D77" s="473">
        <v>16753</v>
      </c>
      <c r="E77" s="253">
        <v>5954</v>
      </c>
    </row>
    <row r="78" spans="1:5" ht="12" customHeight="1">
      <c r="A78" s="15" t="s">
        <v>178</v>
      </c>
      <c r="B78" s="8" t="s">
        <v>205</v>
      </c>
      <c r="C78" s="479">
        <v>80356</v>
      </c>
      <c r="D78" s="479">
        <v>82634</v>
      </c>
      <c r="E78" s="258">
        <v>30013</v>
      </c>
    </row>
    <row r="79" spans="1:5" ht="12" customHeight="1">
      <c r="A79" s="15" t="s">
        <v>179</v>
      </c>
      <c r="B79" s="12" t="s">
        <v>278</v>
      </c>
      <c r="C79" s="479"/>
      <c r="D79" s="479"/>
      <c r="E79" s="258"/>
    </row>
    <row r="80" spans="1:5" ht="12" customHeight="1">
      <c r="A80" s="15" t="s">
        <v>188</v>
      </c>
      <c r="B80" s="21" t="s">
        <v>279</v>
      </c>
      <c r="C80" s="479">
        <v>39211</v>
      </c>
      <c r="D80" s="479">
        <v>46403</v>
      </c>
      <c r="E80" s="258">
        <v>8117</v>
      </c>
    </row>
    <row r="81" spans="1:5" ht="12" customHeight="1">
      <c r="A81" s="15" t="s">
        <v>180</v>
      </c>
      <c r="B81" s="8" t="s">
        <v>301</v>
      </c>
      <c r="C81" s="479"/>
      <c r="D81" s="479"/>
      <c r="E81" s="258"/>
    </row>
    <row r="82" spans="1:5" ht="12" customHeight="1">
      <c r="A82" s="15" t="s">
        <v>181</v>
      </c>
      <c r="B82" s="87" t="s">
        <v>302</v>
      </c>
      <c r="C82" s="479">
        <v>4992</v>
      </c>
      <c r="D82" s="479">
        <v>5192</v>
      </c>
      <c r="E82" s="258">
        <v>749</v>
      </c>
    </row>
    <row r="83" spans="1:5" ht="12" customHeight="1">
      <c r="A83" s="15" t="s">
        <v>189</v>
      </c>
      <c r="B83" s="87" t="s">
        <v>393</v>
      </c>
      <c r="C83" s="479">
        <v>34219</v>
      </c>
      <c r="D83" s="479">
        <v>41211</v>
      </c>
      <c r="E83" s="258">
        <v>7368</v>
      </c>
    </row>
    <row r="84" spans="1:5" ht="12" customHeight="1">
      <c r="A84" s="15" t="s">
        <v>190</v>
      </c>
      <c r="B84" s="88" t="s">
        <v>303</v>
      </c>
      <c r="C84" s="479"/>
      <c r="D84" s="479"/>
      <c r="E84" s="258"/>
    </row>
    <row r="85" spans="1:5" ht="12" customHeight="1">
      <c r="A85" s="14" t="s">
        <v>191</v>
      </c>
      <c r="B85" s="89" t="s">
        <v>304</v>
      </c>
      <c r="C85" s="479"/>
      <c r="D85" s="479"/>
      <c r="E85" s="258"/>
    </row>
    <row r="86" spans="1:5" ht="12" customHeight="1">
      <c r="A86" s="15" t="s">
        <v>192</v>
      </c>
      <c r="B86" s="89" t="s">
        <v>305</v>
      </c>
      <c r="C86" s="479"/>
      <c r="D86" s="479"/>
      <c r="E86" s="258"/>
    </row>
    <row r="87" spans="1:5" ht="12" customHeight="1" thickBot="1">
      <c r="A87" s="20" t="s">
        <v>194</v>
      </c>
      <c r="B87" s="90" t="s">
        <v>306</v>
      </c>
      <c r="C87" s="495"/>
      <c r="D87" s="495"/>
      <c r="E87" s="267"/>
    </row>
    <row r="88" spans="1:5" ht="12" customHeight="1" thickBot="1">
      <c r="A88" s="22" t="s">
        <v>93</v>
      </c>
      <c r="B88" s="29" t="s">
        <v>423</v>
      </c>
      <c r="C88" s="472">
        <f>+C89+C90+C91</f>
        <v>244870</v>
      </c>
      <c r="D88" s="472">
        <f>+D89+D90+D91</f>
        <v>257086</v>
      </c>
      <c r="E88" s="251">
        <f>+E89+E90+E91</f>
        <v>16476</v>
      </c>
    </row>
    <row r="89" spans="1:5" ht="12" customHeight="1">
      <c r="A89" s="17" t="s">
        <v>182</v>
      </c>
      <c r="B89" s="8" t="s">
        <v>394</v>
      </c>
      <c r="C89" s="478">
        <v>238060</v>
      </c>
      <c r="D89" s="478">
        <v>229363</v>
      </c>
      <c r="E89" s="257">
        <v>1463</v>
      </c>
    </row>
    <row r="90" spans="1:5" ht="12" customHeight="1">
      <c r="A90" s="17" t="s">
        <v>183</v>
      </c>
      <c r="B90" s="13" t="s">
        <v>281</v>
      </c>
      <c r="C90" s="473">
        <v>6810</v>
      </c>
      <c r="D90" s="473">
        <v>27428</v>
      </c>
      <c r="E90" s="253">
        <v>14718</v>
      </c>
    </row>
    <row r="91" spans="1:5" ht="12" customHeight="1">
      <c r="A91" s="17" t="s">
        <v>184</v>
      </c>
      <c r="B91" s="230" t="s">
        <v>424</v>
      </c>
      <c r="C91" s="473"/>
      <c r="D91" s="473">
        <v>295</v>
      </c>
      <c r="E91" s="253">
        <v>295</v>
      </c>
    </row>
    <row r="92" spans="1:5" ht="22.5">
      <c r="A92" s="17" t="s">
        <v>185</v>
      </c>
      <c r="B92" s="230" t="s">
        <v>496</v>
      </c>
      <c r="C92" s="473"/>
      <c r="D92" s="473">
        <v>295</v>
      </c>
      <c r="E92" s="253">
        <v>295</v>
      </c>
    </row>
    <row r="93" spans="1:5" ht="12" customHeight="1">
      <c r="A93" s="17" t="s">
        <v>186</v>
      </c>
      <c r="B93" s="230" t="s">
        <v>425</v>
      </c>
      <c r="C93" s="473"/>
      <c r="D93" s="473"/>
      <c r="E93" s="253"/>
    </row>
    <row r="94" spans="1:5" ht="12" customHeight="1">
      <c r="A94" s="17" t="s">
        <v>193</v>
      </c>
      <c r="B94" s="230" t="s">
        <v>426</v>
      </c>
      <c r="C94" s="473"/>
      <c r="D94" s="473"/>
      <c r="E94" s="253"/>
    </row>
    <row r="95" spans="1:5" ht="12" customHeight="1">
      <c r="A95" s="17" t="s">
        <v>195</v>
      </c>
      <c r="B95" s="380" t="s">
        <v>397</v>
      </c>
      <c r="C95" s="473"/>
      <c r="D95" s="473"/>
      <c r="E95" s="253"/>
    </row>
    <row r="96" spans="1:5" ht="24" customHeight="1">
      <c r="A96" s="17" t="s">
        <v>282</v>
      </c>
      <c r="B96" s="380" t="s">
        <v>398</v>
      </c>
      <c r="C96" s="473"/>
      <c r="D96" s="473"/>
      <c r="E96" s="253"/>
    </row>
    <row r="97" spans="1:5" ht="21.75" customHeight="1">
      <c r="A97" s="17" t="s">
        <v>283</v>
      </c>
      <c r="B97" s="380" t="s">
        <v>396</v>
      </c>
      <c r="C97" s="473"/>
      <c r="D97" s="473"/>
      <c r="E97" s="253"/>
    </row>
    <row r="98" spans="1:5" ht="12" customHeight="1" thickBot="1">
      <c r="A98" s="14" t="s">
        <v>284</v>
      </c>
      <c r="B98" s="381" t="s">
        <v>532</v>
      </c>
      <c r="C98" s="479"/>
      <c r="D98" s="479"/>
      <c r="E98" s="258"/>
    </row>
    <row r="99" spans="1:5" ht="12" customHeight="1" thickBot="1">
      <c r="A99" s="22" t="s">
        <v>94</v>
      </c>
      <c r="B99" s="74" t="s">
        <v>427</v>
      </c>
      <c r="C99" s="472">
        <f>+C100+C101</f>
        <v>2007</v>
      </c>
      <c r="D99" s="472">
        <f>+D100+D101</f>
        <v>2007</v>
      </c>
      <c r="E99" s="251">
        <f>+E100+E101</f>
        <v>0</v>
      </c>
    </row>
    <row r="100" spans="1:5" s="228" customFormat="1" ht="12" customHeight="1">
      <c r="A100" s="17" t="s">
        <v>156</v>
      </c>
      <c r="B100" s="10" t="s">
        <v>137</v>
      </c>
      <c r="C100" s="478"/>
      <c r="D100" s="478"/>
      <c r="E100" s="257"/>
    </row>
    <row r="101" spans="1:5" ht="12" customHeight="1" thickBot="1">
      <c r="A101" s="18" t="s">
        <v>157</v>
      </c>
      <c r="B101" s="13" t="s">
        <v>138</v>
      </c>
      <c r="C101" s="479">
        <v>2007</v>
      </c>
      <c r="D101" s="479">
        <v>2007</v>
      </c>
      <c r="E101" s="258"/>
    </row>
    <row r="102" spans="1:5" ht="12" customHeight="1" thickBot="1">
      <c r="A102" s="234" t="s">
        <v>95</v>
      </c>
      <c r="B102" s="229" t="s">
        <v>399</v>
      </c>
      <c r="C102" s="496"/>
      <c r="D102" s="496"/>
      <c r="E102" s="497"/>
    </row>
    <row r="103" spans="1:5" ht="12" customHeight="1" thickBot="1">
      <c r="A103" s="226" t="s">
        <v>96</v>
      </c>
      <c r="B103" s="227" t="s">
        <v>227</v>
      </c>
      <c r="C103" s="471">
        <f>+C75+C88+C99+C102</f>
        <v>427250</v>
      </c>
      <c r="D103" s="471">
        <f>+D75+D88+D99+D102</f>
        <v>450373</v>
      </c>
      <c r="E103" s="250">
        <f>+E75+E88+E99+E102</f>
        <v>83920</v>
      </c>
    </row>
    <row r="104" spans="1:5" ht="12" customHeight="1" thickBot="1">
      <c r="A104" s="234" t="s">
        <v>97</v>
      </c>
      <c r="B104" s="229" t="s">
        <v>497</v>
      </c>
      <c r="C104" s="472">
        <f>+C105+C113</f>
        <v>14200</v>
      </c>
      <c r="D104" s="472">
        <f>+D105+D113</f>
        <v>14200</v>
      </c>
      <c r="E104" s="251">
        <f>+E105+E113</f>
        <v>0</v>
      </c>
    </row>
    <row r="105" spans="1:5" ht="12" customHeight="1" thickBot="1">
      <c r="A105" s="241" t="s">
        <v>163</v>
      </c>
      <c r="B105" s="382" t="s">
        <v>498</v>
      </c>
      <c r="C105" s="472">
        <f>+C106+C107+C108+C109+C110+C111+C112</f>
        <v>14200</v>
      </c>
      <c r="D105" s="472">
        <f>+D106+D107+D108+D109+D110+D111+D112</f>
        <v>14200</v>
      </c>
      <c r="E105" s="251">
        <f>+E106+E107+E108+E109+E110+E111+E112</f>
        <v>0</v>
      </c>
    </row>
    <row r="106" spans="1:5" ht="12" customHeight="1">
      <c r="A106" s="242" t="s">
        <v>166</v>
      </c>
      <c r="B106" s="243" t="s">
        <v>400</v>
      </c>
      <c r="C106" s="498">
        <v>14200</v>
      </c>
      <c r="D106" s="498">
        <v>14200</v>
      </c>
      <c r="E106" s="276"/>
    </row>
    <row r="107" spans="1:5" ht="12" customHeight="1">
      <c r="A107" s="235" t="s">
        <v>167</v>
      </c>
      <c r="B107" s="230" t="s">
        <v>401</v>
      </c>
      <c r="C107" s="499"/>
      <c r="D107" s="499"/>
      <c r="E107" s="277"/>
    </row>
    <row r="108" spans="1:5" ht="12" customHeight="1">
      <c r="A108" s="235" t="s">
        <v>168</v>
      </c>
      <c r="B108" s="230" t="s">
        <v>402</v>
      </c>
      <c r="C108" s="499"/>
      <c r="D108" s="499"/>
      <c r="E108" s="277"/>
    </row>
    <row r="109" spans="1:5" ht="12" customHeight="1">
      <c r="A109" s="235" t="s">
        <v>169</v>
      </c>
      <c r="B109" s="230" t="s">
        <v>403</v>
      </c>
      <c r="C109" s="499"/>
      <c r="D109" s="499"/>
      <c r="E109" s="277"/>
    </row>
    <row r="110" spans="1:5" ht="12" customHeight="1">
      <c r="A110" s="235" t="s">
        <v>267</v>
      </c>
      <c r="B110" s="230" t="s">
        <v>404</v>
      </c>
      <c r="C110" s="499"/>
      <c r="D110" s="499"/>
      <c r="E110" s="277"/>
    </row>
    <row r="111" spans="1:5" ht="12" customHeight="1">
      <c r="A111" s="235" t="s">
        <v>285</v>
      </c>
      <c r="B111" s="230" t="s">
        <v>405</v>
      </c>
      <c r="C111" s="499"/>
      <c r="D111" s="499"/>
      <c r="E111" s="277"/>
    </row>
    <row r="112" spans="1:5" ht="12" customHeight="1" thickBot="1">
      <c r="A112" s="244" t="s">
        <v>286</v>
      </c>
      <c r="B112" s="245" t="s">
        <v>406</v>
      </c>
      <c r="C112" s="500"/>
      <c r="D112" s="500"/>
      <c r="E112" s="278"/>
    </row>
    <row r="113" spans="1:5" ht="12" customHeight="1" thickBot="1">
      <c r="A113" s="241" t="s">
        <v>164</v>
      </c>
      <c r="B113" s="382" t="s">
        <v>499</v>
      </c>
      <c r="C113" s="472">
        <f>+C114+C115+C116+C117+C118+C119+C120+C121</f>
        <v>0</v>
      </c>
      <c r="D113" s="472">
        <f>+D114+D115+D116+D117+D118+D119+D120+D121</f>
        <v>0</v>
      </c>
      <c r="E113" s="251">
        <f>+E114+E115+E116+E117+E118+E119+E120+E121</f>
        <v>0</v>
      </c>
    </row>
    <row r="114" spans="1:5" ht="12" customHeight="1">
      <c r="A114" s="242" t="s">
        <v>172</v>
      </c>
      <c r="B114" s="243" t="s">
        <v>400</v>
      </c>
      <c r="C114" s="498"/>
      <c r="D114" s="498"/>
      <c r="E114" s="276"/>
    </row>
    <row r="115" spans="1:5" ht="12" customHeight="1">
      <c r="A115" s="235" t="s">
        <v>173</v>
      </c>
      <c r="B115" s="230" t="s">
        <v>407</v>
      </c>
      <c r="C115" s="499"/>
      <c r="D115" s="499"/>
      <c r="E115" s="277"/>
    </row>
    <row r="116" spans="1:5" ht="12" customHeight="1">
      <c r="A116" s="235" t="s">
        <v>174</v>
      </c>
      <c r="B116" s="230" t="s">
        <v>402</v>
      </c>
      <c r="C116" s="499"/>
      <c r="D116" s="499"/>
      <c r="E116" s="277"/>
    </row>
    <row r="117" spans="1:5" ht="12" customHeight="1">
      <c r="A117" s="235" t="s">
        <v>175</v>
      </c>
      <c r="B117" s="230" t="s">
        <v>403</v>
      </c>
      <c r="C117" s="499"/>
      <c r="D117" s="499"/>
      <c r="E117" s="277"/>
    </row>
    <row r="118" spans="1:5" ht="12" customHeight="1">
      <c r="A118" s="235" t="s">
        <v>268</v>
      </c>
      <c r="B118" s="230" t="s">
        <v>404</v>
      </c>
      <c r="C118" s="499"/>
      <c r="D118" s="499"/>
      <c r="E118" s="277"/>
    </row>
    <row r="119" spans="1:5" ht="12" customHeight="1">
      <c r="A119" s="235" t="s">
        <v>287</v>
      </c>
      <c r="B119" s="230" t="s">
        <v>408</v>
      </c>
      <c r="C119" s="499"/>
      <c r="D119" s="499"/>
      <c r="E119" s="277"/>
    </row>
    <row r="120" spans="1:5" ht="12" customHeight="1">
      <c r="A120" s="235" t="s">
        <v>288</v>
      </c>
      <c r="B120" s="230" t="s">
        <v>406</v>
      </c>
      <c r="C120" s="499"/>
      <c r="D120" s="499"/>
      <c r="E120" s="277"/>
    </row>
    <row r="121" spans="1:9" ht="15" customHeight="1" thickBot="1">
      <c r="A121" s="244" t="s">
        <v>289</v>
      </c>
      <c r="B121" s="245" t="s">
        <v>500</v>
      </c>
      <c r="C121" s="500"/>
      <c r="D121" s="500"/>
      <c r="E121" s="278"/>
      <c r="F121" s="36"/>
      <c r="G121" s="75"/>
      <c r="H121" s="75"/>
      <c r="I121" s="75"/>
    </row>
    <row r="122" spans="1:5" s="1" customFormat="1" ht="12.75" customHeight="1" thickBot="1">
      <c r="A122" s="234" t="s">
        <v>98</v>
      </c>
      <c r="B122" s="378" t="s">
        <v>409</v>
      </c>
      <c r="C122" s="501">
        <f>+C103+C104</f>
        <v>441450</v>
      </c>
      <c r="D122" s="501">
        <f>+D103+D104</f>
        <v>464573</v>
      </c>
      <c r="E122" s="268">
        <f>+E103+E104</f>
        <v>83920</v>
      </c>
    </row>
    <row r="123" spans="1:5" ht="7.5" customHeight="1" thickBot="1">
      <c r="A123" s="234" t="s">
        <v>99</v>
      </c>
      <c r="B123" s="378" t="s">
        <v>410</v>
      </c>
      <c r="C123" s="502"/>
      <c r="D123" s="502"/>
      <c r="E123" s="269"/>
    </row>
    <row r="124" spans="1:5" ht="16.5" thickBot="1">
      <c r="A124" s="246" t="s">
        <v>100</v>
      </c>
      <c r="B124" s="379" t="s">
        <v>411</v>
      </c>
      <c r="C124" s="491">
        <f>+C122+C123</f>
        <v>441450</v>
      </c>
      <c r="D124" s="491">
        <f>+D122+D123</f>
        <v>464573</v>
      </c>
      <c r="E124" s="262">
        <f>+E122+E123</f>
        <v>83920</v>
      </c>
    </row>
    <row r="125" spans="1:5" ht="15" customHeight="1">
      <c r="A125" s="383"/>
      <c r="B125" s="383"/>
      <c r="C125" s="384"/>
      <c r="D125" s="384"/>
      <c r="E125" s="384"/>
    </row>
    <row r="126" spans="1:5" ht="13.5" customHeight="1">
      <c r="A126" s="406" t="s">
        <v>230</v>
      </c>
      <c r="B126" s="406"/>
      <c r="C126" s="406"/>
      <c r="D126" s="406"/>
      <c r="E126" s="406"/>
    </row>
    <row r="127" spans="1:5" ht="7.5" customHeight="1" thickBot="1">
      <c r="A127" s="404" t="s">
        <v>223</v>
      </c>
      <c r="B127" s="404"/>
      <c r="C127" s="273"/>
      <c r="D127" s="273"/>
      <c r="E127" s="273" t="s">
        <v>413</v>
      </c>
    </row>
    <row r="128" spans="1:5" ht="21.75" thickBot="1">
      <c r="A128" s="22">
        <v>1</v>
      </c>
      <c r="B128" s="29" t="s">
        <v>296</v>
      </c>
      <c r="C128" s="270">
        <f>+C52-C103</f>
        <v>-24464</v>
      </c>
      <c r="D128" s="270">
        <f>+D52-D103</f>
        <v>-20342</v>
      </c>
      <c r="E128" s="251">
        <f>+E52-E103</f>
        <v>27348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Az Önkormányzat
2013. ÉVI KÖLTSÉGVETÉS
KÖTELEZŐ FELADATAINAK MÉRLEGE &amp;10
&amp;R&amp;"Times New Roman CE,Félkövér dőlt"&amp;11 1.2. melléklet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="120" zoomScaleNormal="120" zoomScaleSheetLayoutView="130" zoomScalePageLayoutView="0" workbookViewId="0" topLeftCell="A1">
      <selection activeCell="E81" sqref="E81"/>
    </sheetView>
  </sheetViews>
  <sheetFormatPr defaultColWidth="9.00390625" defaultRowHeight="12.75"/>
  <cols>
    <col min="1" max="1" width="9.50390625" style="390" customWidth="1"/>
    <col min="2" max="2" width="60.875" style="390" customWidth="1"/>
    <col min="3" max="5" width="15.875" style="391" customWidth="1"/>
    <col min="6" max="16384" width="9.375" style="34" customWidth="1"/>
  </cols>
  <sheetData>
    <row r="1" spans="1:5" ht="15.75" customHeight="1">
      <c r="A1" s="577" t="s">
        <v>89</v>
      </c>
      <c r="B1" s="577"/>
      <c r="C1" s="577"/>
      <c r="D1" s="577"/>
      <c r="E1" s="577"/>
    </row>
    <row r="2" spans="1:5" ht="15.75" customHeight="1" thickBot="1">
      <c r="A2" s="404" t="s">
        <v>221</v>
      </c>
      <c r="B2" s="404"/>
      <c r="C2" s="273"/>
      <c r="D2" s="273"/>
      <c r="E2" s="273" t="s">
        <v>413</v>
      </c>
    </row>
    <row r="3" spans="1:5" ht="37.5" customHeight="1">
      <c r="A3" s="571" t="s">
        <v>154</v>
      </c>
      <c r="B3" s="573" t="s">
        <v>91</v>
      </c>
      <c r="C3" s="575" t="s">
        <v>1</v>
      </c>
      <c r="D3" s="575"/>
      <c r="E3" s="576"/>
    </row>
    <row r="4" spans="1:5" s="35" customFormat="1" ht="12" customHeight="1" thickBot="1">
      <c r="A4" s="572"/>
      <c r="B4" s="574"/>
      <c r="C4" s="409" t="s">
        <v>510</v>
      </c>
      <c r="D4" s="409" t="s">
        <v>517</v>
      </c>
      <c r="E4" s="410" t="s">
        <v>2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92</v>
      </c>
      <c r="B6" s="23" t="s">
        <v>236</v>
      </c>
      <c r="C6" s="471">
        <f>+C7+C12+C21</f>
        <v>48610</v>
      </c>
      <c r="D6" s="471">
        <f>+D7+D12+D21</f>
        <v>49037</v>
      </c>
      <c r="E6" s="250">
        <f>+E7+E12+E21</f>
        <v>7089</v>
      </c>
    </row>
    <row r="7" spans="1:5" s="1" customFormat="1" ht="12" customHeight="1" thickBot="1">
      <c r="A7" s="22" t="s">
        <v>93</v>
      </c>
      <c r="B7" s="229" t="s">
        <v>490</v>
      </c>
      <c r="C7" s="472">
        <f>+C8+C9+C10+C11</f>
        <v>0</v>
      </c>
      <c r="D7" s="472">
        <f>+D8+D9+D10+D11</f>
        <v>0</v>
      </c>
      <c r="E7" s="251">
        <f>+E8+E9+E10+E11</f>
        <v>0</v>
      </c>
    </row>
    <row r="8" spans="1:5" s="1" customFormat="1" ht="12" customHeight="1">
      <c r="A8" s="15" t="s">
        <v>182</v>
      </c>
      <c r="B8" s="372" t="s">
        <v>133</v>
      </c>
      <c r="C8" s="473"/>
      <c r="D8" s="473"/>
      <c r="E8" s="253"/>
    </row>
    <row r="9" spans="1:5" s="1" customFormat="1" ht="12" customHeight="1">
      <c r="A9" s="15" t="s">
        <v>183</v>
      </c>
      <c r="B9" s="243" t="s">
        <v>155</v>
      </c>
      <c r="C9" s="473"/>
      <c r="D9" s="473"/>
      <c r="E9" s="253"/>
    </row>
    <row r="10" spans="1:5" s="1" customFormat="1" ht="12" customHeight="1">
      <c r="A10" s="15" t="s">
        <v>184</v>
      </c>
      <c r="B10" s="243" t="s">
        <v>237</v>
      </c>
      <c r="C10" s="473"/>
      <c r="D10" s="473"/>
      <c r="E10" s="253"/>
    </row>
    <row r="11" spans="1:5" s="1" customFormat="1" ht="12" customHeight="1" thickBot="1">
      <c r="A11" s="15" t="s">
        <v>185</v>
      </c>
      <c r="B11" s="373" t="s">
        <v>238</v>
      </c>
      <c r="C11" s="473"/>
      <c r="D11" s="473"/>
      <c r="E11" s="253"/>
    </row>
    <row r="12" spans="1:5" s="1" customFormat="1" ht="12" customHeight="1" thickBot="1">
      <c r="A12" s="22" t="s">
        <v>94</v>
      </c>
      <c r="B12" s="23" t="s">
        <v>239</v>
      </c>
      <c r="C12" s="472">
        <f>+C13+C14+C15+C16+C17+C18+C19+C20</f>
        <v>48610</v>
      </c>
      <c r="D12" s="472">
        <f>+D13+D14+D15+D16+D17+D18+D19+D20</f>
        <v>49037</v>
      </c>
      <c r="E12" s="251">
        <f>+E13+E14+E15+E16+E17+E18+E19+E20</f>
        <v>7089</v>
      </c>
    </row>
    <row r="13" spans="1:5" s="1" customFormat="1" ht="12" customHeight="1">
      <c r="A13" s="19" t="s">
        <v>156</v>
      </c>
      <c r="B13" s="11" t="s">
        <v>244</v>
      </c>
      <c r="C13" s="474"/>
      <c r="D13" s="474"/>
      <c r="E13" s="252"/>
    </row>
    <row r="14" spans="1:5" s="1" customFormat="1" ht="12" customHeight="1">
      <c r="A14" s="15" t="s">
        <v>157</v>
      </c>
      <c r="B14" s="8" t="s">
        <v>245</v>
      </c>
      <c r="C14" s="473">
        <v>33000</v>
      </c>
      <c r="D14" s="473">
        <v>33000</v>
      </c>
      <c r="E14" s="253">
        <v>4337</v>
      </c>
    </row>
    <row r="15" spans="1:5" s="1" customFormat="1" ht="12" customHeight="1">
      <c r="A15" s="15" t="s">
        <v>158</v>
      </c>
      <c r="B15" s="8" t="s">
        <v>246</v>
      </c>
      <c r="C15" s="473">
        <v>6700</v>
      </c>
      <c r="D15" s="473">
        <v>6700</v>
      </c>
      <c r="E15" s="253">
        <v>1039</v>
      </c>
    </row>
    <row r="16" spans="1:5" s="1" customFormat="1" ht="12" customHeight="1">
      <c r="A16" s="15" t="s">
        <v>159</v>
      </c>
      <c r="B16" s="8" t="s">
        <v>247</v>
      </c>
      <c r="C16" s="473"/>
      <c r="D16" s="473"/>
      <c r="E16" s="253"/>
    </row>
    <row r="17" spans="1:5" s="1" customFormat="1" ht="12" customHeight="1">
      <c r="A17" s="14" t="s">
        <v>240</v>
      </c>
      <c r="B17" s="7" t="s">
        <v>248</v>
      </c>
      <c r="C17" s="475"/>
      <c r="D17" s="475"/>
      <c r="E17" s="254"/>
    </row>
    <row r="18" spans="1:5" s="1" customFormat="1" ht="12" customHeight="1">
      <c r="A18" s="15" t="s">
        <v>241</v>
      </c>
      <c r="B18" s="8" t="s">
        <v>358</v>
      </c>
      <c r="C18" s="473">
        <v>8910</v>
      </c>
      <c r="D18" s="473">
        <v>8910</v>
      </c>
      <c r="E18" s="253">
        <v>1286</v>
      </c>
    </row>
    <row r="19" spans="1:5" s="1" customFormat="1" ht="12" customHeight="1">
      <c r="A19" s="15" t="s">
        <v>242</v>
      </c>
      <c r="B19" s="8" t="s">
        <v>250</v>
      </c>
      <c r="C19" s="473"/>
      <c r="D19" s="473"/>
      <c r="E19" s="253"/>
    </row>
    <row r="20" spans="1:5" s="1" customFormat="1" ht="12" customHeight="1" thickBot="1">
      <c r="A20" s="16" t="s">
        <v>243</v>
      </c>
      <c r="B20" s="9" t="s">
        <v>251</v>
      </c>
      <c r="C20" s="476"/>
      <c r="D20" s="476">
        <v>427</v>
      </c>
      <c r="E20" s="255">
        <v>427</v>
      </c>
    </row>
    <row r="21" spans="1:5" s="1" customFormat="1" ht="12" customHeight="1" thickBot="1">
      <c r="A21" s="22" t="s">
        <v>252</v>
      </c>
      <c r="B21" s="23" t="s">
        <v>359</v>
      </c>
      <c r="C21" s="477"/>
      <c r="D21" s="477"/>
      <c r="E21" s="256"/>
    </row>
    <row r="22" spans="1:5" s="1" customFormat="1" ht="12" customHeight="1" thickBot="1">
      <c r="A22" s="22" t="s">
        <v>96</v>
      </c>
      <c r="B22" s="23" t="s">
        <v>254</v>
      </c>
      <c r="C22" s="472">
        <f>+C23+C24+C25+C26+C27+C28+C29+C30</f>
        <v>0</v>
      </c>
      <c r="D22" s="472">
        <f>+D23+D24+D25+D26+D27+D28+D29+D30</f>
        <v>0</v>
      </c>
      <c r="E22" s="251">
        <f>+E23+E24+E25+E26+E27+E28+E29+E30</f>
        <v>0</v>
      </c>
    </row>
    <row r="23" spans="1:5" s="1" customFormat="1" ht="12" customHeight="1">
      <c r="A23" s="17" t="s">
        <v>160</v>
      </c>
      <c r="B23" s="10" t="s">
        <v>260</v>
      </c>
      <c r="C23" s="478"/>
      <c r="D23" s="478"/>
      <c r="E23" s="257"/>
    </row>
    <row r="24" spans="1:5" s="1" customFormat="1" ht="12" customHeight="1">
      <c r="A24" s="15" t="s">
        <v>161</v>
      </c>
      <c r="B24" s="8" t="s">
        <v>261</v>
      </c>
      <c r="C24" s="473"/>
      <c r="D24" s="473"/>
      <c r="E24" s="253"/>
    </row>
    <row r="25" spans="1:5" s="1" customFormat="1" ht="12" customHeight="1">
      <c r="A25" s="15" t="s">
        <v>162</v>
      </c>
      <c r="B25" s="8" t="s">
        <v>262</v>
      </c>
      <c r="C25" s="473"/>
      <c r="D25" s="473"/>
      <c r="E25" s="253"/>
    </row>
    <row r="26" spans="1:5" s="1" customFormat="1" ht="12" customHeight="1">
      <c r="A26" s="18" t="s">
        <v>255</v>
      </c>
      <c r="B26" s="8" t="s">
        <v>165</v>
      </c>
      <c r="C26" s="479"/>
      <c r="D26" s="479"/>
      <c r="E26" s="258"/>
    </row>
    <row r="27" spans="1:5" s="1" customFormat="1" ht="12" customHeight="1">
      <c r="A27" s="18" t="s">
        <v>256</v>
      </c>
      <c r="B27" s="8" t="s">
        <v>263</v>
      </c>
      <c r="C27" s="479"/>
      <c r="D27" s="479"/>
      <c r="E27" s="258"/>
    </row>
    <row r="28" spans="1:5" s="1" customFormat="1" ht="12" customHeight="1">
      <c r="A28" s="15" t="s">
        <v>257</v>
      </c>
      <c r="B28" s="8" t="s">
        <v>264</v>
      </c>
      <c r="C28" s="473"/>
      <c r="D28" s="473"/>
      <c r="E28" s="253"/>
    </row>
    <row r="29" spans="1:5" s="1" customFormat="1" ht="12" customHeight="1">
      <c r="A29" s="15" t="s">
        <v>258</v>
      </c>
      <c r="B29" s="8" t="s">
        <v>360</v>
      </c>
      <c r="C29" s="480"/>
      <c r="D29" s="480"/>
      <c r="E29" s="259"/>
    </row>
    <row r="30" spans="1:5" s="1" customFormat="1" ht="12" customHeight="1" thickBot="1">
      <c r="A30" s="15" t="s">
        <v>259</v>
      </c>
      <c r="B30" s="13" t="s">
        <v>266</v>
      </c>
      <c r="C30" s="480"/>
      <c r="D30" s="480"/>
      <c r="E30" s="259"/>
    </row>
    <row r="31" spans="1:5" s="1" customFormat="1" ht="12" customHeight="1" thickBot="1">
      <c r="A31" s="222" t="s">
        <v>97</v>
      </c>
      <c r="B31" s="23" t="s">
        <v>491</v>
      </c>
      <c r="C31" s="472">
        <f>+C32+C38</f>
        <v>0</v>
      </c>
      <c r="D31" s="472">
        <f>+D32+D38</f>
        <v>0</v>
      </c>
      <c r="E31" s="251">
        <f>+E32+E38</f>
        <v>0</v>
      </c>
    </row>
    <row r="32" spans="1:5" s="1" customFormat="1" ht="12" customHeight="1">
      <c r="A32" s="223" t="s">
        <v>163</v>
      </c>
      <c r="B32" s="374" t="s">
        <v>492</v>
      </c>
      <c r="C32" s="481">
        <f>+C33+C34+C35+C36+C37</f>
        <v>0</v>
      </c>
      <c r="D32" s="481">
        <f>+D33+D34+D35+D36+D37</f>
        <v>0</v>
      </c>
      <c r="E32" s="263">
        <f>+E33+E34+E35+E36+E37</f>
        <v>0</v>
      </c>
    </row>
    <row r="33" spans="1:5" s="1" customFormat="1" ht="12" customHeight="1">
      <c r="A33" s="224" t="s">
        <v>166</v>
      </c>
      <c r="B33" s="230" t="s">
        <v>361</v>
      </c>
      <c r="C33" s="480"/>
      <c r="D33" s="480"/>
      <c r="E33" s="259"/>
    </row>
    <row r="34" spans="1:5" s="1" customFormat="1" ht="12" customHeight="1">
      <c r="A34" s="224" t="s">
        <v>167</v>
      </c>
      <c r="B34" s="230" t="s">
        <v>362</v>
      </c>
      <c r="C34" s="480"/>
      <c r="D34" s="480"/>
      <c r="E34" s="259"/>
    </row>
    <row r="35" spans="1:5" s="1" customFormat="1" ht="12" customHeight="1">
      <c r="A35" s="224" t="s">
        <v>168</v>
      </c>
      <c r="B35" s="230" t="s">
        <v>363</v>
      </c>
      <c r="C35" s="480"/>
      <c r="D35" s="480"/>
      <c r="E35" s="259"/>
    </row>
    <row r="36" spans="1:5" s="1" customFormat="1" ht="12" customHeight="1">
      <c r="A36" s="224" t="s">
        <v>169</v>
      </c>
      <c r="B36" s="230" t="s">
        <v>364</v>
      </c>
      <c r="C36" s="480"/>
      <c r="D36" s="480"/>
      <c r="E36" s="259"/>
    </row>
    <row r="37" spans="1:5" s="1" customFormat="1" ht="12" customHeight="1">
      <c r="A37" s="224" t="s">
        <v>267</v>
      </c>
      <c r="B37" s="230" t="s">
        <v>493</v>
      </c>
      <c r="C37" s="480"/>
      <c r="D37" s="480"/>
      <c r="E37" s="259"/>
    </row>
    <row r="38" spans="1:5" s="1" customFormat="1" ht="12" customHeight="1">
      <c r="A38" s="224" t="s">
        <v>164</v>
      </c>
      <c r="B38" s="231" t="s">
        <v>494</v>
      </c>
      <c r="C38" s="482">
        <f>+C39+C40+C41+C42+C43</f>
        <v>0</v>
      </c>
      <c r="D38" s="482">
        <f>+D39+D40+D41+D42+D43</f>
        <v>0</v>
      </c>
      <c r="E38" s="264">
        <f>+E39+E40+E41+E42+E43</f>
        <v>0</v>
      </c>
    </row>
    <row r="39" spans="1:5" s="1" customFormat="1" ht="12" customHeight="1">
      <c r="A39" s="224" t="s">
        <v>172</v>
      </c>
      <c r="B39" s="230" t="s">
        <v>361</v>
      </c>
      <c r="C39" s="480"/>
      <c r="D39" s="480"/>
      <c r="E39" s="259"/>
    </row>
    <row r="40" spans="1:5" s="1" customFormat="1" ht="12" customHeight="1">
      <c r="A40" s="224" t="s">
        <v>173</v>
      </c>
      <c r="B40" s="230" t="s">
        <v>362</v>
      </c>
      <c r="C40" s="480"/>
      <c r="D40" s="480"/>
      <c r="E40" s="259"/>
    </row>
    <row r="41" spans="1:5" s="1" customFormat="1" ht="12" customHeight="1">
      <c r="A41" s="224" t="s">
        <v>174</v>
      </c>
      <c r="B41" s="230" t="s">
        <v>363</v>
      </c>
      <c r="C41" s="480"/>
      <c r="D41" s="480"/>
      <c r="E41" s="259"/>
    </row>
    <row r="42" spans="1:5" s="1" customFormat="1" ht="12" customHeight="1">
      <c r="A42" s="224" t="s">
        <v>175</v>
      </c>
      <c r="B42" s="232" t="s">
        <v>364</v>
      </c>
      <c r="C42" s="480"/>
      <c r="D42" s="480"/>
      <c r="E42" s="259"/>
    </row>
    <row r="43" spans="1:5" s="1" customFormat="1" ht="12" customHeight="1" thickBot="1">
      <c r="A43" s="225" t="s">
        <v>268</v>
      </c>
      <c r="B43" s="233" t="s">
        <v>495</v>
      </c>
      <c r="C43" s="483"/>
      <c r="D43" s="483"/>
      <c r="E43" s="484"/>
    </row>
    <row r="44" spans="1:5" s="1" customFormat="1" ht="12" customHeight="1" thickBot="1">
      <c r="A44" s="22" t="s">
        <v>269</v>
      </c>
      <c r="B44" s="375" t="s">
        <v>365</v>
      </c>
      <c r="C44" s="472">
        <f>+C45+C46</f>
        <v>0</v>
      </c>
      <c r="D44" s="472">
        <f>+D45+D46</f>
        <v>0</v>
      </c>
      <c r="E44" s="251">
        <f>+E45+E46</f>
        <v>0</v>
      </c>
    </row>
    <row r="45" spans="1:5" s="1" customFormat="1" ht="12" customHeight="1">
      <c r="A45" s="17" t="s">
        <v>170</v>
      </c>
      <c r="B45" s="243" t="s">
        <v>366</v>
      </c>
      <c r="C45" s="478"/>
      <c r="D45" s="478"/>
      <c r="E45" s="257"/>
    </row>
    <row r="46" spans="1:5" s="1" customFormat="1" ht="12" customHeight="1" thickBot="1">
      <c r="A46" s="14" t="s">
        <v>171</v>
      </c>
      <c r="B46" s="238" t="s">
        <v>370</v>
      </c>
      <c r="C46" s="475"/>
      <c r="D46" s="475"/>
      <c r="E46" s="254"/>
    </row>
    <row r="47" spans="1:5" s="1" customFormat="1" ht="12" customHeight="1" thickBot="1">
      <c r="A47" s="22" t="s">
        <v>99</v>
      </c>
      <c r="B47" s="375" t="s">
        <v>369</v>
      </c>
      <c r="C47" s="472">
        <f>+C48+C49+C50</f>
        <v>0</v>
      </c>
      <c r="D47" s="472">
        <f>+D48+D49+D50</f>
        <v>0</v>
      </c>
      <c r="E47" s="251">
        <f>+E48+E49+E50</f>
        <v>0</v>
      </c>
    </row>
    <row r="48" spans="1:5" s="1" customFormat="1" ht="12" customHeight="1">
      <c r="A48" s="17" t="s">
        <v>272</v>
      </c>
      <c r="B48" s="243" t="s">
        <v>270</v>
      </c>
      <c r="C48" s="485"/>
      <c r="D48" s="485"/>
      <c r="E48" s="486"/>
    </row>
    <row r="49" spans="1:5" s="1" customFormat="1" ht="12" customHeight="1">
      <c r="A49" s="15" t="s">
        <v>273</v>
      </c>
      <c r="B49" s="230" t="s">
        <v>271</v>
      </c>
      <c r="C49" s="480"/>
      <c r="D49" s="480"/>
      <c r="E49" s="259"/>
    </row>
    <row r="50" spans="1:5" s="1" customFormat="1" ht="17.25" customHeight="1" thickBot="1">
      <c r="A50" s="14" t="s">
        <v>422</v>
      </c>
      <c r="B50" s="238" t="s">
        <v>367</v>
      </c>
      <c r="C50" s="487"/>
      <c r="D50" s="487"/>
      <c r="E50" s="488"/>
    </row>
    <row r="51" spans="1:5" s="1" customFormat="1" ht="12" customHeight="1" thickBot="1">
      <c r="A51" s="22" t="s">
        <v>274</v>
      </c>
      <c r="B51" s="376" t="s">
        <v>368</v>
      </c>
      <c r="C51" s="489"/>
      <c r="D51" s="489"/>
      <c r="E51" s="260"/>
    </row>
    <row r="52" spans="1:5" s="1" customFormat="1" ht="12" customHeight="1" thickBot="1">
      <c r="A52" s="22" t="s">
        <v>101</v>
      </c>
      <c r="B52" s="26" t="s">
        <v>275</v>
      </c>
      <c r="C52" s="490">
        <f>+C7+C12+C21+C22+C31+C44+C47+C51</f>
        <v>48610</v>
      </c>
      <c r="D52" s="490">
        <f>+D7+D12+D21+D22+D31+D44+D47+D51</f>
        <v>49037</v>
      </c>
      <c r="E52" s="261">
        <f>+E7+E12+E21+E22+E31+E44+E47+E51</f>
        <v>7089</v>
      </c>
    </row>
    <row r="53" spans="1:5" s="1" customFormat="1" ht="12" customHeight="1" thickBot="1">
      <c r="A53" s="234" t="s">
        <v>102</v>
      </c>
      <c r="B53" s="229" t="s">
        <v>371</v>
      </c>
      <c r="C53" s="491">
        <f>+C54+C60</f>
        <v>20834</v>
      </c>
      <c r="D53" s="491">
        <f>+D54+D60</f>
        <v>20834</v>
      </c>
      <c r="E53" s="262">
        <f>+E54+E60</f>
        <v>0</v>
      </c>
    </row>
    <row r="54" spans="1:5" s="1" customFormat="1" ht="12" customHeight="1">
      <c r="A54" s="377" t="s">
        <v>214</v>
      </c>
      <c r="B54" s="374" t="s">
        <v>452</v>
      </c>
      <c r="C54" s="481">
        <f>+C55+C56+C57+C58+C59</f>
        <v>20834</v>
      </c>
      <c r="D54" s="481">
        <f>+D55+D56+D57+D58+D59</f>
        <v>20834</v>
      </c>
      <c r="E54" s="263">
        <f>+E55+E56+E57+E58+E59</f>
        <v>0</v>
      </c>
    </row>
    <row r="55" spans="1:5" s="1" customFormat="1" ht="12" customHeight="1">
      <c r="A55" s="235" t="s">
        <v>383</v>
      </c>
      <c r="B55" s="230" t="s">
        <v>372</v>
      </c>
      <c r="C55" s="480">
        <v>20834</v>
      </c>
      <c r="D55" s="480">
        <v>20834</v>
      </c>
      <c r="E55" s="259"/>
    </row>
    <row r="56" spans="1:5" s="1" customFormat="1" ht="12" customHeight="1">
      <c r="A56" s="235" t="s">
        <v>384</v>
      </c>
      <c r="B56" s="230" t="s">
        <v>373</v>
      </c>
      <c r="C56" s="480"/>
      <c r="D56" s="480"/>
      <c r="E56" s="259"/>
    </row>
    <row r="57" spans="1:5" s="1" customFormat="1" ht="12" customHeight="1">
      <c r="A57" s="235" t="s">
        <v>385</v>
      </c>
      <c r="B57" s="230" t="s">
        <v>374</v>
      </c>
      <c r="C57" s="480"/>
      <c r="D57" s="480"/>
      <c r="E57" s="259"/>
    </row>
    <row r="58" spans="1:5" s="1" customFormat="1" ht="12" customHeight="1">
      <c r="A58" s="235" t="s">
        <v>386</v>
      </c>
      <c r="B58" s="230" t="s">
        <v>375</v>
      </c>
      <c r="C58" s="480"/>
      <c r="D58" s="480"/>
      <c r="E58" s="259"/>
    </row>
    <row r="59" spans="1:5" s="1" customFormat="1" ht="12" customHeight="1">
      <c r="A59" s="235" t="s">
        <v>387</v>
      </c>
      <c r="B59" s="230" t="s">
        <v>376</v>
      </c>
      <c r="C59" s="480"/>
      <c r="D59" s="480"/>
      <c r="E59" s="259"/>
    </row>
    <row r="60" spans="1:5" s="1" customFormat="1" ht="12" customHeight="1">
      <c r="A60" s="236" t="s">
        <v>215</v>
      </c>
      <c r="B60" s="231" t="s">
        <v>451</v>
      </c>
      <c r="C60" s="482">
        <f>+C61+C62+C63+C64+C65</f>
        <v>0</v>
      </c>
      <c r="D60" s="482">
        <f>+D61+D62+D63+D64+D65</f>
        <v>0</v>
      </c>
      <c r="E60" s="264">
        <f>+E61+E62+E63+E64+E65</f>
        <v>0</v>
      </c>
    </row>
    <row r="61" spans="1:5" s="1" customFormat="1" ht="12" customHeight="1">
      <c r="A61" s="235" t="s">
        <v>388</v>
      </c>
      <c r="B61" s="230" t="s">
        <v>377</v>
      </c>
      <c r="C61" s="480"/>
      <c r="D61" s="480"/>
      <c r="E61" s="259"/>
    </row>
    <row r="62" spans="1:5" s="1" customFormat="1" ht="12" customHeight="1">
      <c r="A62" s="235" t="s">
        <v>389</v>
      </c>
      <c r="B62" s="230" t="s">
        <v>378</v>
      </c>
      <c r="C62" s="480"/>
      <c r="D62" s="480"/>
      <c r="E62" s="259"/>
    </row>
    <row r="63" spans="1:5" s="1" customFormat="1" ht="12" customHeight="1">
      <c r="A63" s="235" t="s">
        <v>390</v>
      </c>
      <c r="B63" s="230" t="s">
        <v>379</v>
      </c>
      <c r="C63" s="480"/>
      <c r="D63" s="480"/>
      <c r="E63" s="259"/>
    </row>
    <row r="64" spans="1:5" s="1" customFormat="1" ht="12" customHeight="1">
      <c r="A64" s="235" t="s">
        <v>391</v>
      </c>
      <c r="B64" s="230" t="s">
        <v>380</v>
      </c>
      <c r="C64" s="480"/>
      <c r="D64" s="480"/>
      <c r="E64" s="259"/>
    </row>
    <row r="65" spans="1:5" s="1" customFormat="1" ht="12" customHeight="1" thickBot="1">
      <c r="A65" s="237" t="s">
        <v>392</v>
      </c>
      <c r="B65" s="238" t="s">
        <v>381</v>
      </c>
      <c r="C65" s="492"/>
      <c r="D65" s="492"/>
      <c r="E65" s="265"/>
    </row>
    <row r="66" spans="1:5" s="1" customFormat="1" ht="13.5" customHeight="1" thickBot="1">
      <c r="A66" s="239" t="s">
        <v>103</v>
      </c>
      <c r="B66" s="378" t="s">
        <v>449</v>
      </c>
      <c r="C66" s="491">
        <f>+C52+C53</f>
        <v>69444</v>
      </c>
      <c r="D66" s="491">
        <f>+D52+D53</f>
        <v>69871</v>
      </c>
      <c r="E66" s="262">
        <f>+E52+E53</f>
        <v>7089</v>
      </c>
    </row>
    <row r="67" spans="1:5" s="1" customFormat="1" ht="12" customHeight="1" thickBot="1">
      <c r="A67" s="240" t="s">
        <v>104</v>
      </c>
      <c r="B67" s="379" t="s">
        <v>382</v>
      </c>
      <c r="C67" s="493"/>
      <c r="D67" s="493"/>
      <c r="E67" s="274"/>
    </row>
    <row r="68" spans="1:5" s="1" customFormat="1" ht="12.75" customHeight="1" thickBot="1">
      <c r="A68" s="239" t="s">
        <v>105</v>
      </c>
      <c r="B68" s="378" t="s">
        <v>450</v>
      </c>
      <c r="C68" s="494">
        <f>+C66+C67</f>
        <v>69444</v>
      </c>
      <c r="D68" s="494">
        <f>+D66+D67</f>
        <v>69871</v>
      </c>
      <c r="E68" s="275">
        <f>+E66+E67</f>
        <v>7089</v>
      </c>
    </row>
    <row r="69" spans="1:5" ht="16.5" customHeight="1">
      <c r="A69" s="5"/>
      <c r="B69" s="6"/>
      <c r="C69" s="266"/>
      <c r="D69" s="266"/>
      <c r="E69" s="266"/>
    </row>
    <row r="70" spans="1:5" s="280" customFormat="1" ht="16.5" customHeight="1">
      <c r="A70" s="577" t="s">
        <v>121</v>
      </c>
      <c r="B70" s="577"/>
      <c r="C70" s="577"/>
      <c r="D70" s="577"/>
      <c r="E70" s="577"/>
    </row>
    <row r="71" spans="1:5" ht="37.5" customHeight="1" thickBot="1">
      <c r="A71" s="405" t="s">
        <v>222</v>
      </c>
      <c r="B71" s="405"/>
      <c r="C71" s="84"/>
      <c r="D71" s="84"/>
      <c r="E71" s="84" t="s">
        <v>413</v>
      </c>
    </row>
    <row r="72" spans="1:5" s="35" customFormat="1" ht="12" customHeight="1">
      <c r="A72" s="571" t="s">
        <v>154</v>
      </c>
      <c r="B72" s="573" t="s">
        <v>509</v>
      </c>
      <c r="C72" s="575" t="s">
        <v>1</v>
      </c>
      <c r="D72" s="575"/>
      <c r="E72" s="576"/>
    </row>
    <row r="73" spans="1:5" ht="12" customHeight="1" thickBot="1">
      <c r="A73" s="572"/>
      <c r="B73" s="574"/>
      <c r="C73" s="409" t="s">
        <v>510</v>
      </c>
      <c r="D73" s="409" t="s">
        <v>517</v>
      </c>
      <c r="E73" s="410" t="s">
        <v>2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92</v>
      </c>
      <c r="B75" s="30" t="s">
        <v>276</v>
      </c>
      <c r="C75" s="471">
        <f>+C76+C77+C78+C79+C80</f>
        <v>46904</v>
      </c>
      <c r="D75" s="471">
        <f>+D76+D77+D78+D79+D80</f>
        <v>49107</v>
      </c>
      <c r="E75" s="250">
        <f>+E76+E77+E78+E79+E80</f>
        <v>22795</v>
      </c>
    </row>
    <row r="76" spans="1:5" ht="12" customHeight="1">
      <c r="A76" s="19" t="s">
        <v>176</v>
      </c>
      <c r="B76" s="11" t="s">
        <v>122</v>
      </c>
      <c r="C76" s="474">
        <v>5403</v>
      </c>
      <c r="D76" s="474">
        <v>5403</v>
      </c>
      <c r="E76" s="252">
        <v>1017</v>
      </c>
    </row>
    <row r="77" spans="1:5" ht="12" customHeight="1">
      <c r="A77" s="15" t="s">
        <v>177</v>
      </c>
      <c r="B77" s="8" t="s">
        <v>277</v>
      </c>
      <c r="C77" s="473">
        <v>2215</v>
      </c>
      <c r="D77" s="473">
        <v>2276</v>
      </c>
      <c r="E77" s="253">
        <v>199</v>
      </c>
    </row>
    <row r="78" spans="1:5" ht="12" customHeight="1">
      <c r="A78" s="15" t="s">
        <v>178</v>
      </c>
      <c r="B78" s="8" t="s">
        <v>205</v>
      </c>
      <c r="C78" s="479">
        <v>22785</v>
      </c>
      <c r="D78" s="479">
        <v>24727</v>
      </c>
      <c r="E78" s="258">
        <v>9938</v>
      </c>
    </row>
    <row r="79" spans="1:5" ht="12" customHeight="1">
      <c r="A79" s="15" t="s">
        <v>179</v>
      </c>
      <c r="B79" s="12" t="s">
        <v>278</v>
      </c>
      <c r="C79" s="479"/>
      <c r="D79" s="479"/>
      <c r="E79" s="258"/>
    </row>
    <row r="80" spans="1:5" ht="12" customHeight="1">
      <c r="A80" s="15" t="s">
        <v>188</v>
      </c>
      <c r="B80" s="21" t="s">
        <v>279</v>
      </c>
      <c r="C80" s="479">
        <v>16501</v>
      </c>
      <c r="D80" s="479">
        <v>16701</v>
      </c>
      <c r="E80" s="258">
        <v>11641</v>
      </c>
    </row>
    <row r="81" spans="1:5" ht="12" customHeight="1">
      <c r="A81" s="15" t="s">
        <v>180</v>
      </c>
      <c r="B81" s="8" t="s">
        <v>301</v>
      </c>
      <c r="C81" s="479"/>
      <c r="D81" s="479"/>
      <c r="E81" s="258"/>
    </row>
    <row r="82" spans="1:5" ht="12" customHeight="1">
      <c r="A82" s="15" t="s">
        <v>181</v>
      </c>
      <c r="B82" s="87" t="s">
        <v>302</v>
      </c>
      <c r="C82" s="479"/>
      <c r="D82" s="479"/>
      <c r="E82" s="258"/>
    </row>
    <row r="83" spans="1:5" ht="12" customHeight="1">
      <c r="A83" s="15" t="s">
        <v>189</v>
      </c>
      <c r="B83" s="87" t="s">
        <v>393</v>
      </c>
      <c r="C83" s="479"/>
      <c r="D83" s="479"/>
      <c r="E83" s="258"/>
    </row>
    <row r="84" spans="1:5" ht="12" customHeight="1">
      <c r="A84" s="15" t="s">
        <v>190</v>
      </c>
      <c r="B84" s="88" t="s">
        <v>303</v>
      </c>
      <c r="C84" s="479">
        <v>16501</v>
      </c>
      <c r="D84" s="479">
        <v>16701</v>
      </c>
      <c r="E84" s="258">
        <v>11641</v>
      </c>
    </row>
    <row r="85" spans="1:5" ht="12" customHeight="1">
      <c r="A85" s="14" t="s">
        <v>191</v>
      </c>
      <c r="B85" s="89" t="s">
        <v>304</v>
      </c>
      <c r="C85" s="479"/>
      <c r="D85" s="479"/>
      <c r="E85" s="258"/>
    </row>
    <row r="86" spans="1:5" ht="12" customHeight="1">
      <c r="A86" s="15" t="s">
        <v>192</v>
      </c>
      <c r="B86" s="89" t="s">
        <v>305</v>
      </c>
      <c r="C86" s="479"/>
      <c r="D86" s="479"/>
      <c r="E86" s="258"/>
    </row>
    <row r="87" spans="1:5" ht="12" customHeight="1" thickBot="1">
      <c r="A87" s="20" t="s">
        <v>194</v>
      </c>
      <c r="B87" s="90" t="s">
        <v>306</v>
      </c>
      <c r="C87" s="495"/>
      <c r="D87" s="495"/>
      <c r="E87" s="267"/>
    </row>
    <row r="88" spans="1:5" ht="12" customHeight="1" thickBot="1">
      <c r="A88" s="22" t="s">
        <v>93</v>
      </c>
      <c r="B88" s="29" t="s">
        <v>423</v>
      </c>
      <c r="C88" s="472">
        <f>+C89+C90+C91</f>
        <v>22540</v>
      </c>
      <c r="D88" s="472">
        <f>+D89+D90+D91</f>
        <v>24886</v>
      </c>
      <c r="E88" s="251">
        <f>+E89+E90+E91</f>
        <v>10125</v>
      </c>
    </row>
    <row r="89" spans="1:5" ht="12" customHeight="1">
      <c r="A89" s="17" t="s">
        <v>182</v>
      </c>
      <c r="B89" s="8" t="s">
        <v>394</v>
      </c>
      <c r="C89" s="478">
        <v>540</v>
      </c>
      <c r="D89" s="478">
        <v>2886</v>
      </c>
      <c r="E89" s="257">
        <v>2886</v>
      </c>
    </row>
    <row r="90" spans="1:5" ht="12" customHeight="1">
      <c r="A90" s="17" t="s">
        <v>183</v>
      </c>
      <c r="B90" s="13" t="s">
        <v>281</v>
      </c>
      <c r="C90" s="473">
        <v>22000</v>
      </c>
      <c r="D90" s="473">
        <v>22000</v>
      </c>
      <c r="E90" s="253">
        <v>7239</v>
      </c>
    </row>
    <row r="91" spans="1:5" ht="12" customHeight="1">
      <c r="A91" s="17" t="s">
        <v>184</v>
      </c>
      <c r="B91" s="230" t="s">
        <v>424</v>
      </c>
      <c r="C91" s="473"/>
      <c r="D91" s="473"/>
      <c r="E91" s="253"/>
    </row>
    <row r="92" spans="1:5" ht="22.5">
      <c r="A92" s="17" t="s">
        <v>185</v>
      </c>
      <c r="B92" s="230" t="s">
        <v>496</v>
      </c>
      <c r="C92" s="473"/>
      <c r="D92" s="473"/>
      <c r="E92" s="253"/>
    </row>
    <row r="93" spans="1:5" ht="12" customHeight="1">
      <c r="A93" s="17" t="s">
        <v>186</v>
      </c>
      <c r="B93" s="230" t="s">
        <v>425</v>
      </c>
      <c r="C93" s="473"/>
      <c r="D93" s="473"/>
      <c r="E93" s="253"/>
    </row>
    <row r="94" spans="1:5" ht="12" customHeight="1">
      <c r="A94" s="17" t="s">
        <v>193</v>
      </c>
      <c r="B94" s="230" t="s">
        <v>426</v>
      </c>
      <c r="C94" s="473"/>
      <c r="D94" s="473"/>
      <c r="E94" s="253"/>
    </row>
    <row r="95" spans="1:5" ht="12" customHeight="1">
      <c r="A95" s="17" t="s">
        <v>195</v>
      </c>
      <c r="B95" s="380" t="s">
        <v>397</v>
      </c>
      <c r="C95" s="473"/>
      <c r="D95" s="473"/>
      <c r="E95" s="253"/>
    </row>
    <row r="96" spans="1:5" ht="24" customHeight="1">
      <c r="A96" s="17" t="s">
        <v>282</v>
      </c>
      <c r="B96" s="380" t="s">
        <v>398</v>
      </c>
      <c r="C96" s="473"/>
      <c r="D96" s="473"/>
      <c r="E96" s="253"/>
    </row>
    <row r="97" spans="1:5" ht="21.75" customHeight="1">
      <c r="A97" s="17" t="s">
        <v>283</v>
      </c>
      <c r="B97" s="380" t="s">
        <v>396</v>
      </c>
      <c r="C97" s="473"/>
      <c r="D97" s="473"/>
      <c r="E97" s="253"/>
    </row>
    <row r="98" spans="1:5" ht="12" customHeight="1" thickBot="1">
      <c r="A98" s="14" t="s">
        <v>284</v>
      </c>
      <c r="B98" s="381" t="s">
        <v>532</v>
      </c>
      <c r="C98" s="479"/>
      <c r="D98" s="479"/>
      <c r="E98" s="258"/>
    </row>
    <row r="99" spans="1:5" ht="12" customHeight="1" thickBot="1">
      <c r="A99" s="22" t="s">
        <v>94</v>
      </c>
      <c r="B99" s="74" t="s">
        <v>427</v>
      </c>
      <c r="C99" s="472">
        <f>+C100+C101</f>
        <v>0</v>
      </c>
      <c r="D99" s="472">
        <f>+D100+D101</f>
        <v>0</v>
      </c>
      <c r="E99" s="251">
        <f>+E100+E101</f>
        <v>0</v>
      </c>
    </row>
    <row r="100" spans="1:5" s="228" customFormat="1" ht="12" customHeight="1">
      <c r="A100" s="17" t="s">
        <v>156</v>
      </c>
      <c r="B100" s="10" t="s">
        <v>137</v>
      </c>
      <c r="C100" s="478"/>
      <c r="D100" s="478"/>
      <c r="E100" s="257"/>
    </row>
    <row r="101" spans="1:5" ht="12" customHeight="1" thickBot="1">
      <c r="A101" s="18" t="s">
        <v>157</v>
      </c>
      <c r="B101" s="13" t="s">
        <v>138</v>
      </c>
      <c r="C101" s="479"/>
      <c r="D101" s="479"/>
      <c r="E101" s="258"/>
    </row>
    <row r="102" spans="1:5" ht="12" customHeight="1" thickBot="1">
      <c r="A102" s="234" t="s">
        <v>95</v>
      </c>
      <c r="B102" s="229" t="s">
        <v>399</v>
      </c>
      <c r="C102" s="496"/>
      <c r="D102" s="496"/>
      <c r="E102" s="497"/>
    </row>
    <row r="103" spans="1:5" ht="12" customHeight="1" thickBot="1">
      <c r="A103" s="226" t="s">
        <v>96</v>
      </c>
      <c r="B103" s="227" t="s">
        <v>227</v>
      </c>
      <c r="C103" s="471">
        <f>+C75+C88+C99+C102</f>
        <v>69444</v>
      </c>
      <c r="D103" s="471">
        <f>+D75+D88+D99+D102</f>
        <v>73993</v>
      </c>
      <c r="E103" s="250">
        <f>+E75+E88+E99+E102</f>
        <v>32920</v>
      </c>
    </row>
    <row r="104" spans="1:5" ht="12" customHeight="1" thickBot="1">
      <c r="A104" s="234" t="s">
        <v>97</v>
      </c>
      <c r="B104" s="229" t="s">
        <v>497</v>
      </c>
      <c r="C104" s="472">
        <f>+C105+C113</f>
        <v>0</v>
      </c>
      <c r="D104" s="472">
        <f>+D105+D113</f>
        <v>0</v>
      </c>
      <c r="E104" s="251">
        <f>+E105+E113</f>
        <v>0</v>
      </c>
    </row>
    <row r="105" spans="1:5" ht="12" customHeight="1" thickBot="1">
      <c r="A105" s="241" t="s">
        <v>163</v>
      </c>
      <c r="B105" s="382" t="s">
        <v>498</v>
      </c>
      <c r="C105" s="472">
        <f>+C106+C107+C108+C109+C110+C111+C112</f>
        <v>0</v>
      </c>
      <c r="D105" s="472">
        <f>+D106+D107+D108+D109+D110+D111+D112</f>
        <v>0</v>
      </c>
      <c r="E105" s="251">
        <f>+E106+E107+E108+E109+E110+E111+E112</f>
        <v>0</v>
      </c>
    </row>
    <row r="106" spans="1:5" ht="12" customHeight="1">
      <c r="A106" s="242" t="s">
        <v>166</v>
      </c>
      <c r="B106" s="243" t="s">
        <v>400</v>
      </c>
      <c r="C106" s="498"/>
      <c r="D106" s="498"/>
      <c r="E106" s="276"/>
    </row>
    <row r="107" spans="1:5" ht="12" customHeight="1">
      <c r="A107" s="235" t="s">
        <v>167</v>
      </c>
      <c r="B107" s="230" t="s">
        <v>401</v>
      </c>
      <c r="C107" s="499"/>
      <c r="D107" s="499"/>
      <c r="E107" s="277"/>
    </row>
    <row r="108" spans="1:5" ht="12" customHeight="1">
      <c r="A108" s="235" t="s">
        <v>168</v>
      </c>
      <c r="B108" s="230" t="s">
        <v>402</v>
      </c>
      <c r="C108" s="499"/>
      <c r="D108" s="499"/>
      <c r="E108" s="277"/>
    </row>
    <row r="109" spans="1:5" ht="12" customHeight="1">
      <c r="A109" s="235" t="s">
        <v>169</v>
      </c>
      <c r="B109" s="230" t="s">
        <v>403</v>
      </c>
      <c r="C109" s="499"/>
      <c r="D109" s="499"/>
      <c r="E109" s="277"/>
    </row>
    <row r="110" spans="1:5" ht="12" customHeight="1">
      <c r="A110" s="235" t="s">
        <v>267</v>
      </c>
      <c r="B110" s="230" t="s">
        <v>404</v>
      </c>
      <c r="C110" s="499"/>
      <c r="D110" s="499"/>
      <c r="E110" s="277"/>
    </row>
    <row r="111" spans="1:5" ht="12" customHeight="1">
      <c r="A111" s="235" t="s">
        <v>285</v>
      </c>
      <c r="B111" s="230" t="s">
        <v>405</v>
      </c>
      <c r="C111" s="499"/>
      <c r="D111" s="499"/>
      <c r="E111" s="277"/>
    </row>
    <row r="112" spans="1:5" ht="12" customHeight="1" thickBot="1">
      <c r="A112" s="244" t="s">
        <v>286</v>
      </c>
      <c r="B112" s="245" t="s">
        <v>406</v>
      </c>
      <c r="C112" s="500"/>
      <c r="D112" s="500"/>
      <c r="E112" s="278"/>
    </row>
    <row r="113" spans="1:5" ht="12" customHeight="1" thickBot="1">
      <c r="A113" s="241" t="s">
        <v>164</v>
      </c>
      <c r="B113" s="382" t="s">
        <v>499</v>
      </c>
      <c r="C113" s="472">
        <f>+C114+C115+C116+C117+C118+C119+C120+C121</f>
        <v>0</v>
      </c>
      <c r="D113" s="472">
        <f>+D114+D115+D116+D117+D118+D119+D120+D121</f>
        <v>0</v>
      </c>
      <c r="E113" s="251">
        <f>+E114+E115+E116+E117+E118+E119+E120+E121</f>
        <v>0</v>
      </c>
    </row>
    <row r="114" spans="1:5" ht="12" customHeight="1">
      <c r="A114" s="242" t="s">
        <v>172</v>
      </c>
      <c r="B114" s="243" t="s">
        <v>400</v>
      </c>
      <c r="C114" s="498"/>
      <c r="D114" s="498"/>
      <c r="E114" s="276"/>
    </row>
    <row r="115" spans="1:5" ht="12" customHeight="1">
      <c r="A115" s="235" t="s">
        <v>173</v>
      </c>
      <c r="B115" s="230" t="s">
        <v>407</v>
      </c>
      <c r="C115" s="499"/>
      <c r="D115" s="499"/>
      <c r="E115" s="277"/>
    </row>
    <row r="116" spans="1:5" ht="12" customHeight="1">
      <c r="A116" s="235" t="s">
        <v>174</v>
      </c>
      <c r="B116" s="230" t="s">
        <v>402</v>
      </c>
      <c r="C116" s="499"/>
      <c r="D116" s="499"/>
      <c r="E116" s="277"/>
    </row>
    <row r="117" spans="1:5" ht="12" customHeight="1">
      <c r="A117" s="235" t="s">
        <v>175</v>
      </c>
      <c r="B117" s="230" t="s">
        <v>403</v>
      </c>
      <c r="C117" s="499"/>
      <c r="D117" s="499"/>
      <c r="E117" s="277"/>
    </row>
    <row r="118" spans="1:5" ht="12" customHeight="1">
      <c r="A118" s="235" t="s">
        <v>268</v>
      </c>
      <c r="B118" s="230" t="s">
        <v>404</v>
      </c>
      <c r="C118" s="499"/>
      <c r="D118" s="499"/>
      <c r="E118" s="277"/>
    </row>
    <row r="119" spans="1:5" ht="12" customHeight="1">
      <c r="A119" s="235" t="s">
        <v>287</v>
      </c>
      <c r="B119" s="230" t="s">
        <v>408</v>
      </c>
      <c r="C119" s="499"/>
      <c r="D119" s="499"/>
      <c r="E119" s="277"/>
    </row>
    <row r="120" spans="1:5" ht="12" customHeight="1">
      <c r="A120" s="235" t="s">
        <v>288</v>
      </c>
      <c r="B120" s="230" t="s">
        <v>406</v>
      </c>
      <c r="C120" s="499"/>
      <c r="D120" s="499"/>
      <c r="E120" s="277"/>
    </row>
    <row r="121" spans="1:9" ht="15" customHeight="1" thickBot="1">
      <c r="A121" s="244" t="s">
        <v>289</v>
      </c>
      <c r="B121" s="245" t="s">
        <v>500</v>
      </c>
      <c r="C121" s="500"/>
      <c r="D121" s="500"/>
      <c r="E121" s="278"/>
      <c r="F121" s="36"/>
      <c r="G121" s="75"/>
      <c r="H121" s="75"/>
      <c r="I121" s="75"/>
    </row>
    <row r="122" spans="1:5" s="1" customFormat="1" ht="12.75" customHeight="1" thickBot="1">
      <c r="A122" s="234" t="s">
        <v>98</v>
      </c>
      <c r="B122" s="378" t="s">
        <v>409</v>
      </c>
      <c r="C122" s="501">
        <f>+C103+C104</f>
        <v>69444</v>
      </c>
      <c r="D122" s="501">
        <f>+D103+D104</f>
        <v>73993</v>
      </c>
      <c r="E122" s="268">
        <f>+E103+E104</f>
        <v>32920</v>
      </c>
    </row>
    <row r="123" spans="1:5" ht="7.5" customHeight="1" thickBot="1">
      <c r="A123" s="234" t="s">
        <v>99</v>
      </c>
      <c r="B123" s="378" t="s">
        <v>410</v>
      </c>
      <c r="C123" s="502"/>
      <c r="D123" s="502"/>
      <c r="E123" s="269"/>
    </row>
    <row r="124" spans="1:5" ht="16.5" thickBot="1">
      <c r="A124" s="246" t="s">
        <v>100</v>
      </c>
      <c r="B124" s="379" t="s">
        <v>411</v>
      </c>
      <c r="C124" s="491">
        <f>+C122+C123</f>
        <v>69444</v>
      </c>
      <c r="D124" s="491">
        <f>+D122+D123</f>
        <v>73993</v>
      </c>
      <c r="E124" s="262">
        <f>+E122+E123</f>
        <v>32920</v>
      </c>
    </row>
    <row r="125" spans="1:5" ht="15" customHeight="1">
      <c r="A125" s="383"/>
      <c r="B125" s="383"/>
      <c r="C125" s="384"/>
      <c r="D125" s="384"/>
      <c r="E125" s="384"/>
    </row>
    <row r="126" spans="1:5" ht="13.5" customHeight="1">
      <c r="A126" s="406" t="s">
        <v>230</v>
      </c>
      <c r="B126" s="406"/>
      <c r="C126" s="406"/>
      <c r="D126" s="406"/>
      <c r="E126" s="406"/>
    </row>
    <row r="127" spans="1:5" ht="7.5" customHeight="1" thickBot="1">
      <c r="A127" s="404" t="s">
        <v>223</v>
      </c>
      <c r="B127" s="404"/>
      <c r="C127" s="273"/>
      <c r="D127" s="273"/>
      <c r="E127" s="273" t="s">
        <v>413</v>
      </c>
    </row>
    <row r="128" spans="1:5" ht="21.75" thickBot="1">
      <c r="A128" s="22">
        <v>1</v>
      </c>
      <c r="B128" s="29" t="s">
        <v>296</v>
      </c>
      <c r="C128" s="270">
        <f>+C52-C103</f>
        <v>-20834</v>
      </c>
      <c r="D128" s="270">
        <f>+D52-D103</f>
        <v>-24956</v>
      </c>
      <c r="E128" s="251">
        <f>+E52-E103</f>
        <v>-25831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Az Önkormányzat
2013. ÉVI KÖLTSÉGVETÉS
ÖNKÉNT VÁLLALT FELADATAINAK MÉRLEGE&amp;10
&amp;R&amp;"Times New Roman CE,Félkövér dőlt"&amp;11 1.3. melléklet</oddHeader>
  </headerFooter>
  <rowBreaks count="1" manualBreakCount="1">
    <brk id="6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"/>
  <sheetViews>
    <sheetView zoomScale="120" zoomScaleNormal="120" zoomScaleSheetLayoutView="100" zoomScalePageLayoutView="0" workbookViewId="0" topLeftCell="A106">
      <selection activeCell="J1" sqref="J1:J32"/>
    </sheetView>
  </sheetViews>
  <sheetFormatPr defaultColWidth="9.00390625" defaultRowHeight="12.75"/>
  <cols>
    <col min="1" max="1" width="9.50390625" style="390" customWidth="1"/>
    <col min="2" max="2" width="60.875" style="390" customWidth="1"/>
    <col min="3" max="5" width="15.875" style="391" customWidth="1"/>
    <col min="6" max="16384" width="9.375" style="34" customWidth="1"/>
  </cols>
  <sheetData>
    <row r="1" spans="1:5" ht="15.75" customHeight="1">
      <c r="A1" s="577" t="s">
        <v>89</v>
      </c>
      <c r="B1" s="577"/>
      <c r="C1" s="577"/>
      <c r="D1" s="577"/>
      <c r="E1" s="577"/>
    </row>
    <row r="2" spans="1:5" ht="15.75" customHeight="1" thickBot="1">
      <c r="A2" s="404" t="s">
        <v>221</v>
      </c>
      <c r="B2" s="404"/>
      <c r="C2" s="273"/>
      <c r="D2" s="273"/>
      <c r="E2" s="273" t="s">
        <v>413</v>
      </c>
    </row>
    <row r="3" spans="1:5" ht="37.5" customHeight="1">
      <c r="A3" s="571" t="s">
        <v>154</v>
      </c>
      <c r="B3" s="573" t="s">
        <v>91</v>
      </c>
      <c r="C3" s="575" t="s">
        <v>1</v>
      </c>
      <c r="D3" s="575"/>
      <c r="E3" s="576"/>
    </row>
    <row r="4" spans="1:5" s="35" customFormat="1" ht="12" customHeight="1" thickBot="1">
      <c r="A4" s="572"/>
      <c r="B4" s="574"/>
      <c r="C4" s="409" t="s">
        <v>510</v>
      </c>
      <c r="D4" s="409" t="s">
        <v>517</v>
      </c>
      <c r="E4" s="410" t="s">
        <v>2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92</v>
      </c>
      <c r="B6" s="23" t="s">
        <v>236</v>
      </c>
      <c r="C6" s="471">
        <f>+C7+C12+C21</f>
        <v>0</v>
      </c>
      <c r="D6" s="471">
        <f>+D7+D12+D21</f>
        <v>0</v>
      </c>
      <c r="E6" s="250">
        <f>+E7+E12+E21</f>
        <v>0</v>
      </c>
    </row>
    <row r="7" spans="1:5" s="1" customFormat="1" ht="12" customHeight="1" thickBot="1">
      <c r="A7" s="22" t="s">
        <v>93</v>
      </c>
      <c r="B7" s="229" t="s">
        <v>490</v>
      </c>
      <c r="C7" s="472">
        <f>+C8+C9+C10+C11</f>
        <v>0</v>
      </c>
      <c r="D7" s="472">
        <f>+D8+D9+D10+D11</f>
        <v>0</v>
      </c>
      <c r="E7" s="251">
        <f>+E8+E9+E10+E11</f>
        <v>0</v>
      </c>
    </row>
    <row r="8" spans="1:5" s="1" customFormat="1" ht="12" customHeight="1">
      <c r="A8" s="15" t="s">
        <v>182</v>
      </c>
      <c r="B8" s="372" t="s">
        <v>133</v>
      </c>
      <c r="C8" s="473"/>
      <c r="D8" s="473"/>
      <c r="E8" s="253"/>
    </row>
    <row r="9" spans="1:5" s="1" customFormat="1" ht="12" customHeight="1">
      <c r="A9" s="15" t="s">
        <v>183</v>
      </c>
      <c r="B9" s="243" t="s">
        <v>155</v>
      </c>
      <c r="C9" s="473"/>
      <c r="D9" s="473"/>
      <c r="E9" s="253"/>
    </row>
    <row r="10" spans="1:5" s="1" customFormat="1" ht="12" customHeight="1">
      <c r="A10" s="15" t="s">
        <v>184</v>
      </c>
      <c r="B10" s="243" t="s">
        <v>237</v>
      </c>
      <c r="C10" s="473"/>
      <c r="D10" s="473"/>
      <c r="E10" s="253"/>
    </row>
    <row r="11" spans="1:5" s="1" customFormat="1" ht="12" customHeight="1" thickBot="1">
      <c r="A11" s="15" t="s">
        <v>185</v>
      </c>
      <c r="B11" s="373" t="s">
        <v>238</v>
      </c>
      <c r="C11" s="473"/>
      <c r="D11" s="473"/>
      <c r="E11" s="253"/>
    </row>
    <row r="12" spans="1:5" s="1" customFormat="1" ht="12" customHeight="1" thickBot="1">
      <c r="A12" s="22" t="s">
        <v>94</v>
      </c>
      <c r="B12" s="23" t="s">
        <v>239</v>
      </c>
      <c r="C12" s="472">
        <f>+C13+C14+C15+C16+C17+C18+C19+C20</f>
        <v>0</v>
      </c>
      <c r="D12" s="472">
        <f>+D13+D14+D15+D16+D17+D18+D19+D20</f>
        <v>0</v>
      </c>
      <c r="E12" s="251">
        <f>+E13+E14+E15+E16+E17+E18+E19+E20</f>
        <v>0</v>
      </c>
    </row>
    <row r="13" spans="1:5" s="1" customFormat="1" ht="12" customHeight="1">
      <c r="A13" s="19" t="s">
        <v>156</v>
      </c>
      <c r="B13" s="11" t="s">
        <v>244</v>
      </c>
      <c r="C13" s="474"/>
      <c r="D13" s="474"/>
      <c r="E13" s="252"/>
    </row>
    <row r="14" spans="1:5" s="1" customFormat="1" ht="12" customHeight="1">
      <c r="A14" s="15" t="s">
        <v>157</v>
      </c>
      <c r="B14" s="8" t="s">
        <v>245</v>
      </c>
      <c r="C14" s="473"/>
      <c r="D14" s="473"/>
      <c r="E14" s="253"/>
    </row>
    <row r="15" spans="1:5" s="1" customFormat="1" ht="12" customHeight="1">
      <c r="A15" s="15" t="s">
        <v>158</v>
      </c>
      <c r="B15" s="8" t="s">
        <v>246</v>
      </c>
      <c r="C15" s="473"/>
      <c r="D15" s="473"/>
      <c r="E15" s="253"/>
    </row>
    <row r="16" spans="1:5" s="1" customFormat="1" ht="12" customHeight="1">
      <c r="A16" s="15" t="s">
        <v>159</v>
      </c>
      <c r="B16" s="8" t="s">
        <v>247</v>
      </c>
      <c r="C16" s="473"/>
      <c r="D16" s="473"/>
      <c r="E16" s="253"/>
    </row>
    <row r="17" spans="1:5" s="1" customFormat="1" ht="12" customHeight="1">
      <c r="A17" s="14" t="s">
        <v>240</v>
      </c>
      <c r="B17" s="7" t="s">
        <v>248</v>
      </c>
      <c r="C17" s="475"/>
      <c r="D17" s="475"/>
      <c r="E17" s="254"/>
    </row>
    <row r="18" spans="1:5" s="1" customFormat="1" ht="12" customHeight="1">
      <c r="A18" s="15" t="s">
        <v>241</v>
      </c>
      <c r="B18" s="8" t="s">
        <v>358</v>
      </c>
      <c r="C18" s="473"/>
      <c r="D18" s="473"/>
      <c r="E18" s="253"/>
    </row>
    <row r="19" spans="1:5" s="1" customFormat="1" ht="12" customHeight="1">
      <c r="A19" s="15" t="s">
        <v>242</v>
      </c>
      <c r="B19" s="8" t="s">
        <v>250</v>
      </c>
      <c r="C19" s="473"/>
      <c r="D19" s="473"/>
      <c r="E19" s="253"/>
    </row>
    <row r="20" spans="1:5" s="1" customFormat="1" ht="12" customHeight="1" thickBot="1">
      <c r="A20" s="16" t="s">
        <v>243</v>
      </c>
      <c r="B20" s="9" t="s">
        <v>251</v>
      </c>
      <c r="C20" s="476"/>
      <c r="D20" s="476"/>
      <c r="E20" s="255"/>
    </row>
    <row r="21" spans="1:5" s="1" customFormat="1" ht="12" customHeight="1" thickBot="1">
      <c r="A21" s="22" t="s">
        <v>252</v>
      </c>
      <c r="B21" s="23" t="s">
        <v>359</v>
      </c>
      <c r="C21" s="477"/>
      <c r="D21" s="477"/>
      <c r="E21" s="256"/>
    </row>
    <row r="22" spans="1:5" s="1" customFormat="1" ht="12" customHeight="1" thickBot="1">
      <c r="A22" s="22" t="s">
        <v>96</v>
      </c>
      <c r="B22" s="23" t="s">
        <v>254</v>
      </c>
      <c r="C22" s="472">
        <f>+C23+C24+C25+C26+C27+C28+C29+C30</f>
        <v>0</v>
      </c>
      <c r="D22" s="472">
        <f>+D23+D24+D25+D26+D27+D28+D29+D30</f>
        <v>0</v>
      </c>
      <c r="E22" s="251">
        <f>+E23+E24+E25+E26+E27+E28+E29+E30</f>
        <v>0</v>
      </c>
    </row>
    <row r="23" spans="1:5" s="1" customFormat="1" ht="12" customHeight="1">
      <c r="A23" s="17" t="s">
        <v>160</v>
      </c>
      <c r="B23" s="10" t="s">
        <v>260</v>
      </c>
      <c r="C23" s="478"/>
      <c r="D23" s="478"/>
      <c r="E23" s="257"/>
    </row>
    <row r="24" spans="1:5" s="1" customFormat="1" ht="12" customHeight="1">
      <c r="A24" s="15" t="s">
        <v>161</v>
      </c>
      <c r="B24" s="8" t="s">
        <v>261</v>
      </c>
      <c r="C24" s="473"/>
      <c r="D24" s="473"/>
      <c r="E24" s="253"/>
    </row>
    <row r="25" spans="1:5" s="1" customFormat="1" ht="12" customHeight="1">
      <c r="A25" s="15" t="s">
        <v>162</v>
      </c>
      <c r="B25" s="8" t="s">
        <v>262</v>
      </c>
      <c r="C25" s="473"/>
      <c r="D25" s="473"/>
      <c r="E25" s="253"/>
    </row>
    <row r="26" spans="1:5" s="1" customFormat="1" ht="12" customHeight="1">
      <c r="A26" s="18" t="s">
        <v>255</v>
      </c>
      <c r="B26" s="8" t="s">
        <v>165</v>
      </c>
      <c r="C26" s="479"/>
      <c r="D26" s="479"/>
      <c r="E26" s="258"/>
    </row>
    <row r="27" spans="1:5" s="1" customFormat="1" ht="12" customHeight="1">
      <c r="A27" s="18" t="s">
        <v>256</v>
      </c>
      <c r="B27" s="8" t="s">
        <v>263</v>
      </c>
      <c r="C27" s="479"/>
      <c r="D27" s="479"/>
      <c r="E27" s="258"/>
    </row>
    <row r="28" spans="1:5" s="1" customFormat="1" ht="12" customHeight="1">
      <c r="A28" s="15" t="s">
        <v>257</v>
      </c>
      <c r="B28" s="8" t="s">
        <v>264</v>
      </c>
      <c r="C28" s="473"/>
      <c r="D28" s="473"/>
      <c r="E28" s="253"/>
    </row>
    <row r="29" spans="1:5" s="1" customFormat="1" ht="12" customHeight="1">
      <c r="A29" s="15" t="s">
        <v>258</v>
      </c>
      <c r="B29" s="8" t="s">
        <v>360</v>
      </c>
      <c r="C29" s="480"/>
      <c r="D29" s="480"/>
      <c r="E29" s="259"/>
    </row>
    <row r="30" spans="1:5" s="1" customFormat="1" ht="12" customHeight="1" thickBot="1">
      <c r="A30" s="15" t="s">
        <v>259</v>
      </c>
      <c r="B30" s="13" t="s">
        <v>266</v>
      </c>
      <c r="C30" s="480"/>
      <c r="D30" s="480"/>
      <c r="E30" s="259"/>
    </row>
    <row r="31" spans="1:5" s="1" customFormat="1" ht="12" customHeight="1" thickBot="1">
      <c r="A31" s="222" t="s">
        <v>97</v>
      </c>
      <c r="B31" s="23" t="s">
        <v>491</v>
      </c>
      <c r="C31" s="472">
        <f>+C32+C38</f>
        <v>0</v>
      </c>
      <c r="D31" s="472">
        <f>+D32+D38</f>
        <v>0</v>
      </c>
      <c r="E31" s="251">
        <f>+E32+E38</f>
        <v>0</v>
      </c>
    </row>
    <row r="32" spans="1:5" s="1" customFormat="1" ht="12" customHeight="1">
      <c r="A32" s="223" t="s">
        <v>163</v>
      </c>
      <c r="B32" s="374" t="s">
        <v>492</v>
      </c>
      <c r="C32" s="481">
        <f>+C33+C34+C35+C36+C37</f>
        <v>0</v>
      </c>
      <c r="D32" s="481">
        <f>+D33+D34+D35+D36+D37</f>
        <v>0</v>
      </c>
      <c r="E32" s="263">
        <f>+E33+E34+E35+E36+E37</f>
        <v>0</v>
      </c>
    </row>
    <row r="33" spans="1:5" s="1" customFormat="1" ht="12" customHeight="1">
      <c r="A33" s="224" t="s">
        <v>166</v>
      </c>
      <c r="B33" s="230" t="s">
        <v>361</v>
      </c>
      <c r="C33" s="480"/>
      <c r="D33" s="480"/>
      <c r="E33" s="259"/>
    </row>
    <row r="34" spans="1:5" s="1" customFormat="1" ht="12" customHeight="1">
      <c r="A34" s="224" t="s">
        <v>167</v>
      </c>
      <c r="B34" s="230" t="s">
        <v>362</v>
      </c>
      <c r="C34" s="480"/>
      <c r="D34" s="480"/>
      <c r="E34" s="259"/>
    </row>
    <row r="35" spans="1:5" s="1" customFormat="1" ht="12" customHeight="1">
      <c r="A35" s="224" t="s">
        <v>168</v>
      </c>
      <c r="B35" s="230" t="s">
        <v>363</v>
      </c>
      <c r="C35" s="480"/>
      <c r="D35" s="480"/>
      <c r="E35" s="259"/>
    </row>
    <row r="36" spans="1:5" s="1" customFormat="1" ht="12" customHeight="1">
      <c r="A36" s="224" t="s">
        <v>169</v>
      </c>
      <c r="B36" s="230" t="s">
        <v>364</v>
      </c>
      <c r="C36" s="480"/>
      <c r="D36" s="480"/>
      <c r="E36" s="259"/>
    </row>
    <row r="37" spans="1:5" s="1" customFormat="1" ht="12" customHeight="1">
      <c r="A37" s="224" t="s">
        <v>267</v>
      </c>
      <c r="B37" s="230" t="s">
        <v>493</v>
      </c>
      <c r="C37" s="480"/>
      <c r="D37" s="480"/>
      <c r="E37" s="259"/>
    </row>
    <row r="38" spans="1:5" s="1" customFormat="1" ht="12" customHeight="1">
      <c r="A38" s="224" t="s">
        <v>164</v>
      </c>
      <c r="B38" s="231" t="s">
        <v>494</v>
      </c>
      <c r="C38" s="482">
        <f>+C39+C40+C41+C42+C43</f>
        <v>0</v>
      </c>
      <c r="D38" s="482">
        <f>+D39+D40+D41+D42+D43</f>
        <v>0</v>
      </c>
      <c r="E38" s="264">
        <f>+E39+E40+E41+E42+E43</f>
        <v>0</v>
      </c>
    </row>
    <row r="39" spans="1:5" s="1" customFormat="1" ht="12" customHeight="1">
      <c r="A39" s="224" t="s">
        <v>172</v>
      </c>
      <c r="B39" s="230" t="s">
        <v>361</v>
      </c>
      <c r="C39" s="480"/>
      <c r="D39" s="480"/>
      <c r="E39" s="259"/>
    </row>
    <row r="40" spans="1:5" s="1" customFormat="1" ht="12" customHeight="1">
      <c r="A40" s="224" t="s">
        <v>173</v>
      </c>
      <c r="B40" s="230" t="s">
        <v>362</v>
      </c>
      <c r="C40" s="480"/>
      <c r="D40" s="480"/>
      <c r="E40" s="259"/>
    </row>
    <row r="41" spans="1:5" s="1" customFormat="1" ht="12" customHeight="1">
      <c r="A41" s="224" t="s">
        <v>174</v>
      </c>
      <c r="B41" s="230" t="s">
        <v>363</v>
      </c>
      <c r="C41" s="480"/>
      <c r="D41" s="480"/>
      <c r="E41" s="259"/>
    </row>
    <row r="42" spans="1:5" s="1" customFormat="1" ht="12" customHeight="1">
      <c r="A42" s="224" t="s">
        <v>175</v>
      </c>
      <c r="B42" s="232" t="s">
        <v>364</v>
      </c>
      <c r="C42" s="480"/>
      <c r="D42" s="480"/>
      <c r="E42" s="259"/>
    </row>
    <row r="43" spans="1:5" s="1" customFormat="1" ht="12" customHeight="1" thickBot="1">
      <c r="A43" s="225" t="s">
        <v>268</v>
      </c>
      <c r="B43" s="233" t="s">
        <v>495</v>
      </c>
      <c r="C43" s="483"/>
      <c r="D43" s="483"/>
      <c r="E43" s="484"/>
    </row>
    <row r="44" spans="1:5" s="1" customFormat="1" ht="12" customHeight="1" thickBot="1">
      <c r="A44" s="22" t="s">
        <v>269</v>
      </c>
      <c r="B44" s="375" t="s">
        <v>365</v>
      </c>
      <c r="C44" s="472">
        <f>+C45+C46</f>
        <v>0</v>
      </c>
      <c r="D44" s="472">
        <f>+D45+D46</f>
        <v>0</v>
      </c>
      <c r="E44" s="251">
        <f>+E45+E46</f>
        <v>0</v>
      </c>
    </row>
    <row r="45" spans="1:5" s="1" customFormat="1" ht="12" customHeight="1">
      <c r="A45" s="17" t="s">
        <v>170</v>
      </c>
      <c r="B45" s="243" t="s">
        <v>366</v>
      </c>
      <c r="C45" s="478"/>
      <c r="D45" s="478"/>
      <c r="E45" s="257"/>
    </row>
    <row r="46" spans="1:5" s="1" customFormat="1" ht="12" customHeight="1" thickBot="1">
      <c r="A46" s="14" t="s">
        <v>171</v>
      </c>
      <c r="B46" s="238" t="s">
        <v>370</v>
      </c>
      <c r="C46" s="475"/>
      <c r="D46" s="475"/>
      <c r="E46" s="254"/>
    </row>
    <row r="47" spans="1:5" s="1" customFormat="1" ht="12" customHeight="1" thickBot="1">
      <c r="A47" s="22" t="s">
        <v>99</v>
      </c>
      <c r="B47" s="375" t="s">
        <v>369</v>
      </c>
      <c r="C47" s="472">
        <f>+C48+C49+C50</f>
        <v>0</v>
      </c>
      <c r="D47" s="472">
        <f>+D48+D49+D50</f>
        <v>0</v>
      </c>
      <c r="E47" s="251">
        <f>+E48+E49+E50</f>
        <v>0</v>
      </c>
    </row>
    <row r="48" spans="1:5" s="1" customFormat="1" ht="12" customHeight="1">
      <c r="A48" s="17" t="s">
        <v>272</v>
      </c>
      <c r="B48" s="243" t="s">
        <v>270</v>
      </c>
      <c r="C48" s="485"/>
      <c r="D48" s="485"/>
      <c r="E48" s="486"/>
    </row>
    <row r="49" spans="1:5" s="1" customFormat="1" ht="12" customHeight="1">
      <c r="A49" s="15" t="s">
        <v>273</v>
      </c>
      <c r="B49" s="230" t="s">
        <v>271</v>
      </c>
      <c r="C49" s="480"/>
      <c r="D49" s="480"/>
      <c r="E49" s="259"/>
    </row>
    <row r="50" spans="1:5" s="1" customFormat="1" ht="17.25" customHeight="1" thickBot="1">
      <c r="A50" s="14" t="s">
        <v>422</v>
      </c>
      <c r="B50" s="238" t="s">
        <v>367</v>
      </c>
      <c r="C50" s="487"/>
      <c r="D50" s="487"/>
      <c r="E50" s="488"/>
    </row>
    <row r="51" spans="1:5" s="1" customFormat="1" ht="12" customHeight="1" thickBot="1">
      <c r="A51" s="22" t="s">
        <v>274</v>
      </c>
      <c r="B51" s="376" t="s">
        <v>368</v>
      </c>
      <c r="C51" s="489"/>
      <c r="D51" s="489"/>
      <c r="E51" s="260"/>
    </row>
    <row r="52" spans="1:5" s="1" customFormat="1" ht="12" customHeight="1" thickBot="1">
      <c r="A52" s="22" t="s">
        <v>101</v>
      </c>
      <c r="B52" s="26" t="s">
        <v>275</v>
      </c>
      <c r="C52" s="490">
        <f>+C7+C12+C21+C22+C31+C44+C47+C51</f>
        <v>0</v>
      </c>
      <c r="D52" s="490">
        <f>+D7+D12+D21+D22+D31+D44+D47+D51</f>
        <v>0</v>
      </c>
      <c r="E52" s="261">
        <f>+E7+E12+E21+E22+E31+E44+E47+E51</f>
        <v>0</v>
      </c>
    </row>
    <row r="53" spans="1:5" s="1" customFormat="1" ht="12" customHeight="1" thickBot="1">
      <c r="A53" s="234" t="s">
        <v>102</v>
      </c>
      <c r="B53" s="229" t="s">
        <v>371</v>
      </c>
      <c r="C53" s="491">
        <f>+C54+C60</f>
        <v>0</v>
      </c>
      <c r="D53" s="491">
        <f>+D54+D60</f>
        <v>0</v>
      </c>
      <c r="E53" s="262">
        <f>+E54+E60</f>
        <v>0</v>
      </c>
    </row>
    <row r="54" spans="1:5" s="1" customFormat="1" ht="12" customHeight="1">
      <c r="A54" s="377" t="s">
        <v>214</v>
      </c>
      <c r="B54" s="374" t="s">
        <v>452</v>
      </c>
      <c r="C54" s="481">
        <f>+C55+C56+C57+C58+C59</f>
        <v>0</v>
      </c>
      <c r="D54" s="481">
        <f>+D55+D56+D57+D58+D59</f>
        <v>0</v>
      </c>
      <c r="E54" s="263">
        <f>+E55+E56+E57+E58+E59</f>
        <v>0</v>
      </c>
    </row>
    <row r="55" spans="1:5" s="1" customFormat="1" ht="12" customHeight="1">
      <c r="A55" s="235" t="s">
        <v>383</v>
      </c>
      <c r="B55" s="230" t="s">
        <v>372</v>
      </c>
      <c r="C55" s="480"/>
      <c r="D55" s="480"/>
      <c r="E55" s="259"/>
    </row>
    <row r="56" spans="1:5" s="1" customFormat="1" ht="12" customHeight="1">
      <c r="A56" s="235" t="s">
        <v>384</v>
      </c>
      <c r="B56" s="230" t="s">
        <v>373</v>
      </c>
      <c r="C56" s="480"/>
      <c r="D56" s="480"/>
      <c r="E56" s="259"/>
    </row>
    <row r="57" spans="1:5" s="1" customFormat="1" ht="12" customHeight="1">
      <c r="A57" s="235" t="s">
        <v>385</v>
      </c>
      <c r="B57" s="230" t="s">
        <v>374</v>
      </c>
      <c r="C57" s="480"/>
      <c r="D57" s="480"/>
      <c r="E57" s="259"/>
    </row>
    <row r="58" spans="1:5" s="1" customFormat="1" ht="12" customHeight="1">
      <c r="A58" s="235" t="s">
        <v>386</v>
      </c>
      <c r="B58" s="230" t="s">
        <v>375</v>
      </c>
      <c r="C58" s="480"/>
      <c r="D58" s="480"/>
      <c r="E58" s="259"/>
    </row>
    <row r="59" spans="1:5" s="1" customFormat="1" ht="12" customHeight="1">
      <c r="A59" s="235" t="s">
        <v>387</v>
      </c>
      <c r="B59" s="230" t="s">
        <v>376</v>
      </c>
      <c r="C59" s="480"/>
      <c r="D59" s="480"/>
      <c r="E59" s="259"/>
    </row>
    <row r="60" spans="1:5" s="1" customFormat="1" ht="12" customHeight="1">
      <c r="A60" s="236" t="s">
        <v>215</v>
      </c>
      <c r="B60" s="231" t="s">
        <v>451</v>
      </c>
      <c r="C60" s="482">
        <f>+C61+C62+C63+C64+C65</f>
        <v>0</v>
      </c>
      <c r="D60" s="482">
        <f>+D61+D62+D63+D64+D65</f>
        <v>0</v>
      </c>
      <c r="E60" s="264">
        <f>+E61+E62+E63+E64+E65</f>
        <v>0</v>
      </c>
    </row>
    <row r="61" spans="1:5" s="1" customFormat="1" ht="12" customHeight="1">
      <c r="A61" s="235" t="s">
        <v>388</v>
      </c>
      <c r="B61" s="230" t="s">
        <v>377</v>
      </c>
      <c r="C61" s="480"/>
      <c r="D61" s="480"/>
      <c r="E61" s="259"/>
    </row>
    <row r="62" spans="1:5" s="1" customFormat="1" ht="12" customHeight="1">
      <c r="A62" s="235" t="s">
        <v>389</v>
      </c>
      <c r="B62" s="230" t="s">
        <v>378</v>
      </c>
      <c r="C62" s="480"/>
      <c r="D62" s="480"/>
      <c r="E62" s="259"/>
    </row>
    <row r="63" spans="1:5" s="1" customFormat="1" ht="12" customHeight="1">
      <c r="A63" s="235" t="s">
        <v>390</v>
      </c>
      <c r="B63" s="230" t="s">
        <v>379</v>
      </c>
      <c r="C63" s="480"/>
      <c r="D63" s="480"/>
      <c r="E63" s="259"/>
    </row>
    <row r="64" spans="1:5" s="1" customFormat="1" ht="12" customHeight="1">
      <c r="A64" s="235" t="s">
        <v>391</v>
      </c>
      <c r="B64" s="230" t="s">
        <v>380</v>
      </c>
      <c r="C64" s="480"/>
      <c r="D64" s="480"/>
      <c r="E64" s="259"/>
    </row>
    <row r="65" spans="1:5" s="1" customFormat="1" ht="12" customHeight="1" thickBot="1">
      <c r="A65" s="237" t="s">
        <v>392</v>
      </c>
      <c r="B65" s="238" t="s">
        <v>381</v>
      </c>
      <c r="C65" s="492"/>
      <c r="D65" s="492"/>
      <c r="E65" s="265"/>
    </row>
    <row r="66" spans="1:5" s="1" customFormat="1" ht="22.5" customHeight="1" thickBot="1">
      <c r="A66" s="239" t="s">
        <v>103</v>
      </c>
      <c r="B66" s="378" t="s">
        <v>449</v>
      </c>
      <c r="C66" s="491">
        <f>+C52+C53</f>
        <v>0</v>
      </c>
      <c r="D66" s="491">
        <f>+D52+D53</f>
        <v>0</v>
      </c>
      <c r="E66" s="262">
        <f>+E52+E53</f>
        <v>0</v>
      </c>
    </row>
    <row r="67" spans="1:5" s="1" customFormat="1" ht="12" customHeight="1" thickBot="1">
      <c r="A67" s="240" t="s">
        <v>104</v>
      </c>
      <c r="B67" s="379" t="s">
        <v>382</v>
      </c>
      <c r="C67" s="493"/>
      <c r="D67" s="493"/>
      <c r="E67" s="274"/>
    </row>
    <row r="68" spans="1:5" s="1" customFormat="1" ht="12.75" customHeight="1" thickBot="1">
      <c r="A68" s="239" t="s">
        <v>105</v>
      </c>
      <c r="B68" s="378" t="s">
        <v>450</v>
      </c>
      <c r="C68" s="494">
        <f>+C66+C67</f>
        <v>0</v>
      </c>
      <c r="D68" s="494">
        <f>+D66+D67</f>
        <v>0</v>
      </c>
      <c r="E68" s="275">
        <f>+E66+E67</f>
        <v>0</v>
      </c>
    </row>
    <row r="69" spans="1:5" ht="16.5" customHeight="1">
      <c r="A69" s="5"/>
      <c r="B69" s="6"/>
      <c r="C69" s="266"/>
      <c r="D69" s="266"/>
      <c r="E69" s="266"/>
    </row>
    <row r="70" spans="1:5" s="280" customFormat="1" ht="16.5" customHeight="1">
      <c r="A70" s="577" t="s">
        <v>121</v>
      </c>
      <c r="B70" s="577"/>
      <c r="C70" s="577"/>
      <c r="D70" s="577"/>
      <c r="E70" s="577"/>
    </row>
    <row r="71" spans="1:5" ht="37.5" customHeight="1" thickBot="1">
      <c r="A71" s="405" t="s">
        <v>222</v>
      </c>
      <c r="B71" s="405"/>
      <c r="C71" s="84"/>
      <c r="D71" s="84"/>
      <c r="E71" s="84" t="s">
        <v>413</v>
      </c>
    </row>
    <row r="72" spans="1:5" s="35" customFormat="1" ht="12" customHeight="1">
      <c r="A72" s="571" t="s">
        <v>154</v>
      </c>
      <c r="B72" s="573" t="s">
        <v>509</v>
      </c>
      <c r="C72" s="575" t="s">
        <v>1</v>
      </c>
      <c r="D72" s="575"/>
      <c r="E72" s="576"/>
    </row>
    <row r="73" spans="1:5" ht="12" customHeight="1" thickBot="1">
      <c r="A73" s="572"/>
      <c r="B73" s="574"/>
      <c r="C73" s="409" t="s">
        <v>510</v>
      </c>
      <c r="D73" s="409" t="s">
        <v>517</v>
      </c>
      <c r="E73" s="410" t="s">
        <v>2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92</v>
      </c>
      <c r="B75" s="30" t="s">
        <v>276</v>
      </c>
      <c r="C75" s="471">
        <f>+C76+C77+C78+C79+C80</f>
        <v>0</v>
      </c>
      <c r="D75" s="471">
        <f>+D76+D77+D78+D79+D80</f>
        <v>0</v>
      </c>
      <c r="E75" s="250">
        <f>+E76+E77+E78+E79+E80</f>
        <v>0</v>
      </c>
    </row>
    <row r="76" spans="1:5" ht="12" customHeight="1">
      <c r="A76" s="19" t="s">
        <v>176</v>
      </c>
      <c r="B76" s="11" t="s">
        <v>122</v>
      </c>
      <c r="C76" s="474"/>
      <c r="D76" s="474"/>
      <c r="E76" s="252"/>
    </row>
    <row r="77" spans="1:5" ht="12" customHeight="1">
      <c r="A77" s="15" t="s">
        <v>177</v>
      </c>
      <c r="B77" s="8" t="s">
        <v>277</v>
      </c>
      <c r="C77" s="473"/>
      <c r="D77" s="473"/>
      <c r="E77" s="253"/>
    </row>
    <row r="78" spans="1:5" ht="12" customHeight="1">
      <c r="A78" s="15" t="s">
        <v>178</v>
      </c>
      <c r="B78" s="8" t="s">
        <v>205</v>
      </c>
      <c r="C78" s="479"/>
      <c r="D78" s="479"/>
      <c r="E78" s="258"/>
    </row>
    <row r="79" spans="1:5" ht="12" customHeight="1">
      <c r="A79" s="15" t="s">
        <v>179</v>
      </c>
      <c r="B79" s="12" t="s">
        <v>278</v>
      </c>
      <c r="C79" s="479"/>
      <c r="D79" s="479"/>
      <c r="E79" s="258"/>
    </row>
    <row r="80" spans="1:5" ht="12" customHeight="1">
      <c r="A80" s="15" t="s">
        <v>188</v>
      </c>
      <c r="B80" s="21" t="s">
        <v>279</v>
      </c>
      <c r="C80" s="479"/>
      <c r="D80" s="479"/>
      <c r="E80" s="258"/>
    </row>
    <row r="81" spans="1:5" ht="12" customHeight="1">
      <c r="A81" s="15" t="s">
        <v>180</v>
      </c>
      <c r="B81" s="8" t="s">
        <v>301</v>
      </c>
      <c r="C81" s="479"/>
      <c r="D81" s="479"/>
      <c r="E81" s="258"/>
    </row>
    <row r="82" spans="1:5" ht="12" customHeight="1">
      <c r="A82" s="15" t="s">
        <v>181</v>
      </c>
      <c r="B82" s="87" t="s">
        <v>302</v>
      </c>
      <c r="C82" s="479"/>
      <c r="D82" s="479"/>
      <c r="E82" s="258"/>
    </row>
    <row r="83" spans="1:5" ht="12" customHeight="1">
      <c r="A83" s="15" t="s">
        <v>189</v>
      </c>
      <c r="B83" s="87" t="s">
        <v>393</v>
      </c>
      <c r="C83" s="479"/>
      <c r="D83" s="479"/>
      <c r="E83" s="258"/>
    </row>
    <row r="84" spans="1:5" ht="12" customHeight="1">
      <c r="A84" s="15" t="s">
        <v>190</v>
      </c>
      <c r="B84" s="88" t="s">
        <v>303</v>
      </c>
      <c r="C84" s="479"/>
      <c r="D84" s="479"/>
      <c r="E84" s="258"/>
    </row>
    <row r="85" spans="1:5" ht="12" customHeight="1">
      <c r="A85" s="14" t="s">
        <v>191</v>
      </c>
      <c r="B85" s="89" t="s">
        <v>304</v>
      </c>
      <c r="C85" s="479"/>
      <c r="D85" s="479"/>
      <c r="E85" s="258"/>
    </row>
    <row r="86" spans="1:5" ht="12" customHeight="1">
      <c r="A86" s="15" t="s">
        <v>192</v>
      </c>
      <c r="B86" s="89" t="s">
        <v>305</v>
      </c>
      <c r="C86" s="479"/>
      <c r="D86" s="479"/>
      <c r="E86" s="258"/>
    </row>
    <row r="87" spans="1:5" ht="12" customHeight="1" thickBot="1">
      <c r="A87" s="20" t="s">
        <v>194</v>
      </c>
      <c r="B87" s="90" t="s">
        <v>306</v>
      </c>
      <c r="C87" s="495"/>
      <c r="D87" s="495"/>
      <c r="E87" s="267"/>
    </row>
    <row r="88" spans="1:5" ht="12" customHeight="1" thickBot="1">
      <c r="A88" s="22" t="s">
        <v>93</v>
      </c>
      <c r="B88" s="29" t="s">
        <v>423</v>
      </c>
      <c r="C88" s="472">
        <f>+C89+C90+C91</f>
        <v>0</v>
      </c>
      <c r="D88" s="472">
        <f>+D89+D90+D91</f>
        <v>0</v>
      </c>
      <c r="E88" s="251">
        <f>+E89+E90+E91</f>
        <v>0</v>
      </c>
    </row>
    <row r="89" spans="1:5" ht="12" customHeight="1">
      <c r="A89" s="17" t="s">
        <v>182</v>
      </c>
      <c r="B89" s="8" t="s">
        <v>394</v>
      </c>
      <c r="C89" s="478"/>
      <c r="D89" s="478"/>
      <c r="E89" s="257"/>
    </row>
    <row r="90" spans="1:5" ht="12" customHeight="1">
      <c r="A90" s="17" t="s">
        <v>183</v>
      </c>
      <c r="B90" s="13" t="s">
        <v>281</v>
      </c>
      <c r="C90" s="473"/>
      <c r="D90" s="473"/>
      <c r="E90" s="253"/>
    </row>
    <row r="91" spans="1:5" ht="12" customHeight="1">
      <c r="A91" s="17" t="s">
        <v>184</v>
      </c>
      <c r="B91" s="230" t="s">
        <v>424</v>
      </c>
      <c r="C91" s="473"/>
      <c r="D91" s="473"/>
      <c r="E91" s="253"/>
    </row>
    <row r="92" spans="1:5" ht="22.5">
      <c r="A92" s="17" t="s">
        <v>185</v>
      </c>
      <c r="B92" s="230" t="s">
        <v>496</v>
      </c>
      <c r="C92" s="473"/>
      <c r="D92" s="473"/>
      <c r="E92" s="253"/>
    </row>
    <row r="93" spans="1:5" ht="12" customHeight="1">
      <c r="A93" s="17" t="s">
        <v>186</v>
      </c>
      <c r="B93" s="230" t="s">
        <v>425</v>
      </c>
      <c r="C93" s="473"/>
      <c r="D93" s="473"/>
      <c r="E93" s="253"/>
    </row>
    <row r="94" spans="1:5" ht="12" customHeight="1">
      <c r="A94" s="17" t="s">
        <v>193</v>
      </c>
      <c r="B94" s="230" t="s">
        <v>426</v>
      </c>
      <c r="C94" s="473"/>
      <c r="D94" s="473"/>
      <c r="E94" s="253"/>
    </row>
    <row r="95" spans="1:5" ht="12" customHeight="1">
      <c r="A95" s="17" t="s">
        <v>195</v>
      </c>
      <c r="B95" s="380" t="s">
        <v>397</v>
      </c>
      <c r="C95" s="473"/>
      <c r="D95" s="473"/>
      <c r="E95" s="253"/>
    </row>
    <row r="96" spans="1:5" ht="24" customHeight="1">
      <c r="A96" s="17" t="s">
        <v>282</v>
      </c>
      <c r="B96" s="380" t="s">
        <v>398</v>
      </c>
      <c r="C96" s="473"/>
      <c r="D96" s="473"/>
      <c r="E96" s="253"/>
    </row>
    <row r="97" spans="1:5" ht="21.75" customHeight="1">
      <c r="A97" s="17" t="s">
        <v>283</v>
      </c>
      <c r="B97" s="380" t="s">
        <v>396</v>
      </c>
      <c r="C97" s="473"/>
      <c r="D97" s="473"/>
      <c r="E97" s="253"/>
    </row>
    <row r="98" spans="1:5" ht="12" customHeight="1" thickBot="1">
      <c r="A98" s="14" t="s">
        <v>284</v>
      </c>
      <c r="B98" s="381" t="s">
        <v>532</v>
      </c>
      <c r="C98" s="479"/>
      <c r="D98" s="479"/>
      <c r="E98" s="258"/>
    </row>
    <row r="99" spans="1:5" ht="12" customHeight="1" thickBot="1">
      <c r="A99" s="22" t="s">
        <v>94</v>
      </c>
      <c r="B99" s="74" t="s">
        <v>427</v>
      </c>
      <c r="C99" s="472">
        <f>+C100+C101</f>
        <v>0</v>
      </c>
      <c r="D99" s="472">
        <f>+D100+D101</f>
        <v>0</v>
      </c>
      <c r="E99" s="251">
        <f>+E100+E101</f>
        <v>0</v>
      </c>
    </row>
    <row r="100" spans="1:5" s="228" customFormat="1" ht="12" customHeight="1">
      <c r="A100" s="17" t="s">
        <v>156</v>
      </c>
      <c r="B100" s="10" t="s">
        <v>137</v>
      </c>
      <c r="C100" s="478"/>
      <c r="D100" s="478"/>
      <c r="E100" s="257"/>
    </row>
    <row r="101" spans="1:5" ht="12" customHeight="1" thickBot="1">
      <c r="A101" s="18" t="s">
        <v>157</v>
      </c>
      <c r="B101" s="13" t="s">
        <v>138</v>
      </c>
      <c r="C101" s="479"/>
      <c r="D101" s="479"/>
      <c r="E101" s="258"/>
    </row>
    <row r="102" spans="1:5" ht="12" customHeight="1" thickBot="1">
      <c r="A102" s="234" t="s">
        <v>95</v>
      </c>
      <c r="B102" s="229" t="s">
        <v>399</v>
      </c>
      <c r="C102" s="496"/>
      <c r="D102" s="496"/>
      <c r="E102" s="497"/>
    </row>
    <row r="103" spans="1:5" ht="12" customHeight="1" thickBot="1">
      <c r="A103" s="226" t="s">
        <v>96</v>
      </c>
      <c r="B103" s="227" t="s">
        <v>227</v>
      </c>
      <c r="C103" s="471">
        <f>+C75+C88+C99+C102</f>
        <v>0</v>
      </c>
      <c r="D103" s="471">
        <f>+D75+D88+D99+D102</f>
        <v>0</v>
      </c>
      <c r="E103" s="250">
        <f>+E75+E88+E99+E102</f>
        <v>0</v>
      </c>
    </row>
    <row r="104" spans="1:5" ht="12" customHeight="1" thickBot="1">
      <c r="A104" s="234" t="s">
        <v>97</v>
      </c>
      <c r="B104" s="229" t="s">
        <v>497</v>
      </c>
      <c r="C104" s="472">
        <f>+C105+C113</f>
        <v>0</v>
      </c>
      <c r="D104" s="472">
        <f>+D105+D113</f>
        <v>0</v>
      </c>
      <c r="E104" s="251">
        <f>+E105+E113</f>
        <v>0</v>
      </c>
    </row>
    <row r="105" spans="1:5" ht="12" customHeight="1" thickBot="1">
      <c r="A105" s="241" t="s">
        <v>163</v>
      </c>
      <c r="B105" s="382" t="s">
        <v>498</v>
      </c>
      <c r="C105" s="472">
        <f>+C106+C107+C108+C109+C110+C111+C112</f>
        <v>0</v>
      </c>
      <c r="D105" s="472">
        <f>+D106+D107+D108+D109+D110+D111+D112</f>
        <v>0</v>
      </c>
      <c r="E105" s="251">
        <f>+E106+E107+E108+E109+E110+E111+E112</f>
        <v>0</v>
      </c>
    </row>
    <row r="106" spans="1:5" ht="12" customHeight="1">
      <c r="A106" s="242" t="s">
        <v>166</v>
      </c>
      <c r="B106" s="243" t="s">
        <v>400</v>
      </c>
      <c r="C106" s="498"/>
      <c r="D106" s="498"/>
      <c r="E106" s="276"/>
    </row>
    <row r="107" spans="1:5" ht="12" customHeight="1">
      <c r="A107" s="235" t="s">
        <v>167</v>
      </c>
      <c r="B107" s="230" t="s">
        <v>401</v>
      </c>
      <c r="C107" s="499"/>
      <c r="D107" s="499"/>
      <c r="E107" s="277"/>
    </row>
    <row r="108" spans="1:5" ht="12" customHeight="1">
      <c r="A108" s="235" t="s">
        <v>168</v>
      </c>
      <c r="B108" s="230" t="s">
        <v>402</v>
      </c>
      <c r="C108" s="499"/>
      <c r="D108" s="499"/>
      <c r="E108" s="277"/>
    </row>
    <row r="109" spans="1:5" ht="12" customHeight="1">
      <c r="A109" s="235" t="s">
        <v>169</v>
      </c>
      <c r="B109" s="230" t="s">
        <v>403</v>
      </c>
      <c r="C109" s="499"/>
      <c r="D109" s="499"/>
      <c r="E109" s="277"/>
    </row>
    <row r="110" spans="1:5" ht="12" customHeight="1">
      <c r="A110" s="235" t="s">
        <v>267</v>
      </c>
      <c r="B110" s="230" t="s">
        <v>404</v>
      </c>
      <c r="C110" s="499"/>
      <c r="D110" s="499"/>
      <c r="E110" s="277"/>
    </row>
    <row r="111" spans="1:5" ht="12" customHeight="1">
      <c r="A111" s="235" t="s">
        <v>285</v>
      </c>
      <c r="B111" s="230" t="s">
        <v>405</v>
      </c>
      <c r="C111" s="499"/>
      <c r="D111" s="499"/>
      <c r="E111" s="277"/>
    </row>
    <row r="112" spans="1:5" ht="12" customHeight="1" thickBot="1">
      <c r="A112" s="244" t="s">
        <v>286</v>
      </c>
      <c r="B112" s="245" t="s">
        <v>406</v>
      </c>
      <c r="C112" s="500"/>
      <c r="D112" s="500"/>
      <c r="E112" s="278"/>
    </row>
    <row r="113" spans="1:5" ht="12" customHeight="1" thickBot="1">
      <c r="A113" s="241" t="s">
        <v>164</v>
      </c>
      <c r="B113" s="382" t="s">
        <v>499</v>
      </c>
      <c r="C113" s="472">
        <f>+C114+C115+C116+C117+C118+C119+C120+C121</f>
        <v>0</v>
      </c>
      <c r="D113" s="472">
        <f>+D114+D115+D116+D117+D118+D119+D120+D121</f>
        <v>0</v>
      </c>
      <c r="E113" s="251">
        <f>+E114+E115+E116+E117+E118+E119+E120+E121</f>
        <v>0</v>
      </c>
    </row>
    <row r="114" spans="1:5" ht="12" customHeight="1">
      <c r="A114" s="242" t="s">
        <v>172</v>
      </c>
      <c r="B114" s="243" t="s">
        <v>400</v>
      </c>
      <c r="C114" s="498"/>
      <c r="D114" s="498"/>
      <c r="E114" s="276"/>
    </row>
    <row r="115" spans="1:5" ht="12" customHeight="1">
      <c r="A115" s="235" t="s">
        <v>173</v>
      </c>
      <c r="B115" s="230" t="s">
        <v>407</v>
      </c>
      <c r="C115" s="499"/>
      <c r="D115" s="499"/>
      <c r="E115" s="277"/>
    </row>
    <row r="116" spans="1:5" ht="12" customHeight="1">
      <c r="A116" s="235" t="s">
        <v>174</v>
      </c>
      <c r="B116" s="230" t="s">
        <v>402</v>
      </c>
      <c r="C116" s="499"/>
      <c r="D116" s="499"/>
      <c r="E116" s="277"/>
    </row>
    <row r="117" spans="1:5" ht="12" customHeight="1">
      <c r="A117" s="235" t="s">
        <v>175</v>
      </c>
      <c r="B117" s="230" t="s">
        <v>403</v>
      </c>
      <c r="C117" s="499"/>
      <c r="D117" s="499"/>
      <c r="E117" s="277"/>
    </row>
    <row r="118" spans="1:5" ht="12" customHeight="1">
      <c r="A118" s="235" t="s">
        <v>268</v>
      </c>
      <c r="B118" s="230" t="s">
        <v>404</v>
      </c>
      <c r="C118" s="499"/>
      <c r="D118" s="499"/>
      <c r="E118" s="277"/>
    </row>
    <row r="119" spans="1:5" ht="12" customHeight="1">
      <c r="A119" s="235" t="s">
        <v>287</v>
      </c>
      <c r="B119" s="230" t="s">
        <v>408</v>
      </c>
      <c r="C119" s="499"/>
      <c r="D119" s="499"/>
      <c r="E119" s="277"/>
    </row>
    <row r="120" spans="1:5" ht="12" customHeight="1">
      <c r="A120" s="235" t="s">
        <v>288</v>
      </c>
      <c r="B120" s="230" t="s">
        <v>406</v>
      </c>
      <c r="C120" s="499"/>
      <c r="D120" s="499"/>
      <c r="E120" s="277"/>
    </row>
    <row r="121" spans="1:9" ht="15" customHeight="1" thickBot="1">
      <c r="A121" s="244" t="s">
        <v>289</v>
      </c>
      <c r="B121" s="245" t="s">
        <v>500</v>
      </c>
      <c r="C121" s="500"/>
      <c r="D121" s="500"/>
      <c r="E121" s="278"/>
      <c r="F121" s="36"/>
      <c r="G121" s="75"/>
      <c r="H121" s="75"/>
      <c r="I121" s="75"/>
    </row>
    <row r="122" spans="1:5" s="1" customFormat="1" ht="22.5" customHeight="1" thickBot="1">
      <c r="A122" s="234" t="s">
        <v>98</v>
      </c>
      <c r="B122" s="378" t="s">
        <v>409</v>
      </c>
      <c r="C122" s="501">
        <f>+C103+C104</f>
        <v>0</v>
      </c>
      <c r="D122" s="501">
        <f>+D103+D104</f>
        <v>0</v>
      </c>
      <c r="E122" s="268">
        <f>+E103+E104</f>
        <v>0</v>
      </c>
    </row>
    <row r="123" spans="1:5" ht="13.5" customHeight="1" thickBot="1">
      <c r="A123" s="234" t="s">
        <v>99</v>
      </c>
      <c r="B123" s="378" t="s">
        <v>410</v>
      </c>
      <c r="C123" s="502"/>
      <c r="D123" s="502"/>
      <c r="E123" s="269"/>
    </row>
    <row r="124" spans="1:5" ht="16.5" thickBot="1">
      <c r="A124" s="246" t="s">
        <v>100</v>
      </c>
      <c r="B124" s="379" t="s">
        <v>411</v>
      </c>
      <c r="C124" s="491">
        <f>+C122+C123</f>
        <v>0</v>
      </c>
      <c r="D124" s="491">
        <f>+D122+D123</f>
        <v>0</v>
      </c>
      <c r="E124" s="262">
        <f>+E122+E123</f>
        <v>0</v>
      </c>
    </row>
    <row r="125" spans="1:5" ht="15" customHeight="1">
      <c r="A125" s="383"/>
      <c r="B125" s="383"/>
      <c r="C125" s="384"/>
      <c r="D125" s="384"/>
      <c r="E125" s="384"/>
    </row>
    <row r="126" spans="1:5" ht="13.5" customHeight="1">
      <c r="A126" s="406" t="s">
        <v>230</v>
      </c>
      <c r="B126" s="406"/>
      <c r="C126" s="406"/>
      <c r="D126" s="406"/>
      <c r="E126" s="406"/>
    </row>
    <row r="127" spans="1:5" ht="7.5" customHeight="1" thickBot="1">
      <c r="A127" s="404" t="s">
        <v>223</v>
      </c>
      <c r="B127" s="404"/>
      <c r="C127" s="273"/>
      <c r="D127" s="273"/>
      <c r="E127" s="273" t="s">
        <v>413</v>
      </c>
    </row>
    <row r="128" spans="1:5" ht="21.75" thickBot="1">
      <c r="A128" s="22">
        <v>1</v>
      </c>
      <c r="B128" s="29" t="s">
        <v>296</v>
      </c>
      <c r="C128" s="270">
        <f>+C52-C103</f>
        <v>0</v>
      </c>
      <c r="D128" s="270">
        <f>+D52-D103</f>
        <v>0</v>
      </c>
      <c r="E128" s="251">
        <f>+E52-E103</f>
        <v>0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Az Önkormányzat
2013. ÉVI KÖLTSÉGVETÉS
ÁLLAMI (ÁLLAMIGAZGATÁSI) FELADATOK MÉRLEGE&amp;10
&amp;R&amp;"Times New Roman CE,Félkövér dőlt"&amp;11 1.4. melléklet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C4">
      <selection activeCell="I10" sqref="I10"/>
    </sheetView>
  </sheetViews>
  <sheetFormatPr defaultColWidth="9.00390625" defaultRowHeight="12.75"/>
  <cols>
    <col min="1" max="1" width="6.875" style="47" customWidth="1"/>
    <col min="2" max="2" width="55.125" style="149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9.75" customHeight="1">
      <c r="B1" s="292" t="s">
        <v>231</v>
      </c>
      <c r="C1" s="293"/>
      <c r="D1" s="293"/>
      <c r="E1" s="293"/>
      <c r="F1" s="293"/>
      <c r="G1" s="293"/>
      <c r="H1" s="293"/>
      <c r="I1" s="293"/>
      <c r="J1" s="580" t="s">
        <v>530</v>
      </c>
    </row>
    <row r="2" spans="7:10" ht="14.25" thickBot="1">
      <c r="G2" s="294" t="s">
        <v>146</v>
      </c>
      <c r="H2" s="294" t="s">
        <v>146</v>
      </c>
      <c r="I2" s="294" t="s">
        <v>146</v>
      </c>
      <c r="J2" s="580"/>
    </row>
    <row r="3" spans="1:10" ht="18" customHeight="1" thickBot="1">
      <c r="A3" s="578" t="s">
        <v>154</v>
      </c>
      <c r="B3" s="295" t="s">
        <v>131</v>
      </c>
      <c r="C3" s="296"/>
      <c r="D3" s="296"/>
      <c r="E3" s="296"/>
      <c r="F3" s="295" t="s">
        <v>135</v>
      </c>
      <c r="G3" s="297"/>
      <c r="H3" s="297"/>
      <c r="I3" s="297"/>
      <c r="J3" s="580"/>
    </row>
    <row r="4" spans="1:10" s="298" customFormat="1" ht="35.25" customHeight="1" thickBot="1">
      <c r="A4" s="579"/>
      <c r="B4" s="150" t="s">
        <v>147</v>
      </c>
      <c r="C4" s="411" t="s">
        <v>3</v>
      </c>
      <c r="D4" s="412" t="s">
        <v>4</v>
      </c>
      <c r="E4" s="411" t="s">
        <v>2</v>
      </c>
      <c r="F4" s="150" t="s">
        <v>147</v>
      </c>
      <c r="G4" s="411" t="s">
        <v>3</v>
      </c>
      <c r="H4" s="412" t="s">
        <v>4</v>
      </c>
      <c r="I4" s="508" t="s">
        <v>2</v>
      </c>
      <c r="J4" s="580"/>
    </row>
    <row r="5" spans="1:10" s="303" customFormat="1" ht="12" customHeight="1" thickBot="1">
      <c r="A5" s="299">
        <v>1</v>
      </c>
      <c r="B5" s="300">
        <v>2</v>
      </c>
      <c r="C5" s="301">
        <v>3</v>
      </c>
      <c r="D5" s="301">
        <v>4</v>
      </c>
      <c r="E5" s="301">
        <v>5</v>
      </c>
      <c r="F5" s="300">
        <v>6</v>
      </c>
      <c r="G5" s="301">
        <v>7</v>
      </c>
      <c r="H5" s="301">
        <v>8</v>
      </c>
      <c r="I5" s="302">
        <v>9</v>
      </c>
      <c r="J5" s="580"/>
    </row>
    <row r="6" spans="1:10" ht="12.75" customHeight="1">
      <c r="A6" s="304" t="s">
        <v>92</v>
      </c>
      <c r="B6" s="305" t="s">
        <v>253</v>
      </c>
      <c r="C6" s="281">
        <v>100600</v>
      </c>
      <c r="D6" s="281">
        <v>101562</v>
      </c>
      <c r="E6" s="281">
        <v>45940</v>
      </c>
      <c r="F6" s="305" t="s">
        <v>148</v>
      </c>
      <c r="G6" s="281">
        <v>49027</v>
      </c>
      <c r="H6" s="281">
        <v>50893</v>
      </c>
      <c r="I6" s="287">
        <v>24377</v>
      </c>
      <c r="J6" s="580"/>
    </row>
    <row r="7" spans="1:10" ht="12.75" customHeight="1">
      <c r="A7" s="306" t="s">
        <v>93</v>
      </c>
      <c r="B7" s="307" t="s">
        <v>132</v>
      </c>
      <c r="C7" s="282">
        <v>69280</v>
      </c>
      <c r="D7" s="282">
        <v>70946</v>
      </c>
      <c r="E7" s="282">
        <v>15612</v>
      </c>
      <c r="F7" s="307" t="s">
        <v>277</v>
      </c>
      <c r="G7" s="282">
        <v>19397</v>
      </c>
      <c r="H7" s="282">
        <v>19029</v>
      </c>
      <c r="I7" s="288">
        <v>6153</v>
      </c>
      <c r="J7" s="580"/>
    </row>
    <row r="8" spans="1:10" ht="12.75" customHeight="1">
      <c r="A8" s="306" t="s">
        <v>94</v>
      </c>
      <c r="B8" s="307" t="s">
        <v>134</v>
      </c>
      <c r="C8" s="282"/>
      <c r="D8" s="282"/>
      <c r="E8" s="282"/>
      <c r="F8" s="307" t="s">
        <v>442</v>
      </c>
      <c r="G8" s="282">
        <v>103141</v>
      </c>
      <c r="H8" s="282">
        <v>107361</v>
      </c>
      <c r="I8" s="288">
        <v>39952</v>
      </c>
      <c r="J8" s="580"/>
    </row>
    <row r="9" spans="1:10" ht="12.75" customHeight="1">
      <c r="A9" s="306" t="s">
        <v>95</v>
      </c>
      <c r="B9" s="308" t="s">
        <v>429</v>
      </c>
      <c r="C9" s="282">
        <v>58560</v>
      </c>
      <c r="D9" s="282">
        <v>67199</v>
      </c>
      <c r="E9" s="282">
        <v>35442</v>
      </c>
      <c r="F9" s="307" t="s">
        <v>278</v>
      </c>
      <c r="G9" s="282">
        <v>4992</v>
      </c>
      <c r="H9" s="282">
        <v>5192</v>
      </c>
      <c r="I9" s="288">
        <v>749</v>
      </c>
      <c r="J9" s="580"/>
    </row>
    <row r="10" spans="1:10" ht="12.75" customHeight="1">
      <c r="A10" s="306" t="s">
        <v>96</v>
      </c>
      <c r="B10" s="307" t="s">
        <v>430</v>
      </c>
      <c r="C10" s="282">
        <v>5098</v>
      </c>
      <c r="D10" s="282">
        <v>5769</v>
      </c>
      <c r="E10" s="282">
        <v>5533</v>
      </c>
      <c r="F10" s="307" t="s">
        <v>279</v>
      </c>
      <c r="G10" s="282">
        <v>50720</v>
      </c>
      <c r="H10" s="282">
        <v>57912</v>
      </c>
      <c r="I10" s="288">
        <v>10027</v>
      </c>
      <c r="J10" s="580"/>
    </row>
    <row r="11" spans="1:10" ht="12.75" customHeight="1">
      <c r="A11" s="306" t="s">
        <v>97</v>
      </c>
      <c r="B11" s="307" t="s">
        <v>463</v>
      </c>
      <c r="C11" s="283"/>
      <c r="D11" s="283"/>
      <c r="E11" s="283"/>
      <c r="F11" s="307" t="s">
        <v>123</v>
      </c>
      <c r="G11" s="282"/>
      <c r="H11" s="282"/>
      <c r="I11" s="288"/>
      <c r="J11" s="580"/>
    </row>
    <row r="12" spans="1:10" ht="12.75" customHeight="1">
      <c r="A12" s="306" t="s">
        <v>98</v>
      </c>
      <c r="B12" s="307" t="s">
        <v>431</v>
      </c>
      <c r="C12" s="282"/>
      <c r="D12" s="282">
        <v>96</v>
      </c>
      <c r="E12" s="282">
        <v>96</v>
      </c>
      <c r="F12" s="40" t="s">
        <v>540</v>
      </c>
      <c r="G12" s="282"/>
      <c r="H12" s="282"/>
      <c r="I12" s="288"/>
      <c r="J12" s="580"/>
    </row>
    <row r="13" spans="1:10" ht="12.75" customHeight="1">
      <c r="A13" s="306" t="s">
        <v>99</v>
      </c>
      <c r="B13" s="307" t="s">
        <v>432</v>
      </c>
      <c r="C13" s="282"/>
      <c r="D13" s="282"/>
      <c r="E13" s="282"/>
      <c r="F13" s="40"/>
      <c r="G13" s="282"/>
      <c r="H13" s="282"/>
      <c r="I13" s="288"/>
      <c r="J13" s="580"/>
    </row>
    <row r="14" spans="1:10" ht="12.75" customHeight="1">
      <c r="A14" s="306" t="s">
        <v>100</v>
      </c>
      <c r="B14" s="309" t="s">
        <v>433</v>
      </c>
      <c r="C14" s="283"/>
      <c r="D14" s="283"/>
      <c r="E14" s="283"/>
      <c r="F14" s="40"/>
      <c r="G14" s="282"/>
      <c r="H14" s="282"/>
      <c r="I14" s="288"/>
      <c r="J14" s="580"/>
    </row>
    <row r="15" spans="1:10" ht="12.75" customHeight="1">
      <c r="A15" s="306" t="s">
        <v>101</v>
      </c>
      <c r="B15" s="40"/>
      <c r="C15" s="282"/>
      <c r="D15" s="282"/>
      <c r="E15" s="282"/>
      <c r="F15" s="40"/>
      <c r="G15" s="282"/>
      <c r="H15" s="282"/>
      <c r="I15" s="288"/>
      <c r="J15" s="580"/>
    </row>
    <row r="16" spans="1:10" ht="12.75" customHeight="1">
      <c r="A16" s="306" t="s">
        <v>102</v>
      </c>
      <c r="B16" s="40"/>
      <c r="C16" s="282"/>
      <c r="D16" s="282"/>
      <c r="E16" s="282"/>
      <c r="F16" s="40"/>
      <c r="G16" s="282"/>
      <c r="H16" s="282"/>
      <c r="I16" s="288"/>
      <c r="J16" s="580"/>
    </row>
    <row r="17" spans="1:10" ht="12.75" customHeight="1" thickBot="1">
      <c r="A17" s="306" t="s">
        <v>103</v>
      </c>
      <c r="B17" s="50"/>
      <c r="C17" s="284"/>
      <c r="D17" s="284"/>
      <c r="E17" s="284"/>
      <c r="F17" s="40"/>
      <c r="G17" s="284"/>
      <c r="H17" s="284"/>
      <c r="I17" s="289"/>
      <c r="J17" s="580"/>
    </row>
    <row r="18" spans="1:10" ht="15.75" customHeight="1" thickBot="1">
      <c r="A18" s="310" t="s">
        <v>104</v>
      </c>
      <c r="B18" s="76" t="s">
        <v>456</v>
      </c>
      <c r="C18" s="285">
        <f>+C6+C7+C8+C9+C10+C12+C13+C14+C15+C16+C17</f>
        <v>233538</v>
      </c>
      <c r="D18" s="285">
        <f>+D6+D7+D8+D9+D10+D12+D13+D14+D15+D16+D17</f>
        <v>245572</v>
      </c>
      <c r="E18" s="285">
        <f>+E6+E7+E8+E9+E10+E12+E13+E14+E15+E16+E17</f>
        <v>102623</v>
      </c>
      <c r="F18" s="76" t="s">
        <v>455</v>
      </c>
      <c r="G18" s="285">
        <f>SUM(G6:G17)</f>
        <v>227277</v>
      </c>
      <c r="H18" s="285">
        <f>SUM(H6:H17)</f>
        <v>240387</v>
      </c>
      <c r="I18" s="290">
        <f>SUM(I6:I17)</f>
        <v>81258</v>
      </c>
      <c r="J18" s="580"/>
    </row>
    <row r="19" spans="1:10" ht="12.75" customHeight="1">
      <c r="A19" s="311" t="s">
        <v>105</v>
      </c>
      <c r="B19" s="312" t="s">
        <v>434</v>
      </c>
      <c r="C19" s="313">
        <f>+C20+C21+C22+C23</f>
        <v>0</v>
      </c>
      <c r="D19" s="313">
        <f>+D20+D21+D22+D23</f>
        <v>0</v>
      </c>
      <c r="E19" s="313">
        <f>+E20+E21+E22+E23</f>
        <v>0</v>
      </c>
      <c r="F19" s="314" t="s">
        <v>290</v>
      </c>
      <c r="G19" s="286"/>
      <c r="H19" s="286"/>
      <c r="I19" s="291"/>
      <c r="J19" s="580"/>
    </row>
    <row r="20" spans="1:10" ht="12.75" customHeight="1">
      <c r="A20" s="315" t="s">
        <v>106</v>
      </c>
      <c r="B20" s="314" t="s">
        <v>372</v>
      </c>
      <c r="C20" s="61"/>
      <c r="D20" s="61"/>
      <c r="E20" s="61"/>
      <c r="F20" s="314" t="s">
        <v>291</v>
      </c>
      <c r="G20" s="61"/>
      <c r="H20" s="61"/>
      <c r="I20" s="62"/>
      <c r="J20" s="580"/>
    </row>
    <row r="21" spans="1:10" ht="12.75" customHeight="1">
      <c r="A21" s="315" t="s">
        <v>107</v>
      </c>
      <c r="B21" s="314" t="s">
        <v>373</v>
      </c>
      <c r="C21" s="61"/>
      <c r="D21" s="61"/>
      <c r="E21" s="61"/>
      <c r="F21" s="314" t="s">
        <v>228</v>
      </c>
      <c r="G21" s="61"/>
      <c r="H21" s="61"/>
      <c r="I21" s="62"/>
      <c r="J21" s="580"/>
    </row>
    <row r="22" spans="1:10" ht="12.75" customHeight="1">
      <c r="A22" s="315" t="s">
        <v>108</v>
      </c>
      <c r="B22" s="314" t="s">
        <v>435</v>
      </c>
      <c r="C22" s="61"/>
      <c r="D22" s="61"/>
      <c r="E22" s="61"/>
      <c r="F22" s="314" t="s">
        <v>229</v>
      </c>
      <c r="G22" s="61"/>
      <c r="H22" s="61"/>
      <c r="I22" s="62"/>
      <c r="J22" s="580"/>
    </row>
    <row r="23" spans="1:10" ht="12.75" customHeight="1">
      <c r="A23" s="315" t="s">
        <v>109</v>
      </c>
      <c r="B23" s="314" t="s">
        <v>436</v>
      </c>
      <c r="C23" s="61"/>
      <c r="D23" s="61"/>
      <c r="E23" s="61"/>
      <c r="F23" s="312" t="s">
        <v>443</v>
      </c>
      <c r="G23" s="61"/>
      <c r="H23" s="61"/>
      <c r="I23" s="62"/>
      <c r="J23" s="580"/>
    </row>
    <row r="24" spans="1:10" ht="12.75" customHeight="1">
      <c r="A24" s="315" t="s">
        <v>110</v>
      </c>
      <c r="B24" s="314" t="s">
        <v>437</v>
      </c>
      <c r="C24" s="316">
        <f>+C25+C26</f>
        <v>0</v>
      </c>
      <c r="D24" s="316">
        <f>+D25+D26</f>
        <v>0</v>
      </c>
      <c r="E24" s="316">
        <f>+E25+E26</f>
        <v>0</v>
      </c>
      <c r="F24" s="314" t="s">
        <v>292</v>
      </c>
      <c r="G24" s="61"/>
      <c r="H24" s="61"/>
      <c r="I24" s="62"/>
      <c r="J24" s="580"/>
    </row>
    <row r="25" spans="1:10" ht="12.75" customHeight="1">
      <c r="A25" s="311" t="s">
        <v>111</v>
      </c>
      <c r="B25" s="312" t="s">
        <v>438</v>
      </c>
      <c r="C25" s="286"/>
      <c r="D25" s="286"/>
      <c r="E25" s="286"/>
      <c r="F25" s="305" t="s">
        <v>293</v>
      </c>
      <c r="G25" s="286"/>
      <c r="H25" s="286"/>
      <c r="I25" s="291"/>
      <c r="J25" s="580"/>
    </row>
    <row r="26" spans="1:10" ht="12.75" customHeight="1" thickBot="1">
      <c r="A26" s="315" t="s">
        <v>112</v>
      </c>
      <c r="B26" s="314" t="s">
        <v>381</v>
      </c>
      <c r="C26" s="61"/>
      <c r="D26" s="61"/>
      <c r="E26" s="61"/>
      <c r="F26" s="40"/>
      <c r="G26" s="61"/>
      <c r="H26" s="61"/>
      <c r="I26" s="62"/>
      <c r="J26" s="580"/>
    </row>
    <row r="27" spans="1:10" ht="15.75" customHeight="1" thickBot="1">
      <c r="A27" s="310" t="s">
        <v>113</v>
      </c>
      <c r="B27" s="76" t="s">
        <v>453</v>
      </c>
      <c r="C27" s="285">
        <f>+C19+C24</f>
        <v>0</v>
      </c>
      <c r="D27" s="285">
        <f>+D19+D24</f>
        <v>0</v>
      </c>
      <c r="E27" s="285">
        <f>+E19+E24</f>
        <v>0</v>
      </c>
      <c r="F27" s="76" t="s">
        <v>454</v>
      </c>
      <c r="G27" s="285">
        <f>SUM(G19:G26)</f>
        <v>0</v>
      </c>
      <c r="H27" s="285">
        <f>SUM(H19:H26)</f>
        <v>0</v>
      </c>
      <c r="I27" s="290">
        <f>SUM(I19:I26)</f>
        <v>0</v>
      </c>
      <c r="J27" s="580"/>
    </row>
    <row r="28" spans="1:10" ht="18" customHeight="1" thickBot="1">
      <c r="A28" s="310" t="s">
        <v>114</v>
      </c>
      <c r="B28" s="317" t="s">
        <v>441</v>
      </c>
      <c r="C28" s="285">
        <f>+C18+C27</f>
        <v>233538</v>
      </c>
      <c r="D28" s="285">
        <f>+D18+D27</f>
        <v>245572</v>
      </c>
      <c r="E28" s="285">
        <f>+E18+E27</f>
        <v>102623</v>
      </c>
      <c r="F28" s="317" t="s">
        <v>444</v>
      </c>
      <c r="G28" s="285">
        <f>+G18+G27</f>
        <v>227277</v>
      </c>
      <c r="H28" s="285">
        <f>+H18+H27</f>
        <v>240387</v>
      </c>
      <c r="I28" s="290">
        <f>+I18+I27</f>
        <v>81258</v>
      </c>
      <c r="J28" s="580"/>
    </row>
    <row r="29" spans="1:10" ht="18" customHeight="1" thickBot="1">
      <c r="A29" s="310" t="s">
        <v>115</v>
      </c>
      <c r="B29" s="76" t="s">
        <v>439</v>
      </c>
      <c r="C29" s="321"/>
      <c r="D29" s="321"/>
      <c r="E29" s="321">
        <v>5858</v>
      </c>
      <c r="F29" s="76" t="s">
        <v>445</v>
      </c>
      <c r="G29" s="321"/>
      <c r="H29" s="321"/>
      <c r="I29" s="320">
        <v>1464</v>
      </c>
      <c r="J29" s="580"/>
    </row>
    <row r="30" spans="1:10" ht="13.5" thickBot="1">
      <c r="A30" s="310" t="s">
        <v>116</v>
      </c>
      <c r="B30" s="318" t="s">
        <v>440</v>
      </c>
      <c r="C30" s="319">
        <f>+C28+C29</f>
        <v>233538</v>
      </c>
      <c r="D30" s="319">
        <f>+D28+D29</f>
        <v>245572</v>
      </c>
      <c r="E30" s="319">
        <f>+E28+E29</f>
        <v>108481</v>
      </c>
      <c r="F30" s="318" t="s">
        <v>446</v>
      </c>
      <c r="G30" s="506">
        <f>+G28+G29</f>
        <v>227277</v>
      </c>
      <c r="H30" s="506">
        <f>+H28+H29</f>
        <v>240387</v>
      </c>
      <c r="I30" s="507">
        <f>+I28+I29</f>
        <v>82722</v>
      </c>
      <c r="J30" s="580"/>
    </row>
    <row r="31" spans="1:10" ht="13.5" thickBot="1">
      <c r="A31" s="310" t="s">
        <v>117</v>
      </c>
      <c r="B31" s="318" t="s">
        <v>234</v>
      </c>
      <c r="C31" s="319" t="str">
        <f>IF(C18-G18&lt;0,G18-C18,"-")</f>
        <v>-</v>
      </c>
      <c r="D31" s="319" t="str">
        <f>IF(D18-G18&lt;0,G18-D18,"-")</f>
        <v>-</v>
      </c>
      <c r="E31" s="319" t="str">
        <f>IF(E18-J18&lt;0,J18-E18,"-")</f>
        <v>-</v>
      </c>
      <c r="F31" s="318" t="s">
        <v>235</v>
      </c>
      <c r="G31" s="506">
        <f>IF(C18-G18&gt;0,C18-G18,"-")</f>
        <v>6261</v>
      </c>
      <c r="H31" s="506">
        <f>IF(D18-H18&gt;0,D18-H18,"-")</f>
        <v>5185</v>
      </c>
      <c r="I31" s="507">
        <f>IF(E18-I18&gt;0,E18-I18,"-")</f>
        <v>21365</v>
      </c>
      <c r="J31" s="580"/>
    </row>
    <row r="32" spans="1:10" ht="13.5" thickBot="1">
      <c r="A32" s="310" t="s">
        <v>118</v>
      </c>
      <c r="B32" s="318" t="s">
        <v>447</v>
      </c>
      <c r="C32" s="319" t="str">
        <f>IF(C18+C19-G28&lt;0,G28-(C18+C19),"-")</f>
        <v>-</v>
      </c>
      <c r="D32" s="319" t="str">
        <f>IF(D18+D19-G28&lt;0,G28-(D18+D19),"-")</f>
        <v>-</v>
      </c>
      <c r="E32" s="319" t="str">
        <f>IF(E18+E19-J28&lt;0,J28-(E18+E19),"-")</f>
        <v>-</v>
      </c>
      <c r="F32" s="318" t="s">
        <v>448</v>
      </c>
      <c r="G32" s="506">
        <f>IF(C18+C19-G28&gt;0,C18+C19-G28,"-")</f>
        <v>6261</v>
      </c>
      <c r="H32" s="506">
        <f>IF(D18+D19-H28&gt;0,D18+D19-H28,"-")</f>
        <v>5185</v>
      </c>
      <c r="I32" s="507">
        <f>IF(E18+E19-I28&gt;0,E18+E19-I28,"-")</f>
        <v>21365</v>
      </c>
      <c r="J32" s="580"/>
    </row>
  </sheetData>
  <sheetProtection sheet="1" objects="1" scenarios="1"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&amp;L&amp;"Times New Roman CE,Félkövér dőlt"Balatongyörök&amp;R&amp;"Times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15" workbookViewId="0" topLeftCell="C1">
      <selection activeCell="E33" sqref="E33"/>
    </sheetView>
  </sheetViews>
  <sheetFormatPr defaultColWidth="9.00390625" defaultRowHeight="12.75"/>
  <cols>
    <col min="1" max="1" width="6.875" style="47" customWidth="1"/>
    <col min="2" max="2" width="55.125" style="149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9.75" customHeight="1">
      <c r="B1" s="292" t="s">
        <v>232</v>
      </c>
      <c r="C1" s="293"/>
      <c r="D1" s="293"/>
      <c r="E1" s="293"/>
      <c r="F1" s="293"/>
      <c r="G1" s="293"/>
      <c r="H1" s="293"/>
      <c r="I1" s="293"/>
      <c r="J1" s="583" t="s">
        <v>531</v>
      </c>
    </row>
    <row r="2" spans="7:10" ht="14.25" thickBot="1">
      <c r="G2" s="294" t="s">
        <v>146</v>
      </c>
      <c r="H2" s="294" t="s">
        <v>146</v>
      </c>
      <c r="I2" s="294" t="s">
        <v>146</v>
      </c>
      <c r="J2" s="583"/>
    </row>
    <row r="3" spans="1:10" ht="24" customHeight="1" thickBot="1">
      <c r="A3" s="581" t="s">
        <v>154</v>
      </c>
      <c r="B3" s="295" t="s">
        <v>131</v>
      </c>
      <c r="C3" s="296"/>
      <c r="D3" s="296"/>
      <c r="E3" s="296"/>
      <c r="F3" s="295" t="s">
        <v>135</v>
      </c>
      <c r="G3" s="297"/>
      <c r="H3" s="297"/>
      <c r="I3" s="297"/>
      <c r="J3" s="583"/>
    </row>
    <row r="4" spans="1:10" s="298" customFormat="1" ht="35.25" customHeight="1" thickBot="1">
      <c r="A4" s="582"/>
      <c r="B4" s="150" t="s">
        <v>147</v>
      </c>
      <c r="C4" s="411" t="s">
        <v>3</v>
      </c>
      <c r="D4" s="412" t="s">
        <v>4</v>
      </c>
      <c r="E4" s="411" t="s">
        <v>2</v>
      </c>
      <c r="F4" s="150" t="s">
        <v>147</v>
      </c>
      <c r="G4" s="411" t="s">
        <v>3</v>
      </c>
      <c r="H4" s="412" t="s">
        <v>4</v>
      </c>
      <c r="I4" s="508" t="s">
        <v>2</v>
      </c>
      <c r="J4" s="583"/>
    </row>
    <row r="5" spans="1:10" s="298" customFormat="1" ht="13.5" thickBot="1">
      <c r="A5" s="299">
        <v>1</v>
      </c>
      <c r="B5" s="300">
        <v>2</v>
      </c>
      <c r="C5" s="301">
        <v>3</v>
      </c>
      <c r="D5" s="301">
        <v>4</v>
      </c>
      <c r="E5" s="301">
        <v>5</v>
      </c>
      <c r="F5" s="300">
        <v>6</v>
      </c>
      <c r="G5" s="301">
        <v>7</v>
      </c>
      <c r="H5" s="301">
        <v>8</v>
      </c>
      <c r="I5" s="302">
        <v>9</v>
      </c>
      <c r="J5" s="583"/>
    </row>
    <row r="6" spans="1:10" ht="12.75" customHeight="1">
      <c r="A6" s="304" t="s">
        <v>92</v>
      </c>
      <c r="B6" s="305" t="s">
        <v>483</v>
      </c>
      <c r="C6" s="281"/>
      <c r="D6" s="281"/>
      <c r="E6" s="281"/>
      <c r="F6" s="305" t="s">
        <v>394</v>
      </c>
      <c r="G6" s="281">
        <v>238600</v>
      </c>
      <c r="H6" s="281">
        <v>232249</v>
      </c>
      <c r="I6" s="287">
        <v>4349</v>
      </c>
      <c r="J6" s="583"/>
    </row>
    <row r="7" spans="1:10" ht="22.5" customHeight="1">
      <c r="A7" s="306" t="s">
        <v>93</v>
      </c>
      <c r="B7" s="307" t="s">
        <v>457</v>
      </c>
      <c r="C7" s="282"/>
      <c r="D7" s="282"/>
      <c r="E7" s="282"/>
      <c r="F7" s="307" t="s">
        <v>281</v>
      </c>
      <c r="G7" s="282">
        <v>28810</v>
      </c>
      <c r="H7" s="282">
        <v>49428</v>
      </c>
      <c r="I7" s="288">
        <v>21957</v>
      </c>
      <c r="J7" s="583"/>
    </row>
    <row r="8" spans="1:10" ht="12.75" customHeight="1">
      <c r="A8" s="306" t="s">
        <v>94</v>
      </c>
      <c r="B8" s="307" t="s">
        <v>226</v>
      </c>
      <c r="C8" s="282">
        <v>698</v>
      </c>
      <c r="D8" s="282">
        <v>698</v>
      </c>
      <c r="E8" s="282"/>
      <c r="F8" s="307" t="s">
        <v>424</v>
      </c>
      <c r="G8" s="282"/>
      <c r="H8" s="282">
        <v>295</v>
      </c>
      <c r="I8" s="288">
        <v>7812</v>
      </c>
      <c r="J8" s="583"/>
    </row>
    <row r="9" spans="1:10" ht="12.75" customHeight="1">
      <c r="A9" s="306" t="s">
        <v>95</v>
      </c>
      <c r="B9" s="307" t="s">
        <v>264</v>
      </c>
      <c r="C9" s="282"/>
      <c r="D9" s="282"/>
      <c r="E9" s="282"/>
      <c r="F9" s="307" t="s">
        <v>464</v>
      </c>
      <c r="G9" s="282"/>
      <c r="H9" s="282">
        <v>295</v>
      </c>
      <c r="I9" s="288">
        <v>295</v>
      </c>
      <c r="J9" s="583"/>
    </row>
    <row r="10" spans="1:10" ht="12.75" customHeight="1">
      <c r="A10" s="306" t="s">
        <v>96</v>
      </c>
      <c r="B10" s="307" t="s">
        <v>360</v>
      </c>
      <c r="C10" s="282"/>
      <c r="D10" s="282"/>
      <c r="E10" s="282"/>
      <c r="F10" s="307" t="s">
        <v>465</v>
      </c>
      <c r="G10" s="282"/>
      <c r="H10" s="282"/>
      <c r="I10" s="288">
        <v>7517</v>
      </c>
      <c r="J10" s="583"/>
    </row>
    <row r="11" spans="1:10" ht="12.75" customHeight="1">
      <c r="A11" s="306" t="s">
        <v>97</v>
      </c>
      <c r="B11" s="307" t="s">
        <v>458</v>
      </c>
      <c r="C11" s="283"/>
      <c r="D11" s="283">
        <v>0</v>
      </c>
      <c r="E11" s="283">
        <v>0</v>
      </c>
      <c r="F11" s="323" t="s">
        <v>466</v>
      </c>
      <c r="G11" s="282"/>
      <c r="H11" s="282"/>
      <c r="I11" s="288"/>
      <c r="J11" s="583"/>
    </row>
    <row r="12" spans="1:10" ht="12.75" customHeight="1">
      <c r="A12" s="306" t="s">
        <v>98</v>
      </c>
      <c r="B12" s="307" t="s">
        <v>459</v>
      </c>
      <c r="C12" s="282"/>
      <c r="D12" s="282"/>
      <c r="E12" s="282"/>
      <c r="F12" s="323" t="s">
        <v>397</v>
      </c>
      <c r="G12" s="282"/>
      <c r="H12" s="282"/>
      <c r="I12" s="288"/>
      <c r="J12" s="583"/>
    </row>
    <row r="13" spans="1:10" ht="12.75" customHeight="1">
      <c r="A13" s="306" t="s">
        <v>99</v>
      </c>
      <c r="B13" s="307" t="s">
        <v>462</v>
      </c>
      <c r="C13" s="282">
        <v>199000</v>
      </c>
      <c r="D13" s="282">
        <v>229734</v>
      </c>
      <c r="E13" s="282">
        <v>15734</v>
      </c>
      <c r="F13" s="324" t="s">
        <v>398</v>
      </c>
      <c r="G13" s="282"/>
      <c r="H13" s="282"/>
      <c r="I13" s="288"/>
      <c r="J13" s="583"/>
    </row>
    <row r="14" spans="1:10" ht="12.75" customHeight="1">
      <c r="A14" s="306" t="s">
        <v>100</v>
      </c>
      <c r="B14" s="325" t="s">
        <v>481</v>
      </c>
      <c r="C14" s="283">
        <v>199000</v>
      </c>
      <c r="D14" s="283">
        <v>229734</v>
      </c>
      <c r="E14" s="283">
        <v>15734</v>
      </c>
      <c r="F14" s="323" t="s">
        <v>467</v>
      </c>
      <c r="G14" s="282"/>
      <c r="H14" s="282"/>
      <c r="I14" s="288"/>
      <c r="J14" s="583"/>
    </row>
    <row r="15" spans="1:10" ht="22.5" customHeight="1">
      <c r="A15" s="306" t="s">
        <v>101</v>
      </c>
      <c r="B15" s="307" t="s">
        <v>460</v>
      </c>
      <c r="C15" s="283">
        <v>18160</v>
      </c>
      <c r="D15" s="283">
        <v>3064</v>
      </c>
      <c r="E15" s="283">
        <v>0</v>
      </c>
      <c r="F15" s="323" t="s">
        <v>468</v>
      </c>
      <c r="G15" s="282"/>
      <c r="H15" s="282"/>
      <c r="I15" s="288"/>
      <c r="J15" s="583"/>
    </row>
    <row r="16" spans="1:10" ht="12.75" customHeight="1">
      <c r="A16" s="306" t="s">
        <v>102</v>
      </c>
      <c r="B16" s="307" t="s">
        <v>461</v>
      </c>
      <c r="C16" s="284"/>
      <c r="D16" s="567"/>
      <c r="E16" s="562"/>
      <c r="F16" s="307" t="s">
        <v>123</v>
      </c>
      <c r="G16" s="282">
        <v>2007</v>
      </c>
      <c r="H16" s="282">
        <v>2007</v>
      </c>
      <c r="I16" s="288"/>
      <c r="J16" s="583"/>
    </row>
    <row r="17" spans="1:10" ht="12.75" customHeight="1" thickBot="1">
      <c r="A17" s="564" t="s">
        <v>103</v>
      </c>
      <c r="B17" s="565"/>
      <c r="C17" s="546"/>
      <c r="D17" s="563"/>
      <c r="E17" s="349"/>
      <c r="F17" s="565" t="s">
        <v>541</v>
      </c>
      <c r="G17" s="543"/>
      <c r="H17" s="543"/>
      <c r="I17" s="347"/>
      <c r="J17" s="583"/>
    </row>
    <row r="18" spans="1:10" ht="15.75" customHeight="1" thickBot="1">
      <c r="A18" s="310" t="s">
        <v>104</v>
      </c>
      <c r="B18" s="76" t="s">
        <v>216</v>
      </c>
      <c r="C18" s="566">
        <f>+C6+C7+C8+C9+C10+C11+C12+C13+C15+C16+C17</f>
        <v>217858</v>
      </c>
      <c r="D18" s="566">
        <f>+D6+D7+D8+D9+D10+D11+D12+D13+D15+D16+D17</f>
        <v>233496</v>
      </c>
      <c r="E18" s="566">
        <f>+E6+E7+E8+E9+E10+E11+E12+E13+E15+E16+E17</f>
        <v>15734</v>
      </c>
      <c r="F18" s="76" t="s">
        <v>217</v>
      </c>
      <c r="G18" s="285">
        <f>+G6+G7+G8+G16+G17</f>
        <v>269417</v>
      </c>
      <c r="H18" s="285">
        <f>+H6+H7+H8+H16+H17</f>
        <v>283979</v>
      </c>
      <c r="I18" s="290">
        <f>+I6+I7+I8+I16+I17</f>
        <v>34118</v>
      </c>
      <c r="J18" s="583"/>
    </row>
    <row r="19" spans="1:10" ht="12.75" customHeight="1">
      <c r="A19" s="326" t="s">
        <v>105</v>
      </c>
      <c r="B19" s="327" t="s">
        <v>480</v>
      </c>
      <c r="C19" s="334">
        <f>+C20+C21+C22+C23+C24</f>
        <v>59498</v>
      </c>
      <c r="D19" s="334">
        <f>+D20+D21+D22+D23+D24</f>
        <v>59498</v>
      </c>
      <c r="E19" s="334">
        <f>+E20+E21+E22+E23+E24</f>
        <v>0</v>
      </c>
      <c r="F19" s="314" t="s">
        <v>290</v>
      </c>
      <c r="G19" s="509">
        <v>14200</v>
      </c>
      <c r="H19" s="509">
        <v>14200</v>
      </c>
      <c r="I19" s="60"/>
      <c r="J19" s="583"/>
    </row>
    <row r="20" spans="1:10" ht="12.75" customHeight="1">
      <c r="A20" s="306" t="s">
        <v>106</v>
      </c>
      <c r="B20" s="328" t="s">
        <v>469</v>
      </c>
      <c r="C20" s="61">
        <v>59498</v>
      </c>
      <c r="D20" s="61">
        <v>59498</v>
      </c>
      <c r="E20" s="61"/>
      <c r="F20" s="314" t="s">
        <v>294</v>
      </c>
      <c r="G20" s="61"/>
      <c r="H20" s="61"/>
      <c r="I20" s="62"/>
      <c r="J20" s="583"/>
    </row>
    <row r="21" spans="1:10" ht="12.75" customHeight="1">
      <c r="A21" s="326" t="s">
        <v>107</v>
      </c>
      <c r="B21" s="328" t="s">
        <v>470</v>
      </c>
      <c r="C21" s="61"/>
      <c r="D21" s="61"/>
      <c r="E21" s="61"/>
      <c r="F21" s="314" t="s">
        <v>228</v>
      </c>
      <c r="G21" s="61"/>
      <c r="H21" s="61"/>
      <c r="I21" s="62"/>
      <c r="J21" s="583"/>
    </row>
    <row r="22" spans="1:10" ht="12.75" customHeight="1">
      <c r="A22" s="306" t="s">
        <v>108</v>
      </c>
      <c r="B22" s="328" t="s">
        <v>471</v>
      </c>
      <c r="C22" s="61"/>
      <c r="D22" s="61"/>
      <c r="E22" s="61"/>
      <c r="F22" s="314" t="s">
        <v>229</v>
      </c>
      <c r="G22" s="61"/>
      <c r="H22" s="61"/>
      <c r="I22" s="62"/>
      <c r="J22" s="583"/>
    </row>
    <row r="23" spans="1:10" ht="12.75" customHeight="1">
      <c r="A23" s="326" t="s">
        <v>109</v>
      </c>
      <c r="B23" s="328" t="s">
        <v>472</v>
      </c>
      <c r="C23" s="61"/>
      <c r="D23" s="61"/>
      <c r="E23" s="61"/>
      <c r="F23" s="312" t="s">
        <v>443</v>
      </c>
      <c r="G23" s="61"/>
      <c r="H23" s="61"/>
      <c r="I23" s="62"/>
      <c r="J23" s="583"/>
    </row>
    <row r="24" spans="1:10" ht="12.75" customHeight="1">
      <c r="A24" s="306" t="s">
        <v>110</v>
      </c>
      <c r="B24" s="329" t="s">
        <v>473</v>
      </c>
      <c r="C24" s="61"/>
      <c r="D24" s="61"/>
      <c r="E24" s="61"/>
      <c r="F24" s="314" t="s">
        <v>295</v>
      </c>
      <c r="G24" s="61"/>
      <c r="H24" s="61"/>
      <c r="I24" s="62"/>
      <c r="J24" s="583"/>
    </row>
    <row r="25" spans="1:10" ht="12.75" customHeight="1">
      <c r="A25" s="326" t="s">
        <v>111</v>
      </c>
      <c r="B25" s="330" t="s">
        <v>474</v>
      </c>
      <c r="C25" s="316">
        <f>+C26+C27+C28+C29+C30</f>
        <v>0</v>
      </c>
      <c r="D25" s="316">
        <f>+D26+D27+D28+D29+D30</f>
        <v>0</v>
      </c>
      <c r="E25" s="316">
        <f>+E26+E27+E28+E29+E30</f>
        <v>0</v>
      </c>
      <c r="F25" s="331" t="s">
        <v>293</v>
      </c>
      <c r="G25" s="61"/>
      <c r="H25" s="61"/>
      <c r="I25" s="62"/>
      <c r="J25" s="583"/>
    </row>
    <row r="26" spans="1:10" ht="12.75" customHeight="1">
      <c r="A26" s="306" t="s">
        <v>112</v>
      </c>
      <c r="B26" s="329" t="s">
        <v>475</v>
      </c>
      <c r="C26" s="61"/>
      <c r="D26" s="61"/>
      <c r="E26" s="61"/>
      <c r="F26" s="331" t="s">
        <v>482</v>
      </c>
      <c r="G26" s="61"/>
      <c r="H26" s="61"/>
      <c r="I26" s="62"/>
      <c r="J26" s="583"/>
    </row>
    <row r="27" spans="1:10" ht="12.75" customHeight="1">
      <c r="A27" s="326" t="s">
        <v>113</v>
      </c>
      <c r="B27" s="329" t="s">
        <v>476</v>
      </c>
      <c r="C27" s="61"/>
      <c r="D27" s="61"/>
      <c r="E27" s="61"/>
      <c r="F27" s="322"/>
      <c r="G27" s="61"/>
      <c r="H27" s="61"/>
      <c r="I27" s="62"/>
      <c r="J27" s="583"/>
    </row>
    <row r="28" spans="1:10" ht="12.75" customHeight="1">
      <c r="A28" s="306" t="s">
        <v>114</v>
      </c>
      <c r="B28" s="328" t="s">
        <v>477</v>
      </c>
      <c r="C28" s="61"/>
      <c r="D28" s="61"/>
      <c r="E28" s="61"/>
      <c r="F28" s="73"/>
      <c r="G28" s="61"/>
      <c r="H28" s="61"/>
      <c r="I28" s="62"/>
      <c r="J28" s="583"/>
    </row>
    <row r="29" spans="1:10" ht="12.75" customHeight="1">
      <c r="A29" s="326" t="s">
        <v>115</v>
      </c>
      <c r="B29" s="332" t="s">
        <v>478</v>
      </c>
      <c r="C29" s="61"/>
      <c r="D29" s="61"/>
      <c r="E29" s="61"/>
      <c r="F29" s="40"/>
      <c r="G29" s="61"/>
      <c r="H29" s="61"/>
      <c r="I29" s="62"/>
      <c r="J29" s="583"/>
    </row>
    <row r="30" spans="1:10" ht="12.75" customHeight="1" thickBot="1">
      <c r="A30" s="306" t="s">
        <v>116</v>
      </c>
      <c r="B30" s="333" t="s">
        <v>479</v>
      </c>
      <c r="C30" s="61"/>
      <c r="D30" s="61"/>
      <c r="E30" s="61"/>
      <c r="F30" s="73"/>
      <c r="G30" s="61"/>
      <c r="H30" s="61"/>
      <c r="I30" s="62"/>
      <c r="J30" s="583"/>
    </row>
    <row r="31" spans="1:10" ht="21.75" customHeight="1" thickBot="1">
      <c r="A31" s="310" t="s">
        <v>117</v>
      </c>
      <c r="B31" s="76" t="s">
        <v>534</v>
      </c>
      <c r="C31" s="285">
        <f>+C19+C25</f>
        <v>59498</v>
      </c>
      <c r="D31" s="285">
        <f>+D19+D25</f>
        <v>59498</v>
      </c>
      <c r="E31" s="285">
        <f>+E19+E25</f>
        <v>0</v>
      </c>
      <c r="F31" s="76" t="s">
        <v>535</v>
      </c>
      <c r="G31" s="285">
        <f>SUM(G19:G30)</f>
        <v>14200</v>
      </c>
      <c r="H31" s="285">
        <f>SUM(H19:H30)</f>
        <v>14200</v>
      </c>
      <c r="I31" s="290">
        <f>SUM(I19:I30)</f>
        <v>0</v>
      </c>
      <c r="J31" s="583"/>
    </row>
    <row r="32" spans="1:10" ht="18" customHeight="1" thickBot="1">
      <c r="A32" s="310" t="s">
        <v>118</v>
      </c>
      <c r="B32" s="317" t="s">
        <v>536</v>
      </c>
      <c r="C32" s="285">
        <f>+C18+C31</f>
        <v>277356</v>
      </c>
      <c r="D32" s="285">
        <f>+D18+D31</f>
        <v>292994</v>
      </c>
      <c r="E32" s="285">
        <f>+E18+E31</f>
        <v>15734</v>
      </c>
      <c r="F32" s="317" t="s">
        <v>539</v>
      </c>
      <c r="G32" s="285">
        <f>+G18+G31</f>
        <v>283617</v>
      </c>
      <c r="H32" s="285">
        <f>+H18+H31</f>
        <v>298179</v>
      </c>
      <c r="I32" s="290">
        <f>+I18+I31</f>
        <v>34118</v>
      </c>
      <c r="J32" s="583"/>
    </row>
    <row r="33" spans="1:10" ht="18" customHeight="1" thickBot="1">
      <c r="A33" s="310" t="s">
        <v>119</v>
      </c>
      <c r="B33" s="76" t="s">
        <v>439</v>
      </c>
      <c r="C33" s="321"/>
      <c r="D33" s="321"/>
      <c r="E33" s="321"/>
      <c r="F33" s="76" t="s">
        <v>445</v>
      </c>
      <c r="G33" s="321"/>
      <c r="H33" s="321"/>
      <c r="I33" s="320"/>
      <c r="J33" s="583"/>
    </row>
    <row r="34" spans="1:10" ht="13.5" thickBot="1">
      <c r="A34" s="310" t="s">
        <v>120</v>
      </c>
      <c r="B34" s="318" t="s">
        <v>537</v>
      </c>
      <c r="C34" s="319">
        <f>+C32+C33</f>
        <v>277356</v>
      </c>
      <c r="D34" s="319">
        <f>+D32+D33</f>
        <v>292994</v>
      </c>
      <c r="E34" s="319">
        <f>+E32+E33</f>
        <v>15734</v>
      </c>
      <c r="F34" s="318" t="s">
        <v>538</v>
      </c>
      <c r="G34" s="506">
        <f>+G32+G33</f>
        <v>283617</v>
      </c>
      <c r="H34" s="506">
        <f>+H32+H33</f>
        <v>298179</v>
      </c>
      <c r="I34" s="507">
        <f>+I32+I33</f>
        <v>34118</v>
      </c>
      <c r="J34" s="583"/>
    </row>
    <row r="35" spans="1:10" ht="13.5" thickBot="1">
      <c r="A35" s="310" t="s">
        <v>196</v>
      </c>
      <c r="B35" s="318" t="s">
        <v>234</v>
      </c>
      <c r="C35" s="319">
        <f>IF(C18-G18&lt;0,G18-C18,"-")</f>
        <v>51559</v>
      </c>
      <c r="D35" s="319">
        <f>IF(D18-H18&lt;0,H18-D18,"-")</f>
        <v>50483</v>
      </c>
      <c r="E35" s="319">
        <f>IF(E18-I18&lt;0,I18-E18,"-")</f>
        <v>18384</v>
      </c>
      <c r="F35" s="318" t="s">
        <v>235</v>
      </c>
      <c r="G35" s="506" t="str">
        <f>IF(C18-G18&gt;0,C18-G18,"-")</f>
        <v>-</v>
      </c>
      <c r="H35" s="506" t="str">
        <f>IF(D18-H18&gt;0,D18-H18,"-")</f>
        <v>-</v>
      </c>
      <c r="I35" s="507" t="str">
        <f>IF(E18-I18&gt;0,E18-I18,"-")</f>
        <v>-</v>
      </c>
      <c r="J35" s="583"/>
    </row>
    <row r="36" spans="1:10" ht="13.5" thickBot="1">
      <c r="A36" s="310" t="s">
        <v>533</v>
      </c>
      <c r="B36" s="318" t="s">
        <v>447</v>
      </c>
      <c r="C36" s="319">
        <f>IF(C18+C19-G32&lt;0,G32-(C18+C19),"-")</f>
        <v>6261</v>
      </c>
      <c r="D36" s="319">
        <f>IF(D18+D19-H32&lt;0,H32-(D18+D19),"-")</f>
        <v>5185</v>
      </c>
      <c r="E36" s="319">
        <f>IF(E18+E19-I32&lt;0,I32-(E18+E19),"-")</f>
        <v>18384</v>
      </c>
      <c r="F36" s="318" t="s">
        <v>448</v>
      </c>
      <c r="G36" s="506" t="str">
        <f>IF(C18+C19-G32&gt;0,C18+C19-G32,"-")</f>
        <v>-</v>
      </c>
      <c r="H36" s="506" t="str">
        <f>IF(D18+D19-H32&gt;0,D18+D19-H32,"-")</f>
        <v>-</v>
      </c>
      <c r="I36" s="507" t="str">
        <f>IF(E18+E19-I32&gt;0,E18+E19-I32,"-")</f>
        <v>-</v>
      </c>
      <c r="J36" s="583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  <headerFooter alignWithMargins="0">
    <oddHeader>&amp;L&amp;"Times New Roman CE,Félkövér dőlt"Balatongyörök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3">
      <selection activeCell="C39" sqref="C3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7" t="s">
        <v>218</v>
      </c>
      <c r="E1" s="78" t="s">
        <v>225</v>
      </c>
    </row>
    <row r="3" spans="1:5" ht="12.75">
      <c r="A3" s="80"/>
      <c r="B3" s="81"/>
      <c r="C3" s="80"/>
      <c r="D3" s="83"/>
      <c r="E3" s="81"/>
    </row>
    <row r="4" spans="1:5" ht="15.75">
      <c r="A4" s="65" t="s">
        <v>7</v>
      </c>
      <c r="B4" s="82"/>
      <c r="C4" s="91"/>
      <c r="D4" s="83"/>
      <c r="E4" s="81"/>
    </row>
    <row r="5" spans="1:5" ht="12.75">
      <c r="A5" s="80"/>
      <c r="B5" s="81"/>
      <c r="C5" s="80"/>
      <c r="D5" s="83"/>
      <c r="E5" s="81"/>
    </row>
    <row r="6" spans="1:5" ht="12.75">
      <c r="A6" s="80" t="s">
        <v>307</v>
      </c>
      <c r="B6" s="81">
        <f>+'1.1.sz.mell.'!C52</f>
        <v>451396</v>
      </c>
      <c r="C6" s="80" t="s">
        <v>542</v>
      </c>
      <c r="D6" s="83">
        <f>+'2.1.sz.mell  '!C18+'2.2.sz.mell  '!C18</f>
        <v>451396</v>
      </c>
      <c r="E6" s="81">
        <f>+B6-D6</f>
        <v>0</v>
      </c>
    </row>
    <row r="7" spans="1:5" ht="12.75">
      <c r="A7" s="80" t="s">
        <v>219</v>
      </c>
      <c r="B7" s="81">
        <f>+'1.1.sz.mell.'!C66</f>
        <v>510894</v>
      </c>
      <c r="C7" s="80" t="s">
        <v>549</v>
      </c>
      <c r="D7" s="83">
        <f>+'2.1.sz.mell  '!C28+'2.2.sz.mell  '!C32</f>
        <v>510894</v>
      </c>
      <c r="E7" s="81">
        <f>+B7-D7</f>
        <v>0</v>
      </c>
    </row>
    <row r="8" spans="1:5" ht="12.75">
      <c r="A8" s="80" t="s">
        <v>506</v>
      </c>
      <c r="B8" s="81">
        <f>+'1.1.sz.mell.'!C68</f>
        <v>510894</v>
      </c>
      <c r="C8" s="80" t="s">
        <v>554</v>
      </c>
      <c r="D8" s="83">
        <f>+'2.1.sz.mell  '!C30+'2.2.sz.mell  '!C34</f>
        <v>510894</v>
      </c>
      <c r="E8" s="81">
        <f>+B8-D8</f>
        <v>0</v>
      </c>
    </row>
    <row r="9" spans="1:5" ht="12.75">
      <c r="A9" s="80"/>
      <c r="B9" s="81"/>
      <c r="C9" s="80"/>
      <c r="D9" s="83"/>
      <c r="E9" s="81"/>
    </row>
    <row r="10" spans="1:5" ht="15.75">
      <c r="A10" s="65" t="s">
        <v>9</v>
      </c>
      <c r="B10" s="82"/>
      <c r="C10" s="91"/>
      <c r="D10" s="83"/>
      <c r="E10" s="81"/>
    </row>
    <row r="11" spans="1:5" ht="12.75">
      <c r="A11" s="80"/>
      <c r="B11" s="81"/>
      <c r="C11" s="80"/>
      <c r="D11" s="83"/>
      <c r="E11" s="81"/>
    </row>
    <row r="12" spans="1:5" ht="12.75">
      <c r="A12" s="80" t="s">
        <v>524</v>
      </c>
      <c r="B12" s="81">
        <f>+'1.1.sz.mell.'!D52</f>
        <v>479068</v>
      </c>
      <c r="C12" s="80" t="s">
        <v>543</v>
      </c>
      <c r="D12" s="83">
        <f>+'2.1.sz.mell  '!D18+'2.2.sz.mell  '!D18</f>
        <v>479068</v>
      </c>
      <c r="E12" s="81">
        <f>+B12-D12</f>
        <v>0</v>
      </c>
    </row>
    <row r="13" spans="1:5" ht="12.75">
      <c r="A13" s="80" t="s">
        <v>525</v>
      </c>
      <c r="B13" s="81">
        <f>+'1.1.sz.mell.'!D66</f>
        <v>538566</v>
      </c>
      <c r="C13" s="80" t="s">
        <v>550</v>
      </c>
      <c r="D13" s="83">
        <f>+'2.1.sz.mell  '!D28+'2.2.sz.mell  '!D32</f>
        <v>538566</v>
      </c>
      <c r="E13" s="81">
        <f>+B13-D13</f>
        <v>0</v>
      </c>
    </row>
    <row r="14" spans="1:5" ht="12.75">
      <c r="A14" s="80" t="s">
        <v>526</v>
      </c>
      <c r="B14" s="81">
        <f>+'1.1.sz.mell.'!D68</f>
        <v>538566</v>
      </c>
      <c r="C14" s="80" t="s">
        <v>555</v>
      </c>
      <c r="D14" s="83">
        <f>+'2.1.sz.mell  '!D30+'2.2.sz.mell  '!D34</f>
        <v>538566</v>
      </c>
      <c r="E14" s="81">
        <f>+B14-D14</f>
        <v>0</v>
      </c>
    </row>
    <row r="15" spans="1:5" ht="12.75">
      <c r="A15" s="80"/>
      <c r="B15" s="81"/>
      <c r="C15" s="80"/>
      <c r="D15" s="83"/>
      <c r="E15" s="81"/>
    </row>
    <row r="16" spans="1:5" ht="14.25">
      <c r="A16" s="413" t="s">
        <v>11</v>
      </c>
      <c r="C16" s="91"/>
      <c r="D16" s="83"/>
      <c r="E16" s="81"/>
    </row>
    <row r="17" spans="1:5" ht="12.75">
      <c r="A17" s="80"/>
      <c r="B17" s="81"/>
      <c r="C17" s="80"/>
      <c r="D17" s="83"/>
      <c r="E17" s="81"/>
    </row>
    <row r="18" spans="1:5" ht="12.75">
      <c r="A18" s="80" t="s">
        <v>527</v>
      </c>
      <c r="B18" s="81">
        <f>+'1.1.sz.mell.'!E52</f>
        <v>118357</v>
      </c>
      <c r="C18" s="80" t="s">
        <v>544</v>
      </c>
      <c r="D18" s="83">
        <f>+'2.1.sz.mell  '!E18+'2.2.sz.mell  '!E18</f>
        <v>118357</v>
      </c>
      <c r="E18" s="81">
        <f>+B18-D18</f>
        <v>0</v>
      </c>
    </row>
    <row r="19" spans="1:5" ht="12.75">
      <c r="A19" s="80" t="s">
        <v>522</v>
      </c>
      <c r="B19" s="81">
        <f>+'1.1.sz.mell.'!E66</f>
        <v>118357</v>
      </c>
      <c r="C19" s="80" t="s">
        <v>551</v>
      </c>
      <c r="D19" s="83">
        <f>+'2.1.sz.mell  '!E28+'2.2.sz.mell  '!E32</f>
        <v>118357</v>
      </c>
      <c r="E19" s="81">
        <f>+B19-D19</f>
        <v>0</v>
      </c>
    </row>
    <row r="20" spans="1:5" ht="12.75">
      <c r="A20" s="80" t="s">
        <v>528</v>
      </c>
      <c r="B20" s="81">
        <f>+'1.1.sz.mell.'!E68</f>
        <v>124215</v>
      </c>
      <c r="C20" s="80" t="s">
        <v>556</v>
      </c>
      <c r="D20" s="83">
        <f>+'2.1.sz.mell  '!E30+'2.2.sz.mell  '!E34</f>
        <v>124215</v>
      </c>
      <c r="E20" s="81">
        <f>+B20-D20</f>
        <v>0</v>
      </c>
    </row>
    <row r="21" spans="1:5" ht="12.75">
      <c r="A21" s="80"/>
      <c r="B21" s="81"/>
      <c r="C21" s="80"/>
      <c r="D21" s="83"/>
      <c r="E21" s="81"/>
    </row>
    <row r="22" spans="1:5" ht="15.75">
      <c r="A22" s="65" t="s">
        <v>8</v>
      </c>
      <c r="B22" s="82"/>
      <c r="C22" s="91"/>
      <c r="D22" s="83"/>
      <c r="E22" s="81"/>
    </row>
    <row r="23" spans="1:5" ht="12.75">
      <c r="A23" s="80"/>
      <c r="B23" s="81"/>
      <c r="C23" s="80"/>
      <c r="D23" s="83"/>
      <c r="E23" s="81"/>
    </row>
    <row r="24" spans="1:5" ht="12.75">
      <c r="A24" s="80" t="s">
        <v>233</v>
      </c>
      <c r="B24" s="81">
        <f>+'1.1.sz.mell.'!C103</f>
        <v>496694</v>
      </c>
      <c r="C24" s="80" t="s">
        <v>545</v>
      </c>
      <c r="D24" s="83">
        <f>+'2.1.sz.mell  '!G18+'2.2.sz.mell  '!G18</f>
        <v>496694</v>
      </c>
      <c r="E24" s="81">
        <f>+B24-D24</f>
        <v>0</v>
      </c>
    </row>
    <row r="25" spans="1:5" ht="12.75">
      <c r="A25" s="80" t="s">
        <v>220</v>
      </c>
      <c r="B25" s="81">
        <f>+'1.1.sz.mell.'!C122</f>
        <v>510894</v>
      </c>
      <c r="C25" s="80" t="s">
        <v>552</v>
      </c>
      <c r="D25" s="83">
        <f>+'2.1.sz.mell  '!G28+'2.2.sz.mell  '!G32</f>
        <v>510894</v>
      </c>
      <c r="E25" s="81">
        <f>+B25-D25</f>
        <v>0</v>
      </c>
    </row>
    <row r="26" spans="1:5" ht="12.75">
      <c r="A26" s="80" t="s">
        <v>507</v>
      </c>
      <c r="B26" s="81">
        <f>+'1.1.sz.mell.'!C124</f>
        <v>510894</v>
      </c>
      <c r="C26" s="80" t="s">
        <v>557</v>
      </c>
      <c r="D26" s="83">
        <f>+'2.1.sz.mell  '!G30+'2.2.sz.mell  '!G34</f>
        <v>510894</v>
      </c>
      <c r="E26" s="81">
        <f>+B26-D26</f>
        <v>0</v>
      </c>
    </row>
    <row r="27" spans="1:5" ht="12.75">
      <c r="A27" s="80"/>
      <c r="B27" s="81"/>
      <c r="C27" s="80"/>
      <c r="D27" s="83"/>
      <c r="E27" s="81"/>
    </row>
    <row r="28" spans="1:5" ht="15.75">
      <c r="A28" s="65" t="s">
        <v>10</v>
      </c>
      <c r="B28" s="82"/>
      <c r="C28" s="91"/>
      <c r="D28" s="83"/>
      <c r="E28" s="81"/>
    </row>
    <row r="29" spans="1:5" ht="12.75">
      <c r="A29" s="80"/>
      <c r="B29" s="81"/>
      <c r="C29" s="80"/>
      <c r="D29" s="83"/>
      <c r="E29" s="81"/>
    </row>
    <row r="30" spans="1:5" ht="12.75">
      <c r="A30" s="80" t="s">
        <v>529</v>
      </c>
      <c r="B30" s="81">
        <f>+'1.1.sz.mell.'!D103</f>
        <v>524366</v>
      </c>
      <c r="C30" s="80" t="s">
        <v>546</v>
      </c>
      <c r="D30" s="83">
        <f>+'2.1.sz.mell  '!H18+'2.2.sz.mell  '!H18</f>
        <v>524366</v>
      </c>
      <c r="E30" s="81">
        <f>+B30-D30</f>
        <v>0</v>
      </c>
    </row>
    <row r="31" spans="1:5" ht="12.75">
      <c r="A31" s="80" t="s">
        <v>13</v>
      </c>
      <c r="B31" s="81">
        <f>+'1.1.sz.mell.'!D122</f>
        <v>538566</v>
      </c>
      <c r="C31" s="80" t="s">
        <v>553</v>
      </c>
      <c r="D31" s="83">
        <f>+'2.1.sz.mell  '!H28+'2.2.sz.mell  '!H32</f>
        <v>538566</v>
      </c>
      <c r="E31" s="81">
        <f>+B31-D31</f>
        <v>0</v>
      </c>
    </row>
    <row r="32" spans="1:5" ht="12.75">
      <c r="A32" s="80" t="s">
        <v>14</v>
      </c>
      <c r="B32" s="81">
        <f>+'1.1.sz.mell.'!D124</f>
        <v>538566</v>
      </c>
      <c r="C32" s="80" t="s">
        <v>558</v>
      </c>
      <c r="D32" s="83">
        <f>+'2.1.sz.mell  '!H30+'2.2.sz.mell  '!H34</f>
        <v>538566</v>
      </c>
      <c r="E32" s="81">
        <f>+B32-D32</f>
        <v>0</v>
      </c>
    </row>
    <row r="33" spans="1:5" ht="12.75">
      <c r="A33" s="80"/>
      <c r="B33" s="81"/>
      <c r="C33" s="80"/>
      <c r="D33" s="83"/>
      <c r="E33" s="81"/>
    </row>
    <row r="34" spans="1:5" ht="15.75">
      <c r="A34" s="414" t="s">
        <v>12</v>
      </c>
      <c r="B34" s="82"/>
      <c r="C34" s="91"/>
      <c r="D34" s="83"/>
      <c r="E34" s="81"/>
    </row>
    <row r="35" spans="1:5" ht="12.75">
      <c r="A35" s="80"/>
      <c r="B35" s="81"/>
      <c r="C35" s="80"/>
      <c r="D35" s="83"/>
      <c r="E35" s="81"/>
    </row>
    <row r="36" spans="1:5" ht="12.75">
      <c r="A36" s="80" t="s">
        <v>523</v>
      </c>
      <c r="B36" s="81">
        <f>+'1.1.sz.mell.'!E103</f>
        <v>115376</v>
      </c>
      <c r="C36" s="80" t="s">
        <v>547</v>
      </c>
      <c r="D36" s="83">
        <f>+'2.1.sz.mell  '!I18+'2.2.sz.mell  '!I18</f>
        <v>115376</v>
      </c>
      <c r="E36" s="81">
        <f>+B36-D36</f>
        <v>0</v>
      </c>
    </row>
    <row r="37" spans="1:5" ht="12.75">
      <c r="A37" s="80" t="s">
        <v>16</v>
      </c>
      <c r="B37" s="81">
        <f>+'1.1.sz.mell.'!E122</f>
        <v>115376</v>
      </c>
      <c r="C37" s="80" t="s">
        <v>548</v>
      </c>
      <c r="D37" s="83">
        <f>+'2.1.sz.mell  '!I28+'2.2.sz.mell  '!I32</f>
        <v>115376</v>
      </c>
      <c r="E37" s="81">
        <f>+B37-D37</f>
        <v>0</v>
      </c>
    </row>
    <row r="38" spans="1:5" ht="12.75">
      <c r="A38" s="80" t="s">
        <v>15</v>
      </c>
      <c r="B38" s="81">
        <f>+'1.1.sz.mell.'!E124</f>
        <v>116840</v>
      </c>
      <c r="C38" s="80" t="s">
        <v>559</v>
      </c>
      <c r="D38" s="83">
        <f>+'2.1.sz.mell  '!I30+'2.2.sz.mell  '!I34</f>
        <v>116840</v>
      </c>
      <c r="E38" s="8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94" customWidth="1"/>
    <col min="2" max="2" width="38.625" style="94" customWidth="1"/>
    <col min="3" max="6" width="14.00390625" style="94" customWidth="1"/>
    <col min="7" max="16384" width="9.375" style="94" customWidth="1"/>
  </cols>
  <sheetData>
    <row r="1" spans="1:6" ht="33" customHeight="1">
      <c r="A1" s="584" t="s">
        <v>560</v>
      </c>
      <c r="B1" s="584"/>
      <c r="C1" s="584"/>
      <c r="D1" s="584"/>
      <c r="E1" s="584"/>
      <c r="F1" s="584"/>
    </row>
    <row r="2" spans="1:7" ht="15.75" customHeight="1" thickBot="1">
      <c r="A2" s="95"/>
      <c r="B2" s="95"/>
      <c r="C2" s="585"/>
      <c r="D2" s="585"/>
      <c r="E2" s="592" t="s">
        <v>129</v>
      </c>
      <c r="F2" s="592"/>
      <c r="G2" s="102"/>
    </row>
    <row r="3" spans="1:6" ht="63" customHeight="1">
      <c r="A3" s="588" t="s">
        <v>90</v>
      </c>
      <c r="B3" s="590" t="s">
        <v>311</v>
      </c>
      <c r="C3" s="590" t="s">
        <v>508</v>
      </c>
      <c r="D3" s="590"/>
      <c r="E3" s="590"/>
      <c r="F3" s="586" t="s">
        <v>486</v>
      </c>
    </row>
    <row r="4" spans="1:6" ht="15.75" thickBot="1">
      <c r="A4" s="589"/>
      <c r="B4" s="591"/>
      <c r="C4" s="97" t="s">
        <v>312</v>
      </c>
      <c r="D4" s="97" t="s">
        <v>484</v>
      </c>
      <c r="E4" s="97" t="s">
        <v>485</v>
      </c>
      <c r="F4" s="587"/>
    </row>
    <row r="5" spans="1:6" ht="15.75" thickBot="1">
      <c r="A5" s="99">
        <v>1</v>
      </c>
      <c r="B5" s="100">
        <v>2</v>
      </c>
      <c r="C5" s="100">
        <v>3</v>
      </c>
      <c r="D5" s="100">
        <v>4</v>
      </c>
      <c r="E5" s="100">
        <v>5</v>
      </c>
      <c r="F5" s="101">
        <v>6</v>
      </c>
    </row>
    <row r="6" spans="1:6" ht="15">
      <c r="A6" s="98" t="s">
        <v>92</v>
      </c>
      <c r="B6" s="127"/>
      <c r="C6" s="128"/>
      <c r="D6" s="128"/>
      <c r="E6" s="128"/>
      <c r="F6" s="105">
        <f>SUM(C6:E6)</f>
        <v>0</v>
      </c>
    </row>
    <row r="7" spans="1:6" ht="15">
      <c r="A7" s="96" t="s">
        <v>93</v>
      </c>
      <c r="B7" s="129"/>
      <c r="C7" s="130"/>
      <c r="D7" s="130"/>
      <c r="E7" s="130"/>
      <c r="F7" s="106">
        <f>SUM(C7:E7)</f>
        <v>0</v>
      </c>
    </row>
    <row r="8" spans="1:6" ht="15">
      <c r="A8" s="96" t="s">
        <v>94</v>
      </c>
      <c r="B8" s="129"/>
      <c r="C8" s="130"/>
      <c r="D8" s="130"/>
      <c r="E8" s="130"/>
      <c r="F8" s="106">
        <f>SUM(C8:E8)</f>
        <v>0</v>
      </c>
    </row>
    <row r="9" spans="1:6" ht="15">
      <c r="A9" s="96" t="s">
        <v>95</v>
      </c>
      <c r="B9" s="129"/>
      <c r="C9" s="130"/>
      <c r="D9" s="130"/>
      <c r="E9" s="130"/>
      <c r="F9" s="106">
        <f>SUM(C9:E9)</f>
        <v>0</v>
      </c>
    </row>
    <row r="10" spans="1:6" ht="15.75" thickBot="1">
      <c r="A10" s="103" t="s">
        <v>96</v>
      </c>
      <c r="B10" s="131"/>
      <c r="C10" s="132"/>
      <c r="D10" s="132"/>
      <c r="E10" s="132"/>
      <c r="F10" s="106">
        <f>SUM(C10:E10)</f>
        <v>0</v>
      </c>
    </row>
    <row r="11" spans="1:6" ht="15.75" thickBot="1">
      <c r="A11" s="99" t="s">
        <v>97</v>
      </c>
      <c r="B11" s="104" t="s">
        <v>313</v>
      </c>
      <c r="C11" s="107">
        <f>SUM(C6:C10)</f>
        <v>0</v>
      </c>
      <c r="D11" s="107">
        <f>SUM(D6:D10)</f>
        <v>0</v>
      </c>
      <c r="E11" s="107">
        <f>SUM(E6:E10)</f>
        <v>0</v>
      </c>
      <c r="F11" s="10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Önkormányzat</cp:lastModifiedBy>
  <cp:lastPrinted>2013-09-06T09:38:10Z</cp:lastPrinted>
  <dcterms:created xsi:type="dcterms:W3CDTF">1999-10-30T10:30:45Z</dcterms:created>
  <dcterms:modified xsi:type="dcterms:W3CDTF">2013-09-17T08:25:57Z</dcterms:modified>
  <cp:category/>
  <cp:version/>
  <cp:contentType/>
  <cp:contentStatus/>
</cp:coreProperties>
</file>