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210" activeTab="14"/>
  </bookViews>
  <sheets>
    <sheet name="1" sheetId="1" r:id="rId1"/>
    <sheet name="2" sheetId="2" r:id="rId2"/>
    <sheet name="2.1" sheetId="3" r:id="rId3"/>
    <sheet name="3" sheetId="4" r:id="rId4"/>
    <sheet name="3.1" sheetId="5" r:id="rId5"/>
    <sheet name="4" sheetId="6" r:id="rId6"/>
    <sheet name="5" sheetId="7" r:id="rId7"/>
    <sheet name="6" sheetId="8" r:id="rId8"/>
    <sheet name="7" sheetId="9" r:id="rId9"/>
    <sheet name="8" sheetId="10" r:id="rId10"/>
    <sheet name="9" sheetId="11" r:id="rId11"/>
    <sheet name="10" sheetId="12" r:id="rId12"/>
    <sheet name="11" sheetId="13" r:id="rId13"/>
    <sheet name="12" sheetId="14" r:id="rId14"/>
    <sheet name="13" sheetId="15" r:id="rId15"/>
  </sheets>
  <definedNames>
    <definedName name="_xlfn.IFERROR" hidden="1">#NAME?</definedName>
    <definedName name="_xlnm.Print_Titles" localSheetId="0">'1'!$4:$5</definedName>
    <definedName name="_xlnm.Print_Titles" localSheetId="14">'13'!$4:$5</definedName>
    <definedName name="_xlnm.Print_Titles" localSheetId="1">'2'!$3:$5</definedName>
    <definedName name="_xlnm.Print_Titles" localSheetId="3">'3'!$3:$6</definedName>
    <definedName name="_xlnm.Print_Area" localSheetId="0">'1'!$A$1:$BT$28</definedName>
    <definedName name="_xlnm.Print_Area" localSheetId="11">'10'!$A$1:$O$25</definedName>
    <definedName name="_xlnm.Print_Area" localSheetId="14">'13'!$A$1:$BO$35</definedName>
    <definedName name="_xlnm.Print_Area" localSheetId="1">'2'!$A$1:$AJ$95</definedName>
    <definedName name="_xlnm.Print_Area" localSheetId="3">'3'!$A$1:$AJ$66</definedName>
  </definedNames>
  <calcPr fullCalcOnLoad="1"/>
</workbook>
</file>

<file path=xl/sharedStrings.xml><?xml version="1.0" encoding="utf-8"?>
<sst xmlns="http://schemas.openxmlformats.org/spreadsheetml/2006/main" count="953" uniqueCount="727">
  <si>
    <t>K1-K8. Költségvetési kiadások</t>
  </si>
  <si>
    <t>Megnevezés</t>
  </si>
  <si>
    <t>ezer forintban</t>
  </si>
  <si>
    <t>Sor-
szám</t>
  </si>
  <si>
    <t>Rovat megnevezése</t>
  </si>
  <si>
    <t>Rovat
száma</t>
  </si>
  <si>
    <t>Eredeti
előirányzat</t>
  </si>
  <si>
    <t>1.</t>
  </si>
  <si>
    <t>2.</t>
  </si>
  <si>
    <t>3.</t>
  </si>
  <si>
    <t>4.</t>
  </si>
  <si>
    <t>01</t>
  </si>
  <si>
    <t>Törvény szerinti illetmények, munkabérek</t>
  </si>
  <si>
    <t>K1101</t>
  </si>
  <si>
    <t>02</t>
  </si>
  <si>
    <t>Normatív jutalmak</t>
  </si>
  <si>
    <t>K1102</t>
  </si>
  <si>
    <t>03</t>
  </si>
  <si>
    <t>Céljuttatás, projektprémium</t>
  </si>
  <si>
    <t>K1103</t>
  </si>
  <si>
    <t>04</t>
  </si>
  <si>
    <t>Készenléti, ügyeleti, helyettesítési díj, túlóra, túlszolgálat</t>
  </si>
  <si>
    <t>K1104</t>
  </si>
  <si>
    <t>05</t>
  </si>
  <si>
    <t>Végkielégítés</t>
  </si>
  <si>
    <t>K1105</t>
  </si>
  <si>
    <t>06</t>
  </si>
  <si>
    <t>Jubileumi jutalom</t>
  </si>
  <si>
    <t>K1106</t>
  </si>
  <si>
    <t>07</t>
  </si>
  <si>
    <t>Béren kívüli juttatások</t>
  </si>
  <si>
    <t>K1107</t>
  </si>
  <si>
    <t>08</t>
  </si>
  <si>
    <t>Ruházati költségtérítés</t>
  </si>
  <si>
    <t>K1108</t>
  </si>
  <si>
    <t>09</t>
  </si>
  <si>
    <t>Közlekedési költségtérítés</t>
  </si>
  <si>
    <t>K1109</t>
  </si>
  <si>
    <t>10</t>
  </si>
  <si>
    <t>Egyéb költségtérítések</t>
  </si>
  <si>
    <t>K1110</t>
  </si>
  <si>
    <t>11</t>
  </si>
  <si>
    <t>Lakhatási támogatások</t>
  </si>
  <si>
    <t>K1111</t>
  </si>
  <si>
    <t>12</t>
  </si>
  <si>
    <t>Szociális támogatások</t>
  </si>
  <si>
    <t>K1112</t>
  </si>
  <si>
    <t>13</t>
  </si>
  <si>
    <t>Foglalkoztatottak egyéb személyi juttatásai</t>
  </si>
  <si>
    <t>K1113</t>
  </si>
  <si>
    <t>14</t>
  </si>
  <si>
    <t>Foglalkoztatottak személyi juttatásai (=01+…+13)</t>
  </si>
  <si>
    <t>K11</t>
  </si>
  <si>
    <t>15</t>
  </si>
  <si>
    <t>Választott tisztségviselők juttatásai</t>
  </si>
  <si>
    <t>K121</t>
  </si>
  <si>
    <t>16</t>
  </si>
  <si>
    <t>Munkavégzésre irányuló egyéb jogviszonyban nem saját foglalkoztatottnak fizetett juttatások</t>
  </si>
  <si>
    <t>K122</t>
  </si>
  <si>
    <t>17</t>
  </si>
  <si>
    <t>Egyéb külső személyi juttatások</t>
  </si>
  <si>
    <t>K123</t>
  </si>
  <si>
    <t>18</t>
  </si>
  <si>
    <t>Külső személyi juttatások (=15+16+17)</t>
  </si>
  <si>
    <t>K12</t>
  </si>
  <si>
    <t>19</t>
  </si>
  <si>
    <t>Személyi juttatások (=14+18)</t>
  </si>
  <si>
    <t>K1</t>
  </si>
  <si>
    <t>20</t>
  </si>
  <si>
    <t xml:space="preserve">Munkaadókat terhelő járulékok és szociális hozzájárulási adó                                                                            </t>
  </si>
  <si>
    <t>K2</t>
  </si>
  <si>
    <t>21</t>
  </si>
  <si>
    <t>Szakmai anyagok beszerzése</t>
  </si>
  <si>
    <t>K311</t>
  </si>
  <si>
    <t>22</t>
  </si>
  <si>
    <t>Üzemeltetési anyagok beszerzése</t>
  </si>
  <si>
    <t>K312</t>
  </si>
  <si>
    <t>23</t>
  </si>
  <si>
    <t>Árubeszerzés</t>
  </si>
  <si>
    <t>K313</t>
  </si>
  <si>
    <t>24</t>
  </si>
  <si>
    <t>Készletbeszerzés (=21+22+23)</t>
  </si>
  <si>
    <t>K31</t>
  </si>
  <si>
    <t>25</t>
  </si>
  <si>
    <t>Informatikai szolgáltatások igénybevétele</t>
  </si>
  <si>
    <t>K321</t>
  </si>
  <si>
    <t>26</t>
  </si>
  <si>
    <t>Egyéb kommunikációs szolgáltatások</t>
  </si>
  <si>
    <t>K322</t>
  </si>
  <si>
    <t>27</t>
  </si>
  <si>
    <t>Kommunikációs szolgáltatások (=25+26)</t>
  </si>
  <si>
    <t>K32</t>
  </si>
  <si>
    <t>28</t>
  </si>
  <si>
    <t>Közüzemi díjak</t>
  </si>
  <si>
    <t>K331</t>
  </si>
  <si>
    <t>29</t>
  </si>
  <si>
    <t>Vásárolt élelmezés</t>
  </si>
  <si>
    <t>K332</t>
  </si>
  <si>
    <t>30</t>
  </si>
  <si>
    <t>Bérleti és lízing díjak</t>
  </si>
  <si>
    <t>K333</t>
  </si>
  <si>
    <t>31</t>
  </si>
  <si>
    <t>Karbantartási, kisjavítási szolgáltatások</t>
  </si>
  <si>
    <t>K334</t>
  </si>
  <si>
    <t>32</t>
  </si>
  <si>
    <t>Közvetített szolgáltatások</t>
  </si>
  <si>
    <t>K335</t>
  </si>
  <si>
    <t>33</t>
  </si>
  <si>
    <t xml:space="preserve">Szakmai tevékenységet segítő szolgáltatások </t>
  </si>
  <si>
    <t>K336</t>
  </si>
  <si>
    <t>34</t>
  </si>
  <si>
    <t>Egyéb szolgáltatások</t>
  </si>
  <si>
    <t>K337</t>
  </si>
  <si>
    <t>35</t>
  </si>
  <si>
    <t>Szolgáltatási kiadások (=28+…+34)</t>
  </si>
  <si>
    <t>K33</t>
  </si>
  <si>
    <t>36</t>
  </si>
  <si>
    <t>Kiküldetések kiadásai</t>
  </si>
  <si>
    <t>K341</t>
  </si>
  <si>
    <t>37</t>
  </si>
  <si>
    <t>Reklám- és propagandakiadások</t>
  </si>
  <si>
    <t>K342</t>
  </si>
  <si>
    <t>38</t>
  </si>
  <si>
    <t>Kiküldetések, reklám- és propagandakiadások (=36+37)</t>
  </si>
  <si>
    <t>K34</t>
  </si>
  <si>
    <t>39</t>
  </si>
  <si>
    <t>Működési célú előzetesen felszámított általános forgalmi adó</t>
  </si>
  <si>
    <t>K351</t>
  </si>
  <si>
    <t>40</t>
  </si>
  <si>
    <t xml:space="preserve">Fizetendő általános forgalmi adó </t>
  </si>
  <si>
    <t>K352</t>
  </si>
  <si>
    <t>41</t>
  </si>
  <si>
    <t xml:space="preserve">Kamatkiadások </t>
  </si>
  <si>
    <t>K353</t>
  </si>
  <si>
    <t>42</t>
  </si>
  <si>
    <t>Egyéb pénzügyi műveletek kiadásai</t>
  </si>
  <si>
    <t>K354</t>
  </si>
  <si>
    <t>43</t>
  </si>
  <si>
    <t>Egyéb dologi kiadások</t>
  </si>
  <si>
    <t>K355</t>
  </si>
  <si>
    <t>44</t>
  </si>
  <si>
    <t>Különféle befizetések és egyéb dologi kiadások (=39+…+43)</t>
  </si>
  <si>
    <t>K35</t>
  </si>
  <si>
    <t>45</t>
  </si>
  <si>
    <t>Dologi kiadások (=24+27+35+38+44)</t>
  </si>
  <si>
    <t>K3</t>
  </si>
  <si>
    <t>46</t>
  </si>
  <si>
    <t>Társadalombiztosítási ellátások</t>
  </si>
  <si>
    <t>K41</t>
  </si>
  <si>
    <t>47</t>
  </si>
  <si>
    <t>Családi támogatások</t>
  </si>
  <si>
    <t>K42</t>
  </si>
  <si>
    <t>48</t>
  </si>
  <si>
    <t>Pénzbeli kárpótlások, kártérítések</t>
  </si>
  <si>
    <t>K43</t>
  </si>
  <si>
    <t>49</t>
  </si>
  <si>
    <t>Betegséggel kapcsolatos (nem társadalombiztosítási) ellátások</t>
  </si>
  <si>
    <t>K44</t>
  </si>
  <si>
    <t>50</t>
  </si>
  <si>
    <t>Foglalkoztatással, munkanélküliséggel kapcsolatos ellátások</t>
  </si>
  <si>
    <t>K45</t>
  </si>
  <si>
    <t>51</t>
  </si>
  <si>
    <t>Lakhatással kapcsolatos ellátások</t>
  </si>
  <si>
    <t>K46</t>
  </si>
  <si>
    <t>52</t>
  </si>
  <si>
    <t>Intézményi ellátottak pénzbeli juttatásai</t>
  </si>
  <si>
    <t>K47</t>
  </si>
  <si>
    <t>53</t>
  </si>
  <si>
    <t>Egyéb nem intézményi ellátások</t>
  </si>
  <si>
    <t>K48</t>
  </si>
  <si>
    <t>54</t>
  </si>
  <si>
    <t>Ellátottak pénzbeli juttatásai (=46+...+53)</t>
  </si>
  <si>
    <t>K4</t>
  </si>
  <si>
    <t>55</t>
  </si>
  <si>
    <t>Nemzetközi kötelezettségek</t>
  </si>
  <si>
    <t>K501</t>
  </si>
  <si>
    <t>56</t>
  </si>
  <si>
    <t>Elvonások és befizetések</t>
  </si>
  <si>
    <t>K502</t>
  </si>
  <si>
    <t>57</t>
  </si>
  <si>
    <t>Működési célú garancia- és kezességvállalásból származó kifizetés államháztartáson belülre</t>
  </si>
  <si>
    <t>K503</t>
  </si>
  <si>
    <t>58</t>
  </si>
  <si>
    <t>Működési célú visszatérítendő támogatások, kölcsönök nyújtása államháztartáson belülre</t>
  </si>
  <si>
    <t>K504</t>
  </si>
  <si>
    <t>59</t>
  </si>
  <si>
    <t>Működési célú visszatérítendő támogatások, kölcsönök törlesztése államháztartáson belülre</t>
  </si>
  <si>
    <t>K505</t>
  </si>
  <si>
    <t>60</t>
  </si>
  <si>
    <t>Egyéb működési célú támogatások államháztartáson belülre</t>
  </si>
  <si>
    <t>K506</t>
  </si>
  <si>
    <t>61</t>
  </si>
  <si>
    <t>Működési célú garancia- és kezességvállalásból származó kifizetés államháztartáson kívülre</t>
  </si>
  <si>
    <t>K507</t>
  </si>
  <si>
    <t>62</t>
  </si>
  <si>
    <t>Működési célú visszatérítendő támogatások, kölcsönök nyújtása államháztartáson kívülre</t>
  </si>
  <si>
    <t>K508</t>
  </si>
  <si>
    <t>63</t>
  </si>
  <si>
    <t>Árkiegészítések, ártámogatások</t>
  </si>
  <si>
    <t>K509</t>
  </si>
  <si>
    <t>64</t>
  </si>
  <si>
    <t>Kamattámogatások</t>
  </si>
  <si>
    <t>K510</t>
  </si>
  <si>
    <t>65</t>
  </si>
  <si>
    <t>Egyéb működési célú támogatások államháztartáson kívülre</t>
  </si>
  <si>
    <t>K511</t>
  </si>
  <si>
    <t>66</t>
  </si>
  <si>
    <t>Tartalékok</t>
  </si>
  <si>
    <t>K512</t>
  </si>
  <si>
    <t>67</t>
  </si>
  <si>
    <t>Egyéb működési célú kiadások (=55+…+66)</t>
  </si>
  <si>
    <t>K5</t>
  </si>
  <si>
    <t>68</t>
  </si>
  <si>
    <t>Immateriális javak beszerzése, létesítése</t>
  </si>
  <si>
    <t>K61</t>
  </si>
  <si>
    <t>69</t>
  </si>
  <si>
    <t>Ingatlanok beszerzése, létesítése</t>
  </si>
  <si>
    <t>K62</t>
  </si>
  <si>
    <t>70</t>
  </si>
  <si>
    <t>Informatikai eszközök beszerzése, létesítése</t>
  </si>
  <si>
    <t>K63</t>
  </si>
  <si>
    <t>71</t>
  </si>
  <si>
    <t>Egyéb tárgyi eszközök beszerzése, létesítése</t>
  </si>
  <si>
    <t>K64</t>
  </si>
  <si>
    <t>72</t>
  </si>
  <si>
    <t>Részesedések beszerzése</t>
  </si>
  <si>
    <t>K65</t>
  </si>
  <si>
    <t>73</t>
  </si>
  <si>
    <t>Meglévő részesedések növeléséhez kapcsolódó kiadások</t>
  </si>
  <si>
    <t>K66</t>
  </si>
  <si>
    <t>74</t>
  </si>
  <si>
    <t>Beruházási célú előzetesen felszámított általános forgalmi adó</t>
  </si>
  <si>
    <t>K67</t>
  </si>
  <si>
    <t>75</t>
  </si>
  <si>
    <t>Beruházások (=68+…+74)</t>
  </si>
  <si>
    <t>K6</t>
  </si>
  <si>
    <t>76</t>
  </si>
  <si>
    <t>Ingatlanok felújítása</t>
  </si>
  <si>
    <t>K71</t>
  </si>
  <si>
    <t>77</t>
  </si>
  <si>
    <t>Informatikai eszközök felújítása</t>
  </si>
  <si>
    <t>K72</t>
  </si>
  <si>
    <t>78</t>
  </si>
  <si>
    <t xml:space="preserve">Egyéb tárgyi eszközök felújítása </t>
  </si>
  <si>
    <t>K73</t>
  </si>
  <si>
    <t>79</t>
  </si>
  <si>
    <t>Felújítási célú előzetesen felszámított általános forgalmi adó</t>
  </si>
  <si>
    <t>K74</t>
  </si>
  <si>
    <t>80</t>
  </si>
  <si>
    <t>Felújítások (=76+...+79)</t>
  </si>
  <si>
    <t>K7</t>
  </si>
  <si>
    <t>81</t>
  </si>
  <si>
    <t>Felhalmozási célú garancia- és kezességvállalásból származó kifizetés államháztartáson belülre</t>
  </si>
  <si>
    <t>K81</t>
  </si>
  <si>
    <t>82</t>
  </si>
  <si>
    <t>Felhalmozási célú visszatérítendő támogatások, kölcsönök nyújtása államháztartáson belülre</t>
  </si>
  <si>
    <t>K82</t>
  </si>
  <si>
    <t>83</t>
  </si>
  <si>
    <t>Felhalmozási célú visszatérítendő támogatások, kölcsönök törlesztése államháztartáson belülre</t>
  </si>
  <si>
    <t>K83</t>
  </si>
  <si>
    <t>84</t>
  </si>
  <si>
    <t>Egyéb felhalmozási célú támogatások államháztartáson belülre</t>
  </si>
  <si>
    <t>K84</t>
  </si>
  <si>
    <t>85</t>
  </si>
  <si>
    <t>Felhalmozási célú garancia- és kezességvállalásból származó kifizetés államháztartáson kívülre</t>
  </si>
  <si>
    <t>K85</t>
  </si>
  <si>
    <t>86</t>
  </si>
  <si>
    <t>Felhalmozási célú visszatérítendő támogatások, kölcsönök nyújtása államháztartáson kívülre</t>
  </si>
  <si>
    <t>K86</t>
  </si>
  <si>
    <t>87</t>
  </si>
  <si>
    <t>Lakástámogatás</t>
  </si>
  <si>
    <t>K87</t>
  </si>
  <si>
    <t>88</t>
  </si>
  <si>
    <t xml:space="preserve">Egyéb felhalmozási célú támogatások államháztartáson kívülre </t>
  </si>
  <si>
    <t>K88</t>
  </si>
  <si>
    <t>89</t>
  </si>
  <si>
    <t>Egyéb felhalmozási célú kiadások (=81+…+88)</t>
  </si>
  <si>
    <t>K8</t>
  </si>
  <si>
    <t>90</t>
  </si>
  <si>
    <t>Költségvetési kiadások (=19+20+45+54+67+75+80+89)</t>
  </si>
  <si>
    <t>K1-K8</t>
  </si>
  <si>
    <t>B1-B7. Költségvetési bevételek</t>
  </si>
  <si>
    <t>Helyi önkormányzatok működésének általános támogatása</t>
  </si>
  <si>
    <t>B111</t>
  </si>
  <si>
    <t>Települési önkormányzatok egyes köznevelési feladatainak támogatása</t>
  </si>
  <si>
    <t>B112</t>
  </si>
  <si>
    <t>Települési önkormányzatok szociális gyermekjóléti és gyermekétkeztetési feladatainak támogatása</t>
  </si>
  <si>
    <t>B113</t>
  </si>
  <si>
    <t>Települési önkormányzatok kulturális feladatainak támogatása</t>
  </si>
  <si>
    <t>B114</t>
  </si>
  <si>
    <t>B115</t>
  </si>
  <si>
    <t>B116</t>
  </si>
  <si>
    <t>Önkormányzatok működési támogatásai (=01+…+06)</t>
  </si>
  <si>
    <t>B11</t>
  </si>
  <si>
    <t>Elvonások és befizetések bevételei</t>
  </si>
  <si>
    <t>B12</t>
  </si>
  <si>
    <t>Működési célú garancia- és kezességvállalásból származó megtérülések államháztartáson belülről</t>
  </si>
  <si>
    <t>B13</t>
  </si>
  <si>
    <t>Működési célú visszatérítendő támogatások, kölcsönök visszatérülése államháztartáson belülről</t>
  </si>
  <si>
    <t>B14</t>
  </si>
  <si>
    <t>Működési célú visszatérítendő támogatások, kölcsönök igénybevétele államháztartáson belülről</t>
  </si>
  <si>
    <t>B15</t>
  </si>
  <si>
    <t>Egyéb működési célú támogatások bevételei államháztartáson belülről</t>
  </si>
  <si>
    <t>B16</t>
  </si>
  <si>
    <t>Működési célú támogatások államháztartáson belülről (=07+…+12)</t>
  </si>
  <si>
    <t>B1</t>
  </si>
  <si>
    <t>Felhalmozási célú önkormányzati támogatások</t>
  </si>
  <si>
    <t>B21</t>
  </si>
  <si>
    <t>Felhalmozási célú garancia- és kezességvállalásból származó megtérülések államháztartáson belülről</t>
  </si>
  <si>
    <t>B22</t>
  </si>
  <si>
    <t>Felhalmozási célú visszatérítendő támogatások, kölcsönök visszatérülése államháztartáson belülről</t>
  </si>
  <si>
    <t>B23</t>
  </si>
  <si>
    <t>Felhalmozási célú visszatérítendő támogatások, kölcsönök igénybevétele államháztartáson belülről</t>
  </si>
  <si>
    <t>B24</t>
  </si>
  <si>
    <t>Egyéb felhalmozási célú támogatások bevételei államháztartáson belülről</t>
  </si>
  <si>
    <t>B25</t>
  </si>
  <si>
    <t>Felhalmozási célú támogatások államháztartáson belülről (=14+…+18)</t>
  </si>
  <si>
    <t>B2</t>
  </si>
  <si>
    <t>Magánszemélyek jövedelemadói</t>
  </si>
  <si>
    <t>B311</t>
  </si>
  <si>
    <t xml:space="preserve">Társaságok jövedelemadói </t>
  </si>
  <si>
    <t>B312</t>
  </si>
  <si>
    <t>Jövedelemadók (=20+21)</t>
  </si>
  <si>
    <t>B31</t>
  </si>
  <si>
    <t>Szociális hozzájárulási adó és járulékok</t>
  </si>
  <si>
    <t>B32</t>
  </si>
  <si>
    <t>Bérhez és foglalkoztatáshoz kapcsolódó adók</t>
  </si>
  <si>
    <t>B33</t>
  </si>
  <si>
    <t xml:space="preserve">Vagyoni tipusú adók </t>
  </si>
  <si>
    <t>B34</t>
  </si>
  <si>
    <t xml:space="preserve">Értékesítési és forgalmi adók </t>
  </si>
  <si>
    <t>B351</t>
  </si>
  <si>
    <t xml:space="preserve">Fogyasztási adók </t>
  </si>
  <si>
    <t>B352</t>
  </si>
  <si>
    <t xml:space="preserve">Pénzügyi monopóliumok nyereségét terhelő adók </t>
  </si>
  <si>
    <t>B353</t>
  </si>
  <si>
    <t>Gépjárműadók</t>
  </si>
  <si>
    <t>B354</t>
  </si>
  <si>
    <t xml:space="preserve">Egyéb áruhasználati és szolgáltatási adók </t>
  </si>
  <si>
    <t>B355</t>
  </si>
  <si>
    <t xml:space="preserve">Termékek és szolgáltatások adói (=26+…+30) </t>
  </si>
  <si>
    <t>B35</t>
  </si>
  <si>
    <t xml:space="preserve">Egyéb közhatalmi bevételek </t>
  </si>
  <si>
    <t>B36</t>
  </si>
  <si>
    <t>Közhatalmi bevételek (=22+...+25+31+32)</t>
  </si>
  <si>
    <t>B3</t>
  </si>
  <si>
    <t>Készletértékesítés ellenértéke</t>
  </si>
  <si>
    <t>B401</t>
  </si>
  <si>
    <t>Szolgáltatások ellenértéke</t>
  </si>
  <si>
    <t>B402</t>
  </si>
  <si>
    <t>Közvetített szolgáltatások ellenértéke</t>
  </si>
  <si>
    <t>B403</t>
  </si>
  <si>
    <t>Tulajdonosi bevételek</t>
  </si>
  <si>
    <t>B404</t>
  </si>
  <si>
    <t>Ellátási díjak</t>
  </si>
  <si>
    <t>B405</t>
  </si>
  <si>
    <t>Kiszámlázott általános forgalmi adó</t>
  </si>
  <si>
    <t>B406</t>
  </si>
  <si>
    <t>Általános forgalmi adó visszatérítése</t>
  </si>
  <si>
    <t>B407</t>
  </si>
  <si>
    <t>Kamatbevételek</t>
  </si>
  <si>
    <t>B408</t>
  </si>
  <si>
    <t>Egyéb pénzügyi műveletek bevételei</t>
  </si>
  <si>
    <t>B409</t>
  </si>
  <si>
    <t>Egyéb működési bevételek</t>
  </si>
  <si>
    <t>B410</t>
  </si>
  <si>
    <t>Működési bevételek (=34+…+43)</t>
  </si>
  <si>
    <t>B4</t>
  </si>
  <si>
    <t>Immateriális javak értékesítése</t>
  </si>
  <si>
    <t>B51</t>
  </si>
  <si>
    <t>Ingatlanok értékesítése</t>
  </si>
  <si>
    <t>B52</t>
  </si>
  <si>
    <t>Egyéb tárgyi eszközök értékesítése</t>
  </si>
  <si>
    <t>B53</t>
  </si>
  <si>
    <t>Részesedések értékesítése</t>
  </si>
  <si>
    <t>B54</t>
  </si>
  <si>
    <t>Részesedések megszűnéséhez kapcsolódó bevételek</t>
  </si>
  <si>
    <t>B55</t>
  </si>
  <si>
    <t>Felhalmozási bevételek (=45+…+49)</t>
  </si>
  <si>
    <t>B5</t>
  </si>
  <si>
    <t>Működési célú garancia- és kezességvállalásból származó megtérülések államháztartáson kívülről</t>
  </si>
  <si>
    <t>B61</t>
  </si>
  <si>
    <t>Működési célú visszatérítendő támogatások, kölcsönök visszatérülése államháztartáson kívülről</t>
  </si>
  <si>
    <t>B62</t>
  </si>
  <si>
    <t>Egyéb működési célú átvett pénzeszközök</t>
  </si>
  <si>
    <t>B63</t>
  </si>
  <si>
    <t>Működési célú átvett pénzeszközök (=51+52+53)</t>
  </si>
  <si>
    <t>B6</t>
  </si>
  <si>
    <t>Felhalmozási célú garancia- és kezességvállalásból származó megtérülések államháztartáson kívülről</t>
  </si>
  <si>
    <t>B71</t>
  </si>
  <si>
    <t>Felhalmozási célú visszatérítendő támogatások, kölcsönök visszatérülése államháztartáson kívülről</t>
  </si>
  <si>
    <t>B72</t>
  </si>
  <si>
    <t>Egyéb felhalmozási célú átvett pénzeszközök</t>
  </si>
  <si>
    <t>B73</t>
  </si>
  <si>
    <t>Felhalmozási célú átvett pénzeszközök (=55+56+57)</t>
  </si>
  <si>
    <t>B7</t>
  </si>
  <si>
    <t>Költségvetési bevételek (=13+19+33+44+50+54+58)</t>
  </si>
  <si>
    <t>B1-B7</t>
  </si>
  <si>
    <t xml:space="preserve">Foglalkoztatottak személyi juttatásai </t>
  </si>
  <si>
    <t xml:space="preserve">Külső személyi juttatások </t>
  </si>
  <si>
    <t>Személyi juttatások</t>
  </si>
  <si>
    <t xml:space="preserve">Dologi kiadások </t>
  </si>
  <si>
    <t xml:space="preserve">Ellátottak pénzbeli juttatásai </t>
  </si>
  <si>
    <t>Egyéb működési célú kiadások</t>
  </si>
  <si>
    <t xml:space="preserve">Beruházások </t>
  </si>
  <si>
    <t xml:space="preserve">Felújítások </t>
  </si>
  <si>
    <t xml:space="preserve">Egyéb felhalmozási célú kiadások </t>
  </si>
  <si>
    <t>Működési célú támogatások államháztartáson belülről</t>
  </si>
  <si>
    <t>Felhalmozási célú támogatások államháztartáson belülről</t>
  </si>
  <si>
    <t>Közhatalmi bevételek</t>
  </si>
  <si>
    <t xml:space="preserve">Működési bevételek </t>
  </si>
  <si>
    <t>Felhalmozási bevételek</t>
  </si>
  <si>
    <t xml:space="preserve">Működési célú átvett pénzeszközök </t>
  </si>
  <si>
    <t>Pénzügyi lízing kiadásai</t>
  </si>
  <si>
    <t xml:space="preserve">Hitel-, kölcsöntörlesztés államháztartáson kívülre </t>
  </si>
  <si>
    <t xml:space="preserve">Belföldi értékpapírok kiadásai </t>
  </si>
  <si>
    <t xml:space="preserve">Belföldi finanszírozás kiadásai </t>
  </si>
  <si>
    <t xml:space="preserve">Külföldi finanszírozás kiadásai </t>
  </si>
  <si>
    <t>Finanszírozási kiadások</t>
  </si>
  <si>
    <t>Hitel-, kölcsönfelvétel államháztartáson kívülről</t>
  </si>
  <si>
    <t xml:space="preserve">Belföldi értékpapírok bevételei </t>
  </si>
  <si>
    <t xml:space="preserve">Maradvány igénybevétele </t>
  </si>
  <si>
    <t xml:space="preserve">Belföldi finanszírozás bevételei </t>
  </si>
  <si>
    <t xml:space="preserve">Külföldi finanszírozás bevételei </t>
  </si>
  <si>
    <t>Finanszírozási bevételek</t>
  </si>
  <si>
    <t>Személyi juttatások (=1+2)</t>
  </si>
  <si>
    <t>Költségvetési kiadások (=3+…+10)</t>
  </si>
  <si>
    <t>Finanszírozási kiadások (=12+…+15)</t>
  </si>
  <si>
    <t>Kiadások összesen (=11+16)</t>
  </si>
  <si>
    <t>Bevételek összesen (=8+14)</t>
  </si>
  <si>
    <t>Bevételek</t>
  </si>
  <si>
    <t>Kiadások</t>
  </si>
  <si>
    <t>5.</t>
  </si>
  <si>
    <t>6.</t>
  </si>
  <si>
    <t>7.</t>
  </si>
  <si>
    <t>8.</t>
  </si>
  <si>
    <t>9.</t>
  </si>
  <si>
    <t>10.</t>
  </si>
  <si>
    <t>11.</t>
  </si>
  <si>
    <t>12.</t>
  </si>
  <si>
    <t>Rövid lejáratú hitelek törlesztése</t>
  </si>
  <si>
    <t>13.</t>
  </si>
  <si>
    <t>14.</t>
  </si>
  <si>
    <t>15.</t>
  </si>
  <si>
    <t>16.</t>
  </si>
  <si>
    <t>17.</t>
  </si>
  <si>
    <t>18.</t>
  </si>
  <si>
    <t>19.</t>
  </si>
  <si>
    <t>20.</t>
  </si>
  <si>
    <t>21.</t>
  </si>
  <si>
    <t>22.</t>
  </si>
  <si>
    <t>23.</t>
  </si>
  <si>
    <t>24.</t>
  </si>
  <si>
    <t>Költségvetési hiány:</t>
  </si>
  <si>
    <t>Kiadás</t>
  </si>
  <si>
    <t>Bevétel</t>
  </si>
  <si>
    <t>Személyi juttatások és járulékok</t>
  </si>
  <si>
    <t>Felhalmozási/finanszírozási kiadások</t>
  </si>
  <si>
    <t>Összesen</t>
  </si>
  <si>
    <t>Költségvetési támogatás</t>
  </si>
  <si>
    <t>Átvett pénzeszközök/feladathoz kapcsolódó bevétel</t>
  </si>
  <si>
    <t>Kötelező önkormányzati feladatok</t>
  </si>
  <si>
    <t>Óvodai ellátás</t>
  </si>
  <si>
    <t>Pénzbeli ellátások</t>
  </si>
  <si>
    <t>Házi segítségnyújtás</t>
  </si>
  <si>
    <t>Helyi közfoglalkoztatás</t>
  </si>
  <si>
    <t>Önként vállalt feladatok</t>
  </si>
  <si>
    <t>Összesen:</t>
  </si>
  <si>
    <t>Felhalmozási kiadás  megnevezése</t>
  </si>
  <si>
    <t>Teljes költség</t>
  </si>
  <si>
    <t>Kivitelezés kezdési és befejezési éve</t>
  </si>
  <si>
    <t>Felújítási kiadások célonként</t>
  </si>
  <si>
    <t>ÖSSZESEN:</t>
  </si>
  <si>
    <t>Sor-szám</t>
  </si>
  <si>
    <t>Bevételi jogcím</t>
  </si>
  <si>
    <t>Kedvezmény nélkül elérhető bevétel</t>
  </si>
  <si>
    <t>Kedvezmények összege</t>
  </si>
  <si>
    <t>Ellátottak térítési díjának méltányosságból történő elengedése</t>
  </si>
  <si>
    <t>Ellátottak kártérítésének méltányosságból történő elengedése</t>
  </si>
  <si>
    <t>Lakosság részére lakásépítéshez nyújtott kölcsön elengedése</t>
  </si>
  <si>
    <t>Lakosság részére lakásfelújításhoz nyújtott kölcsön elengedése</t>
  </si>
  <si>
    <t>Helyi adóból biztosított kedvezmény, mentesség összesen</t>
  </si>
  <si>
    <t xml:space="preserve">-ebből:            Építményadó </t>
  </si>
  <si>
    <t xml:space="preserve">Telekadó </t>
  </si>
  <si>
    <t xml:space="preserve">Vállalkozók kommunális adója </t>
  </si>
  <si>
    <t xml:space="preserve">Magánszemélyek kommunális adója </t>
  </si>
  <si>
    <t xml:space="preserve">Idegenforgalmi adó tartózkodás után </t>
  </si>
  <si>
    <t xml:space="preserve">Idegenforgalmi adó épület után </t>
  </si>
  <si>
    <t xml:space="preserve">Iparűzési adó állandó jelleggel végzett iparűzési tevékenység után </t>
  </si>
  <si>
    <t>Gépjárműadóból biztosított kedvezmény, mentesség</t>
  </si>
  <si>
    <t>Helyiségek hasznosítása utáni kedvezmény, mentesség</t>
  </si>
  <si>
    <t>Eszközök hasznosítása utáni kedvezmény, mentesség</t>
  </si>
  <si>
    <t>Egyéb kedvezmény</t>
  </si>
  <si>
    <t>Egyéb kölcsön elengedése</t>
  </si>
  <si>
    <t>Jogcím</t>
  </si>
  <si>
    <t>Támogatás</t>
  </si>
  <si>
    <t xml:space="preserve"> Ft</t>
  </si>
  <si>
    <t>I.</t>
  </si>
  <si>
    <t>Helyi önkormányztok működésének általános támogatása</t>
  </si>
  <si>
    <t>I.1.a)</t>
  </si>
  <si>
    <t>Önkormányzati hivatal működésének támogatása</t>
  </si>
  <si>
    <t>I.1.b)</t>
  </si>
  <si>
    <t>Település-üzemeltetéshez kapcsolódó feladatellátás</t>
  </si>
  <si>
    <t>I.1.ba)</t>
  </si>
  <si>
    <t>A zöldterölet-gazdálkodással kapcsolatos feladatok ellátásának támogatása</t>
  </si>
  <si>
    <t>I.1.bb)</t>
  </si>
  <si>
    <t>Közvilágítás fenntartásának támogatása</t>
  </si>
  <si>
    <t>I.1.bc)</t>
  </si>
  <si>
    <t>Köztemető fenntartással kapcsolatos feladatok támogatása</t>
  </si>
  <si>
    <t>I.1.bd)</t>
  </si>
  <si>
    <t>Közutak fenntartásának támogatása</t>
  </si>
  <si>
    <t>I.1.c)</t>
  </si>
  <si>
    <t>Egyéb kötelező önkormányzati feladatok támogatása</t>
  </si>
  <si>
    <t>II.</t>
  </si>
  <si>
    <t>A települési önkormányzatok egyes köznevelési és gyermekétkeztetési feladatainak támogatása</t>
  </si>
  <si>
    <t>II.1.</t>
  </si>
  <si>
    <t>Óvodapedagógusok, és az óvodapedagógusok nevelő munkáját közvetlenül segítők bértámogatása</t>
  </si>
  <si>
    <t xml:space="preserve">II.2. </t>
  </si>
  <si>
    <t>Óvodaműködtetési támogatás</t>
  </si>
  <si>
    <t>II.3.</t>
  </si>
  <si>
    <t>Ingyenes és kedvezményes gyermekétkeztetés támogatása</t>
  </si>
  <si>
    <t>III.</t>
  </si>
  <si>
    <t>A települési önkormányzatok szociális és gyermekjóléti feladatainak támogatása</t>
  </si>
  <si>
    <t>III.2.</t>
  </si>
  <si>
    <t>IV.</t>
  </si>
  <si>
    <t>A települési önkormányzatok kulturális feladatainak támogatása</t>
  </si>
  <si>
    <t>IV.1.d)</t>
  </si>
  <si>
    <t>Települési önkormányzatok támogatása a nyilvános könyvtári ellátás és a közművelődés feladatokhoz</t>
  </si>
  <si>
    <t>január</t>
  </si>
  <si>
    <t>február</t>
  </si>
  <si>
    <t>március</t>
  </si>
  <si>
    <t>április</t>
  </si>
  <si>
    <t>május</t>
  </si>
  <si>
    <t>június</t>
  </si>
  <si>
    <t>július</t>
  </si>
  <si>
    <t>augusztus</t>
  </si>
  <si>
    <t>szeptember</t>
  </si>
  <si>
    <t>október</t>
  </si>
  <si>
    <t>november</t>
  </si>
  <si>
    <t>december</t>
  </si>
  <si>
    <t>összesen</t>
  </si>
  <si>
    <t>Munkaadót terhelő járulékok</t>
  </si>
  <si>
    <t>Felhalmozási kiadások</t>
  </si>
  <si>
    <t xml:space="preserve">Kiadások összesen </t>
  </si>
  <si>
    <t xml:space="preserve">Bevételek összesen </t>
  </si>
  <si>
    <t>Ellátottak pénzbeli juttatásai</t>
  </si>
  <si>
    <t>Működési célú támogatások ÁHT-n belülről</t>
  </si>
  <si>
    <t>Felhalmozási célú támogatások ÁHT-n belülről</t>
  </si>
  <si>
    <t>Működési célú átvett pénzeszközök</t>
  </si>
  <si>
    <t>Államigazgatási feladatok</t>
  </si>
  <si>
    <t>Dologi kiadások</t>
  </si>
  <si>
    <t>Ellátottak pénzbeli juttatásai, egyéb működési célú kiadások</t>
  </si>
  <si>
    <t>Hosszú lejáratú hitelek törlesztése</t>
  </si>
  <si>
    <t>25.</t>
  </si>
  <si>
    <t>26.</t>
  </si>
  <si>
    <t>27.</t>
  </si>
  <si>
    <t>Költségvetési többlet:</t>
  </si>
  <si>
    <t>Költségvetési bevételek (=1+…+7)</t>
  </si>
  <si>
    <t>Finanszírozási bevételek (=9+…..+13)</t>
  </si>
  <si>
    <t xml:space="preserve">Felhalmozási célú átvett pénzeszközök </t>
  </si>
  <si>
    <t xml:space="preserve">Zalaszentjakab Község Önkormányzata </t>
  </si>
  <si>
    <t>Önkormányzatok működési támogatásai</t>
  </si>
  <si>
    <t>Munkaadókat terhelő járulékok és szociális hozzájárulási adó</t>
  </si>
  <si>
    <t>2.-ból EU-s támogatás</t>
  </si>
  <si>
    <t>4.-ből EU-s támogatás</t>
  </si>
  <si>
    <t>Költségvetési bevételek összesen (1.+2.+4.+5.+7.+…+12.)</t>
  </si>
  <si>
    <t>Költségvetési kiadások összesen (1.+...+12.)</t>
  </si>
  <si>
    <t>Hiány belső finanszírozásának bevételei (15.+…+18. )</t>
  </si>
  <si>
    <t>Értékpapír vásárlása, visszavásárlása</t>
  </si>
  <si>
    <t xml:space="preserve">   Költségvetési maradvány igénybevétele </t>
  </si>
  <si>
    <t>Likviditási célú hitelek törlesztése</t>
  </si>
  <si>
    <t xml:space="preserve">   Vállalkozási maradvány igénybevétele </t>
  </si>
  <si>
    <t xml:space="preserve">   Betét visszavonásából származó bevétel </t>
  </si>
  <si>
    <t xml:space="preserve">   Egyéb belső finanszírozási bevételek</t>
  </si>
  <si>
    <t>Kölcsön törlesztése</t>
  </si>
  <si>
    <t xml:space="preserve">Hiány külső finanszírozásának bevételei (20.+…+21.) </t>
  </si>
  <si>
    <t>Forgatási célú belföldi, külföldi értékpapírok vásárlása</t>
  </si>
  <si>
    <t xml:space="preserve">   Likviditási célú hitelek, kölcsönök felvétele</t>
  </si>
  <si>
    <t>Betét elhelyezése</t>
  </si>
  <si>
    <t xml:space="preserve">   Értékpapírok bevételei</t>
  </si>
  <si>
    <t>Működési célú finanszírozási bevételek összesen (14.+19.)</t>
  </si>
  <si>
    <t>Működési célú finanszírozási kiadások összesen (14.+...+21.)</t>
  </si>
  <si>
    <t>BEVÉTEL ÖSSZESEN (13.+22.)</t>
  </si>
  <si>
    <t>KIADÁSOK ÖSSZESEN (13.+22.)</t>
  </si>
  <si>
    <t>Tárgyévi  hiány:</t>
  </si>
  <si>
    <t>Tárgyévi  többlet:</t>
  </si>
  <si>
    <t>Beruházások</t>
  </si>
  <si>
    <t>1.-ből EU-s támogatás</t>
  </si>
  <si>
    <t>1.-ből EU-s forrásból megvalósuló beruházás</t>
  </si>
  <si>
    <t>Felújítások</t>
  </si>
  <si>
    <t>Felhalmozási célú átvett pénzeszközök átvétele</t>
  </si>
  <si>
    <t>3.-ból EU-s forrásból megvalósuló felújítás</t>
  </si>
  <si>
    <t>4.-ből EU-s támogatás (közvetlen)</t>
  </si>
  <si>
    <t>Egyéb felhalmozási kiadások</t>
  </si>
  <si>
    <t>Egyéb felhalmozási célú bevételek</t>
  </si>
  <si>
    <t>Költségvetési bevételek összesen: (1.+3.+4.+6.+…+11.)</t>
  </si>
  <si>
    <t>Költségvetési kiadások összesen: (1.+3.+5.+...+11.)</t>
  </si>
  <si>
    <t>Hiány belső finanszírozás bevételei ( 14+…+18)</t>
  </si>
  <si>
    <t>Költségvetési maradvány igénybevétele</t>
  </si>
  <si>
    <t>Hitelek törlesztése</t>
  </si>
  <si>
    <t xml:space="preserve">Vállalkozási maradvány igénybevétele </t>
  </si>
  <si>
    <t xml:space="preserve">Betét visszavonásából származó bevétel </t>
  </si>
  <si>
    <t>Értékpapír értékesítése</t>
  </si>
  <si>
    <t>Egyéb belső finanszírozási bevételek</t>
  </si>
  <si>
    <t>Befektetési célú belföldi, külföldi értékpapírok vásárlása</t>
  </si>
  <si>
    <t>Hiány külső finanszírozásának bevételei (20+…+24 )</t>
  </si>
  <si>
    <t>Hosszú lejáratú hitelek, kölcsönök felvétele</t>
  </si>
  <si>
    <t>Likviditási célú hitelek, kölcsönök felvétele</t>
  </si>
  <si>
    <t>Rövid lejáratú hitelek, kölcsönök felvétele</t>
  </si>
  <si>
    <t>Értékpapírok kibocsátása</t>
  </si>
  <si>
    <t>Egyéb külső finanszírozási bevételek</t>
  </si>
  <si>
    <t>Felhalmozási célú finanszírozási bevételek összesen (13.+19.)</t>
  </si>
  <si>
    <t>Felhalmozási célú finanszírozási kiadások összesen
(13.+...+24.)</t>
  </si>
  <si>
    <t>BEVÉTEL ÖSSZESEN (12+25)</t>
  </si>
  <si>
    <t>KIADÁSOK ÖSSZESEN (12+25)</t>
  </si>
  <si>
    <t>28.</t>
  </si>
  <si>
    <t xml:space="preserve"> Működési célú bevételek és kiadások mérlege
(Önkormányzati szinten)</t>
  </si>
  <si>
    <t xml:space="preserve"> Felhalmozási célú bevételek és kiadások mérlege
(Önkormányzati szinten)</t>
  </si>
  <si>
    <t>III.3.e)</t>
  </si>
  <si>
    <t>Falugondnoki szolgáltatás</t>
  </si>
  <si>
    <t>ZALASZENTJAKAB  KÖZSÉG ÖNKORMÁNYZATA</t>
  </si>
  <si>
    <t>Működési bevételek</t>
  </si>
  <si>
    <t>Adónem megnevezése</t>
  </si>
  <si>
    <t>Vagyoni típusú adók ebből:</t>
  </si>
  <si>
    <t xml:space="preserve">     -Építményadó</t>
  </si>
  <si>
    <t xml:space="preserve">     -Magánszemélyek kommunális adója</t>
  </si>
  <si>
    <t>Egyéb áruhasználati és szolg. adó ebből:</t>
  </si>
  <si>
    <t xml:space="preserve">     - Idegenforg. adó tart. után</t>
  </si>
  <si>
    <t xml:space="preserve">     -Talajterhelési díj</t>
  </si>
  <si>
    <t>Értékesítési és forglami adó</t>
  </si>
  <si>
    <t xml:space="preserve">     -Iparűzési adó állandó jelleggel végz.</t>
  </si>
  <si>
    <t>Egyéb közhatalmi bevétel</t>
  </si>
  <si>
    <t xml:space="preserve">     - Adópótlék, adóbírság</t>
  </si>
  <si>
    <t xml:space="preserve">     - Egyéb közhatalmi bevétel</t>
  </si>
  <si>
    <t>Támogatott cél megnevezése</t>
  </si>
  <si>
    <t>Bevételi jogcímek</t>
  </si>
  <si>
    <t>Helyi adók</t>
  </si>
  <si>
    <t>Az önkormányzati vagyon és az önkormányzatot megillető vagyoni értékű jog értékesítéséből és hasznosításából származó bevétel</t>
  </si>
  <si>
    <t>Osztalék, a koncessziós díj és a hozambevétel</t>
  </si>
  <si>
    <t>Tárgyi eszköz és az immateriális jószág, részvény, részesedés, vállalat értékesítéséből vagy privatizációból származó bevétel</t>
  </si>
  <si>
    <t>Bírság-, pótlék- és díjbevétel</t>
  </si>
  <si>
    <t>Kezességvállalással kapcsolatos megtérülés</t>
  </si>
  <si>
    <t>SAJÁT BEVÉTELEK ÖSSZESEN*</t>
  </si>
  <si>
    <t>*Az adósságot keletkeztető ügyletekhez történő hozzájárulás részletes szabályairól szóló 353/2011. (XII.31.) Korm. Rendelet 2.§ (1) bekezdése alapján.</t>
  </si>
  <si>
    <t>Gépjárműadó</t>
  </si>
  <si>
    <t>Egyéb működési célú támogatások részletezése</t>
  </si>
  <si>
    <t>Eredeti előirányzat</t>
  </si>
  <si>
    <t>Zalakaros Kistérség Többcélú Társulás háziorvosi ügyelet</t>
  </si>
  <si>
    <t>Egészségügyi Alapellátás Nagykanizsa fogorvoi ügyelet</t>
  </si>
  <si>
    <t>Galamboki Mesevár Óvoda támogtása</t>
  </si>
  <si>
    <t>Galamboki Közös Önkormányzati Hivatal támogatása</t>
  </si>
  <si>
    <t>Működési célú támogatás áht-n belül összesen</t>
  </si>
  <si>
    <t>Magyar Vöröskereszt - házi segítégnyújtás</t>
  </si>
  <si>
    <t>TÖOSZ tagdíj</t>
  </si>
  <si>
    <t>Innovatív Dél-Zala Vidékfejlesztési Egyesület tagdíj</t>
  </si>
  <si>
    <t>Faluszövetség</t>
  </si>
  <si>
    <t>Működési célú támogatás áht-n kívül összesen</t>
  </si>
  <si>
    <t>Működési célú támogatás összesen</t>
  </si>
  <si>
    <t>Közhatalmi bevételek részletezése</t>
  </si>
  <si>
    <t>Közhatalmi bevételek összesen</t>
  </si>
  <si>
    <t>Falugondnoki szolgálat</t>
  </si>
  <si>
    <t xml:space="preserve">Költségvetési bevételek </t>
  </si>
  <si>
    <t xml:space="preserve">Finanszírozási bevételek </t>
  </si>
  <si>
    <t>KÖTELEZŐ, ÖNKÉNT VÁLLALT ÉS ÁLLAMIGAZGATÁSI T FELADATOK BEMUTATÁSA</t>
  </si>
  <si>
    <t>Zalaszentjakab Község Önkormányzata</t>
  </si>
  <si>
    <t>AZ önkormányzat által adott közvetett támogatások, kedvezmények</t>
  </si>
  <si>
    <t>Zalaszentjakab Község Önkormányzat saját bevételeinek részletezése az adósságot keletkeztető ügyletből származó tárgyévi fizetési kötelezettség megállapításához</t>
  </si>
  <si>
    <t>Költségvetési kiadások</t>
  </si>
  <si>
    <t xml:space="preserve">Finanszírozási kiadások </t>
  </si>
  <si>
    <t>A költségvetési évet követő három év tervezett előirányzatai főbb csoportokban</t>
  </si>
  <si>
    <t>Saját forrás/Finanszírozási bevételek</t>
  </si>
  <si>
    <t>Település üzemeltetés, egyéb önkormányzati feladatok</t>
  </si>
  <si>
    <t>Egészségügyi alapellátás (háziorvosi, fogorvosi ügyeleti ellátás)</t>
  </si>
  <si>
    <t>I.1.d)</t>
  </si>
  <si>
    <t>Lakott külterülettel kapcsolatos feladatok támogatása</t>
  </si>
  <si>
    <t>A települési önkormányzatok szociális feladatainak egyéb támogatása</t>
  </si>
  <si>
    <t>V.</t>
  </si>
  <si>
    <t>Beszámítás, kiegészítés</t>
  </si>
  <si>
    <t>Éves létszám-előirányzat</t>
  </si>
  <si>
    <t>COFOG                 (Kormányzati funkció)</t>
  </si>
  <si>
    <t>COFOG megnevezése</t>
  </si>
  <si>
    <t>Létszám előirányzat (fő)</t>
  </si>
  <si>
    <t>Működési célú költségvetési támogatások és kiegészítő támogatások</t>
  </si>
  <si>
    <t>Elszámolásból származó bevételek</t>
  </si>
  <si>
    <t>V.1.</t>
  </si>
  <si>
    <t>I.1. jogcímekhez kiegészítés</t>
  </si>
  <si>
    <t>III.5.c)</t>
  </si>
  <si>
    <t>A rászoruló gyermekek intézményen kívüli szünidei étkeztetésének támogatása</t>
  </si>
  <si>
    <t>Közfoglalkoztatási mintaprogram</t>
  </si>
  <si>
    <t>Felhalmozási célú átvett pénzeszközök</t>
  </si>
  <si>
    <t>Állami megelőlegezés visszafizetése</t>
  </si>
  <si>
    <t>Ingatlan felújítás</t>
  </si>
  <si>
    <t>Sporttevékenység támogatása</t>
  </si>
  <si>
    <t xml:space="preserve">Működési célú támogatások államháztartáson kívülről </t>
  </si>
  <si>
    <t>B64</t>
  </si>
  <si>
    <t>2020. évi terv</t>
  </si>
  <si>
    <t>2018. ÉVI KÖLTSÉGVETÉSE</t>
  </si>
  <si>
    <t>BURSA</t>
  </si>
  <si>
    <t>Szociális kölcsön nyújtása</t>
  </si>
  <si>
    <t>Felhasználás
2018. XII.31-ig</t>
  </si>
  <si>
    <t>2018. év utáni szükséglet
(6=2 - 4 - 5)</t>
  </si>
  <si>
    <t>A 2018. évi költségvetési támogatások jogcímenként a 2017. évi C. törvény 2. számú melléklete alapján</t>
  </si>
  <si>
    <t>2021. évi terv</t>
  </si>
  <si>
    <t xml:space="preserve"> </t>
  </si>
  <si>
    <t xml:space="preserve"> Közművelődési feladatok</t>
  </si>
  <si>
    <t xml:space="preserve">Közművelődési feladatok Közművelődési érdekeltségnövelő támogatás önerő Faluház felújítás </t>
  </si>
  <si>
    <t>2019. ÉVI KÖLTSÉGVETÉSE</t>
  </si>
  <si>
    <t xml:space="preserve"> forintban</t>
  </si>
  <si>
    <t>2019. ÉVI KÖLTSÉGVETÉSÉNEK ÖSSZEVONT MÉRLEGE</t>
  </si>
  <si>
    <t>2018. évi módosított
előirányzat</t>
  </si>
  <si>
    <t>2019. évi tervezett
előirányzat</t>
  </si>
  <si>
    <t>2019. évi előirányzat</t>
  </si>
  <si>
    <t>2018. éviKözművelődési feladatok Közművelődési érdekeltségnövelő támogatás  Faluház felújítás 2019. évre áthúzódó része</t>
  </si>
  <si>
    <t>Tartalék Pályázati önerő</t>
  </si>
  <si>
    <t>Önkormányzati közterületek felújítása (Petőfi út 44. ingatlan elötti rész aszfaltozá,s csövezés, parkoló kialakítás, Petőfi út 33. ingatlan elötti rész aszfaltozás, Templom elött parkoló kialakítás, II. Világháborús Hősi emlékmű elötti híd helyrehozatala, Petőfi 60-64-68 elötti árok belvíz megszüntetés, Petőfi 57. sz. ingatlan elötti árok belvíz megszüntetés</t>
  </si>
  <si>
    <t>I.6.</t>
  </si>
  <si>
    <t>Polgármester illetmény támogatása</t>
  </si>
  <si>
    <t>2019. évi költségvetés</t>
  </si>
  <si>
    <t>2022. évi terv</t>
  </si>
  <si>
    <t xml:space="preserve"> forintban !</t>
  </si>
  <si>
    <t>2019. ÉVI KÖLTSÉGVETÉS</t>
  </si>
  <si>
    <t>2019. ÉVI ELŐIRÁNYZAT-FELHASZNÁLÁSI TERV</t>
  </si>
  <si>
    <t xml:space="preserve"> ft-ban</t>
  </si>
  <si>
    <t>forintban</t>
  </si>
  <si>
    <t xml:space="preserve"> Ft-ban</t>
  </si>
  <si>
    <t>forintban !</t>
  </si>
  <si>
    <t xml:space="preserve"> forintban </t>
  </si>
</sst>
</file>

<file path=xl/styles.xml><?xml version="1.0" encoding="utf-8"?>
<styleSheet xmlns="http://schemas.openxmlformats.org/spreadsheetml/2006/main">
  <numFmts count="2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HUF&quot;;\-#,##0\ &quot;HUF&quot;"/>
    <numFmt numFmtId="165" formatCode="#,##0\ &quot;HUF&quot;;[Red]\-#,##0\ &quot;HUF&quot;"/>
    <numFmt numFmtId="166" formatCode="#,##0.00\ &quot;HUF&quot;;\-#,##0.00\ &quot;HUF&quot;"/>
    <numFmt numFmtId="167" formatCode="#,##0.00\ &quot;HUF&quot;;[Red]\-#,##0.00\ &quot;HUF&quot;"/>
    <numFmt numFmtId="168" formatCode="_-* #,##0\ &quot;HUF&quot;_-;\-* #,##0\ &quot;HUF&quot;_-;_-* &quot;-&quot;\ &quot;HUF&quot;_-;_-@_-"/>
    <numFmt numFmtId="169" formatCode="_-* #,##0\ _H_U_F_-;\-* #,##0\ _H_U_F_-;_-* &quot;-&quot;\ _H_U_F_-;_-@_-"/>
    <numFmt numFmtId="170" formatCode="_-* #,##0.00\ &quot;HUF&quot;_-;\-* #,##0.00\ &quot;HUF&quot;_-;_-* &quot;-&quot;??\ &quot;HUF&quot;_-;_-@_-"/>
    <numFmt numFmtId="171" formatCode="_-* #,##0.00\ _H_U_F_-;\-* #,##0.00\ _H_U_F_-;_-* &quot;-&quot;??\ _H_U_F_-;_-@_-"/>
    <numFmt numFmtId="172" formatCode="00"/>
    <numFmt numFmtId="173" formatCode="\ ##########"/>
    <numFmt numFmtId="174" formatCode="0__"/>
    <numFmt numFmtId="175" formatCode="#,###"/>
    <numFmt numFmtId="176" formatCode="_-* #,##0\ _F_t_-;\-* #,##0\ _F_t_-;_-* &quot;-&quot;??\ _F_t_-;_-@_-"/>
    <numFmt numFmtId="177" formatCode="#"/>
    <numFmt numFmtId="178" formatCode="#,##0\ _F_t"/>
  </numFmts>
  <fonts count="82">
    <font>
      <sz val="11"/>
      <color theme="1"/>
      <name val="Calibri"/>
      <family val="2"/>
    </font>
    <font>
      <sz val="11"/>
      <color indexed="8"/>
      <name val="Calibri"/>
      <family val="2"/>
    </font>
    <font>
      <sz val="10"/>
      <name val="Arial CE"/>
      <family val="0"/>
    </font>
    <font>
      <b/>
      <sz val="12"/>
      <color indexed="8"/>
      <name val="Arial"/>
      <family val="2"/>
    </font>
    <font>
      <sz val="12"/>
      <name val="Arial CE"/>
      <family val="0"/>
    </font>
    <font>
      <sz val="10"/>
      <color indexed="8"/>
      <name val="Arial"/>
      <family val="2"/>
    </font>
    <font>
      <sz val="10"/>
      <name val="Arial"/>
      <family val="2"/>
    </font>
    <font>
      <b/>
      <sz val="10"/>
      <color indexed="8"/>
      <name val="Arial"/>
      <family val="2"/>
    </font>
    <font>
      <b/>
      <sz val="10"/>
      <name val="Arial"/>
      <family val="2"/>
    </font>
    <font>
      <b/>
      <sz val="24"/>
      <color indexed="8"/>
      <name val="Times New Roman"/>
      <family val="1"/>
    </font>
    <font>
      <b/>
      <sz val="12"/>
      <color indexed="8"/>
      <name val="Times New Roman"/>
      <family val="1"/>
    </font>
    <font>
      <b/>
      <sz val="12"/>
      <name val="Times New Roman"/>
      <family val="1"/>
    </font>
    <font>
      <sz val="12"/>
      <name val="Times New Roman"/>
      <family val="1"/>
    </font>
    <font>
      <sz val="12"/>
      <color indexed="8"/>
      <name val="Times New Roman"/>
      <family val="1"/>
    </font>
    <font>
      <b/>
      <sz val="10"/>
      <name val="Times New Roman"/>
      <family val="1"/>
    </font>
    <font>
      <b/>
      <sz val="11"/>
      <name val="Times New Roman"/>
      <family val="1"/>
    </font>
    <font>
      <sz val="10"/>
      <name val="Times New Roman CE"/>
      <family val="0"/>
    </font>
    <font>
      <b/>
      <sz val="9"/>
      <name val="Times New Roman CE"/>
      <family val="0"/>
    </font>
    <font>
      <b/>
      <sz val="8"/>
      <name val="Times New Roman CE"/>
      <family val="0"/>
    </font>
    <font>
      <sz val="8"/>
      <name val="Times New Roman CE"/>
      <family val="1"/>
    </font>
    <font>
      <b/>
      <sz val="10"/>
      <name val="Times New Roman CE"/>
      <family val="0"/>
    </font>
    <font>
      <sz val="8"/>
      <name val="Arial"/>
      <family val="2"/>
    </font>
    <font>
      <b/>
      <i/>
      <sz val="10"/>
      <name val="Times New Roman CE"/>
      <family val="1"/>
    </font>
    <font>
      <b/>
      <sz val="12"/>
      <name val="Times New Roman CE"/>
      <family val="0"/>
    </font>
    <font>
      <sz val="9"/>
      <name val="Times New Roman CE"/>
      <family val="1"/>
    </font>
    <font>
      <sz val="12"/>
      <name val="Times New Roman CE"/>
      <family val="0"/>
    </font>
    <font>
      <b/>
      <sz val="14"/>
      <name val="Times New Roman"/>
      <family val="1"/>
    </font>
    <font>
      <sz val="10"/>
      <name val="Times New Roman"/>
      <family val="1"/>
    </font>
    <font>
      <i/>
      <sz val="11"/>
      <name val="Times New Roman CE"/>
      <family val="1"/>
    </font>
    <font>
      <sz val="8"/>
      <name val="Times New Roman"/>
      <family val="1"/>
    </font>
    <font>
      <b/>
      <sz val="9"/>
      <name val="Times New Roman"/>
      <family val="1"/>
    </font>
    <font>
      <b/>
      <sz val="8"/>
      <name val="Times New Roman"/>
      <family val="1"/>
    </font>
    <font>
      <b/>
      <sz val="11"/>
      <name val="Times New Roman CE"/>
      <family val="1"/>
    </font>
    <font>
      <sz val="11"/>
      <name val="Times New Roman"/>
      <family val="1"/>
    </font>
    <font>
      <sz val="8"/>
      <name val="Calibri"/>
      <family val="2"/>
    </font>
    <font>
      <b/>
      <sz val="18"/>
      <color indexed="8"/>
      <name val="Times New Roman"/>
      <family val="1"/>
    </font>
    <font>
      <i/>
      <sz val="8"/>
      <name val="Times New Roman CE"/>
      <family val="0"/>
    </font>
    <font>
      <u val="single"/>
      <sz val="12"/>
      <color indexed="12"/>
      <name val="Times New Roman CE"/>
      <family val="0"/>
    </font>
    <font>
      <u val="single"/>
      <sz val="12"/>
      <color indexed="36"/>
      <name val="Times New Roman CE"/>
      <family val="0"/>
    </font>
    <font>
      <b/>
      <sz val="14"/>
      <name val="Arial"/>
      <family val="2"/>
    </font>
    <font>
      <sz val="12"/>
      <name val="Arial"/>
      <family val="2"/>
    </font>
    <font>
      <b/>
      <sz val="12"/>
      <name val="Arial"/>
      <family val="2"/>
    </font>
    <font>
      <sz val="11"/>
      <name val="Arial"/>
      <family val="2"/>
    </font>
    <font>
      <sz val="11"/>
      <name val="Times New Roman CE"/>
      <family val="1"/>
    </font>
    <font>
      <b/>
      <i/>
      <sz val="8"/>
      <name val="Times New Roman CE"/>
      <family val="1"/>
    </font>
    <font>
      <b/>
      <i/>
      <sz val="11"/>
      <name val="Times New Roman CE"/>
      <family val="1"/>
    </font>
    <font>
      <sz val="9"/>
      <name val="Times New Roman"/>
      <family val="1"/>
    </font>
    <font>
      <b/>
      <sz val="14"/>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8"/>
      <color indexed="8"/>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b/>
      <sz val="18"/>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lightHorizontal"/>
    </fill>
    <fill>
      <patternFill patternType="solid">
        <fgColor theme="0" tint="-0.1499900072813034"/>
        <bgColor indexed="64"/>
      </patternFill>
    </fill>
    <fill>
      <patternFill patternType="solid">
        <fgColor indexed="9"/>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right style="thin"/>
      <top/>
      <bottom style="thin"/>
    </border>
    <border>
      <left style="thin"/>
      <right style="medium"/>
      <top/>
      <bottom style="thin"/>
    </border>
    <border>
      <left/>
      <right style="thin"/>
      <top style="thin"/>
      <bottom style="thin"/>
    </border>
    <border>
      <left style="medium"/>
      <right style="medium"/>
      <top style="medium"/>
      <bottom style="medium"/>
    </border>
    <border>
      <left style="medium"/>
      <right style="medium"/>
      <top/>
      <bottom style="thin"/>
    </border>
    <border>
      <left style="medium"/>
      <right style="thin"/>
      <top/>
      <bottom style="thin"/>
    </border>
    <border>
      <left style="thin"/>
      <right style="thin"/>
      <top/>
      <bottom style="thin"/>
    </border>
    <border>
      <left style="medium"/>
      <right style="medium"/>
      <top style="thin"/>
      <bottom style="thin"/>
    </border>
    <border>
      <left style="medium"/>
      <right/>
      <top/>
      <bottom/>
    </border>
    <border>
      <left style="thin"/>
      <right/>
      <top style="thin"/>
      <bottom style="thin"/>
    </border>
    <border>
      <left style="medium"/>
      <right style="thin"/>
      <top style="thin"/>
      <bottom/>
    </border>
    <border>
      <left style="thin"/>
      <right style="thin"/>
      <top style="thin"/>
      <bottom/>
    </border>
    <border>
      <left style="thin"/>
      <right style="medium"/>
      <top style="thin"/>
      <bottom/>
    </border>
    <border>
      <left style="medium"/>
      <right style="medium"/>
      <top/>
      <bottom/>
    </border>
    <border>
      <left style="medium"/>
      <right style="thin"/>
      <top/>
      <bottom/>
    </border>
    <border>
      <left style="thin"/>
      <right style="thin"/>
      <top/>
      <bottom/>
    </border>
    <border>
      <left style="thin"/>
      <right style="medium"/>
      <top/>
      <bottom/>
    </border>
    <border>
      <left/>
      <right style="medium"/>
      <top style="medium"/>
      <bottom style="medium"/>
    </border>
    <border>
      <left style="thin"/>
      <right/>
      <top/>
      <bottom/>
    </border>
    <border>
      <left style="thin"/>
      <right style="thin"/>
      <top style="medium"/>
      <bottom style="thin"/>
    </border>
    <border>
      <left style="thin"/>
      <right style="medium"/>
      <top style="medium"/>
      <bottom style="thin"/>
    </border>
    <border>
      <left/>
      <right style="medium"/>
      <top style="medium"/>
      <bottom style="thin"/>
    </border>
    <border>
      <left>
        <color indexed="63"/>
      </left>
      <right style="medium"/>
      <top style="thin"/>
      <bottom style="thin"/>
    </border>
    <border>
      <left>
        <color indexed="63"/>
      </left>
      <right style="medium"/>
      <top style="thin"/>
      <bottom>
        <color indexed="63"/>
      </bottom>
    </border>
    <border>
      <left style="thin"/>
      <right style="thin"/>
      <top style="thin"/>
      <bottom style="medium"/>
    </border>
    <border>
      <left style="thin"/>
      <right style="double"/>
      <top style="thin"/>
      <bottom style="thin"/>
    </border>
    <border>
      <left>
        <color indexed="63"/>
      </left>
      <right>
        <color indexed="63"/>
      </right>
      <top style="thin"/>
      <bottom style="thin"/>
    </border>
    <border>
      <left/>
      <right/>
      <top>
        <color indexed="63"/>
      </top>
      <bottom style="thin"/>
    </border>
    <border>
      <left style="medium"/>
      <right style="medium"/>
      <top style="medium"/>
      <bottom/>
    </border>
    <border>
      <left style="medium"/>
      <right style="medium"/>
      <top/>
      <bottom style="medium"/>
    </border>
    <border>
      <left style="medium"/>
      <right style="medium"/>
      <top style="medium"/>
      <bottom style="thin"/>
    </border>
    <border>
      <left style="medium"/>
      <right style="medium"/>
      <top style="thin"/>
      <bottom style="medium"/>
    </border>
    <border>
      <left/>
      <right/>
      <top style="medium"/>
      <bottom/>
    </border>
    <border>
      <left>
        <color indexed="63"/>
      </left>
      <right>
        <color indexed="63"/>
      </right>
      <top style="thin"/>
      <bottom>
        <color indexed="63"/>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0"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6" fillId="19" borderId="1" applyNumberFormat="0" applyAlignment="0" applyProtection="0"/>
    <xf numFmtId="0" fontId="67" fillId="0" borderId="0" applyNumberFormat="0" applyFill="0" applyBorder="0" applyAlignment="0" applyProtection="0"/>
    <xf numFmtId="0" fontId="68" fillId="0" borderId="2" applyNumberFormat="0" applyFill="0" applyAlignment="0" applyProtection="0"/>
    <xf numFmtId="0" fontId="69" fillId="0" borderId="3" applyNumberFormat="0" applyFill="0" applyAlignment="0" applyProtection="0"/>
    <xf numFmtId="0" fontId="70" fillId="0" borderId="4" applyNumberFormat="0" applyFill="0" applyAlignment="0" applyProtection="0"/>
    <xf numFmtId="0" fontId="70" fillId="0" borderId="0" applyNumberFormat="0" applyFill="0" applyBorder="0" applyAlignment="0" applyProtection="0"/>
    <xf numFmtId="0" fontId="71" fillId="20" borderId="5"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16" fillId="0" borderId="0" applyFont="0" applyFill="0" applyBorder="0" applyAlignment="0" applyProtection="0"/>
    <xf numFmtId="0" fontId="72" fillId="0" borderId="0" applyNumberFormat="0" applyFill="0" applyBorder="0" applyAlignment="0" applyProtection="0"/>
    <xf numFmtId="0" fontId="37" fillId="0" borderId="0" applyNumberFormat="0" applyFill="0" applyBorder="0" applyAlignment="0" applyProtection="0"/>
    <xf numFmtId="0" fontId="73" fillId="0" borderId="6" applyNumberFormat="0" applyFill="0" applyAlignment="0" applyProtection="0"/>
    <xf numFmtId="0" fontId="1" fillId="21" borderId="7" applyNumberFormat="0" applyFont="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65" fillId="27" borderId="0" applyNumberFormat="0" applyBorder="0" applyAlignment="0" applyProtection="0"/>
    <xf numFmtId="0" fontId="74" fillId="28" borderId="0" applyNumberFormat="0" applyBorder="0" applyAlignment="0" applyProtection="0"/>
    <xf numFmtId="0" fontId="75" fillId="29" borderId="8" applyNumberFormat="0" applyAlignment="0" applyProtection="0"/>
    <xf numFmtId="0" fontId="76" fillId="0" borderId="0" applyNumberFormat="0" applyFill="0" applyBorder="0" applyAlignment="0" applyProtection="0"/>
    <xf numFmtId="0" fontId="38" fillId="0" borderId="0" applyNumberFormat="0" applyFill="0" applyBorder="0" applyAlignment="0" applyProtection="0"/>
    <xf numFmtId="0" fontId="2" fillId="0" borderId="0">
      <alignment/>
      <protection/>
    </xf>
    <xf numFmtId="0" fontId="16" fillId="0" borderId="0">
      <alignment/>
      <protection/>
    </xf>
    <xf numFmtId="0" fontId="6" fillId="0" borderId="0">
      <alignment/>
      <protection/>
    </xf>
    <xf numFmtId="0" fontId="6" fillId="0" borderId="0">
      <alignment/>
      <protection/>
    </xf>
    <xf numFmtId="0" fontId="16" fillId="0" borderId="0">
      <alignment/>
      <protection/>
    </xf>
    <xf numFmtId="0" fontId="25" fillId="0" borderId="0">
      <alignment/>
      <protection/>
    </xf>
    <xf numFmtId="0" fontId="6" fillId="0" borderId="0">
      <alignment/>
      <protection/>
    </xf>
    <xf numFmtId="0" fontId="77" fillId="0" borderId="9"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78" fillId="30" borderId="0" applyNumberFormat="0" applyBorder="0" applyAlignment="0" applyProtection="0"/>
    <xf numFmtId="0" fontId="79" fillId="31" borderId="0" applyNumberFormat="0" applyBorder="0" applyAlignment="0" applyProtection="0"/>
    <xf numFmtId="0" fontId="80" fillId="29" borderId="1" applyNumberFormat="0" applyAlignment="0" applyProtection="0"/>
    <xf numFmtId="9" fontId="1" fillId="0" borderId="0" applyFont="0" applyFill="0" applyBorder="0" applyAlignment="0" applyProtection="0"/>
  </cellStyleXfs>
  <cellXfs count="416">
    <xf numFmtId="0" fontId="0" fillId="0" borderId="0" xfId="0" applyFont="1" applyAlignment="1">
      <alignment/>
    </xf>
    <xf numFmtId="0" fontId="5" fillId="0" borderId="0" xfId="58" applyFont="1" applyFill="1">
      <alignment/>
      <protection/>
    </xf>
    <xf numFmtId="0" fontId="5" fillId="0" borderId="0" xfId="58" applyFont="1" applyFill="1" applyBorder="1">
      <alignment/>
      <protection/>
    </xf>
    <xf numFmtId="0" fontId="7" fillId="0" borderId="0" xfId="58" applyFont="1" applyFill="1">
      <alignment/>
      <protection/>
    </xf>
    <xf numFmtId="172" fontId="5" fillId="0" borderId="0" xfId="58" applyNumberFormat="1" applyFont="1" applyFill="1">
      <alignment/>
      <protection/>
    </xf>
    <xf numFmtId="0" fontId="5" fillId="0" borderId="0" xfId="58" applyFont="1" applyFill="1" applyAlignment="1">
      <alignment vertical="center"/>
      <protection/>
    </xf>
    <xf numFmtId="0" fontId="5" fillId="0" borderId="0" xfId="58" applyFont="1" applyFill="1" applyAlignment="1">
      <alignment horizontal="left"/>
      <protection/>
    </xf>
    <xf numFmtId="0" fontId="10" fillId="32" borderId="0" xfId="58" applyFont="1" applyFill="1">
      <alignment/>
      <protection/>
    </xf>
    <xf numFmtId="0" fontId="13" fillId="32" borderId="0" xfId="58" applyFont="1" applyFill="1">
      <alignment/>
      <protection/>
    </xf>
    <xf numFmtId="0" fontId="13" fillId="0" borderId="0" xfId="58" applyFont="1" applyFill="1">
      <alignment/>
      <protection/>
    </xf>
    <xf numFmtId="172" fontId="13" fillId="32" borderId="0" xfId="58" applyNumberFormat="1" applyFont="1" applyFill="1">
      <alignment/>
      <protection/>
    </xf>
    <xf numFmtId="0" fontId="2" fillId="0" borderId="0" xfId="58">
      <alignment/>
      <protection/>
    </xf>
    <xf numFmtId="175" fontId="17" fillId="0" borderId="10" xfId="62" applyNumberFormat="1" applyFont="1" applyFill="1" applyBorder="1" applyAlignment="1">
      <alignment horizontal="center" vertical="center" wrapText="1"/>
      <protection/>
    </xf>
    <xf numFmtId="175" fontId="17" fillId="0" borderId="11" xfId="62" applyNumberFormat="1" applyFont="1" applyFill="1" applyBorder="1" applyAlignment="1">
      <alignment horizontal="center" vertical="center" wrapText="1"/>
      <protection/>
    </xf>
    <xf numFmtId="0" fontId="6" fillId="0" borderId="0" xfId="61">
      <alignment/>
      <protection/>
    </xf>
    <xf numFmtId="176" fontId="6" fillId="0" borderId="0" xfId="61" applyNumberFormat="1">
      <alignment/>
      <protection/>
    </xf>
    <xf numFmtId="175" fontId="16" fillId="0" borderId="0" xfId="62" applyNumberFormat="1" applyFill="1" applyAlignment="1">
      <alignment horizontal="center" vertical="center" wrapText="1"/>
      <protection/>
    </xf>
    <xf numFmtId="175" fontId="16" fillId="0" borderId="0" xfId="62" applyNumberFormat="1" applyFill="1" applyAlignment="1">
      <alignment vertical="center" wrapText="1"/>
      <protection/>
    </xf>
    <xf numFmtId="175" fontId="22" fillId="0" borderId="0" xfId="62" applyNumberFormat="1" applyFont="1" applyFill="1" applyAlignment="1">
      <alignment horizontal="right" wrapText="1"/>
      <protection/>
    </xf>
    <xf numFmtId="175" fontId="17" fillId="0" borderId="12" xfId="62" applyNumberFormat="1" applyFont="1" applyFill="1" applyBorder="1" applyAlignment="1" applyProtection="1">
      <alignment horizontal="center" vertical="center" wrapText="1"/>
      <protection/>
    </xf>
    <xf numFmtId="175" fontId="18" fillId="0" borderId="13" xfId="62" applyNumberFormat="1" applyFont="1" applyFill="1" applyBorder="1" applyAlignment="1" applyProtection="1">
      <alignment horizontal="center" vertical="center" wrapText="1"/>
      <protection/>
    </xf>
    <xf numFmtId="175" fontId="18" fillId="0" borderId="14" xfId="62" applyNumberFormat="1" applyFont="1" applyFill="1" applyBorder="1" applyAlignment="1" applyProtection="1">
      <alignment horizontal="center" vertical="center" wrapText="1"/>
      <protection/>
    </xf>
    <xf numFmtId="175" fontId="18" fillId="0" borderId="15" xfId="62" applyNumberFormat="1" applyFont="1" applyFill="1" applyBorder="1" applyAlignment="1" applyProtection="1">
      <alignment horizontal="center" vertical="center" wrapText="1"/>
      <protection/>
    </xf>
    <xf numFmtId="175" fontId="23" fillId="0" borderId="16" xfId="62" applyNumberFormat="1" applyFont="1" applyFill="1" applyBorder="1" applyAlignment="1" applyProtection="1">
      <alignment horizontal="left" vertical="center" wrapText="1" indent="1"/>
      <protection locked="0"/>
    </xf>
    <xf numFmtId="175" fontId="24" fillId="0" borderId="17" xfId="62" applyNumberFormat="1" applyFont="1" applyFill="1" applyBorder="1" applyAlignment="1" applyProtection="1">
      <alignment vertical="center" wrapText="1"/>
      <protection locked="0"/>
    </xf>
    <xf numFmtId="1" fontId="24" fillId="0" borderId="17" xfId="62" applyNumberFormat="1" applyFont="1" applyFill="1" applyBorder="1" applyAlignment="1" applyProtection="1">
      <alignment vertical="center" wrapText="1"/>
      <protection locked="0"/>
    </xf>
    <xf numFmtId="175" fontId="24" fillId="0" borderId="18" xfId="62" applyNumberFormat="1" applyFont="1" applyFill="1" applyBorder="1" applyAlignment="1" applyProtection="1">
      <alignment vertical="center" wrapText="1"/>
      <protection/>
    </xf>
    <xf numFmtId="175" fontId="25" fillId="0" borderId="16" xfId="62" applyNumberFormat="1" applyFont="1" applyFill="1" applyBorder="1" applyAlignment="1" applyProtection="1">
      <alignment horizontal="left" vertical="center" wrapText="1" indent="1"/>
      <protection locked="0"/>
    </xf>
    <xf numFmtId="1" fontId="24" fillId="0" borderId="17" xfId="62" applyNumberFormat="1" applyFont="1" applyFill="1" applyBorder="1" applyAlignment="1" applyProtection="1">
      <alignment horizontal="center" vertical="center" wrapText="1"/>
      <protection locked="0"/>
    </xf>
    <xf numFmtId="175" fontId="17" fillId="0" borderId="10" xfId="62" applyNumberFormat="1" applyFont="1" applyFill="1" applyBorder="1" applyAlignment="1">
      <alignment horizontal="left" vertical="center" wrapText="1"/>
      <protection/>
    </xf>
    <xf numFmtId="175" fontId="17" fillId="0" borderId="11" xfId="62" applyNumberFormat="1" applyFont="1" applyFill="1" applyBorder="1" applyAlignment="1">
      <alignment vertical="center" wrapText="1"/>
      <protection/>
    </xf>
    <xf numFmtId="175" fontId="17" fillId="32" borderId="11" xfId="62" applyNumberFormat="1" applyFont="1" applyFill="1" applyBorder="1" applyAlignment="1" applyProtection="1">
      <alignment vertical="center" wrapText="1"/>
      <protection/>
    </xf>
    <xf numFmtId="175" fontId="17" fillId="0" borderId="12" xfId="62" applyNumberFormat="1" applyFont="1" applyFill="1" applyBorder="1" applyAlignment="1" applyProtection="1">
      <alignment vertical="center" wrapText="1"/>
      <protection/>
    </xf>
    <xf numFmtId="175" fontId="28" fillId="0" borderId="0" xfId="62" applyNumberFormat="1" applyFont="1" applyFill="1" applyAlignment="1">
      <alignment horizontal="center" vertical="center" wrapText="1"/>
      <protection/>
    </xf>
    <xf numFmtId="175" fontId="28" fillId="0" borderId="0" xfId="62" applyNumberFormat="1" applyFont="1" applyFill="1" applyAlignment="1">
      <alignment vertical="center" wrapText="1"/>
      <protection/>
    </xf>
    <xf numFmtId="175" fontId="22" fillId="0" borderId="0" xfId="62" applyNumberFormat="1" applyFont="1" applyFill="1" applyAlignment="1">
      <alignment horizontal="right" vertical="center"/>
      <protection/>
    </xf>
    <xf numFmtId="0" fontId="17" fillId="0" borderId="10" xfId="62" applyFont="1" applyFill="1" applyBorder="1" applyAlignment="1">
      <alignment horizontal="center" vertical="center" wrapText="1"/>
      <protection/>
    </xf>
    <xf numFmtId="0" fontId="17" fillId="0" borderId="11" xfId="62" applyFont="1" applyFill="1" applyBorder="1" applyAlignment="1">
      <alignment horizontal="center" vertical="center" wrapText="1"/>
      <protection/>
    </xf>
    <xf numFmtId="0" fontId="17" fillId="0" borderId="12" xfId="62" applyFont="1" applyFill="1" applyBorder="1" applyAlignment="1">
      <alignment horizontal="center" vertical="center" wrapText="1"/>
      <protection/>
    </xf>
    <xf numFmtId="0" fontId="20" fillId="0" borderId="0" xfId="62" applyFont="1" applyFill="1" applyAlignment="1">
      <alignment horizontal="center" vertical="center" wrapText="1"/>
      <protection/>
    </xf>
    <xf numFmtId="0" fontId="18" fillId="0" borderId="10" xfId="62" applyFont="1" applyFill="1" applyBorder="1" applyAlignment="1">
      <alignment horizontal="center" vertical="center" wrapText="1"/>
      <protection/>
    </xf>
    <xf numFmtId="0" fontId="18" fillId="0" borderId="11" xfId="62" applyFont="1" applyFill="1" applyBorder="1" applyAlignment="1">
      <alignment horizontal="center" vertical="center" wrapText="1"/>
      <protection/>
    </xf>
    <xf numFmtId="0" fontId="18" fillId="0" borderId="12" xfId="62" applyFont="1" applyFill="1" applyBorder="1" applyAlignment="1">
      <alignment horizontal="center" vertical="center" wrapText="1"/>
      <protection/>
    </xf>
    <xf numFmtId="0" fontId="19" fillId="0" borderId="19" xfId="62" applyFont="1" applyFill="1" applyBorder="1" applyAlignment="1">
      <alignment horizontal="center" vertical="center" wrapText="1"/>
      <protection/>
    </xf>
    <xf numFmtId="0" fontId="29" fillId="0" borderId="20" xfId="62" applyFont="1" applyFill="1" applyBorder="1" applyAlignment="1" applyProtection="1">
      <alignment horizontal="left" vertical="center" wrapText="1" indent="1"/>
      <protection locked="0"/>
    </xf>
    <xf numFmtId="175" fontId="19" fillId="0" borderId="20" xfId="62" applyNumberFormat="1" applyFont="1" applyFill="1" applyBorder="1" applyAlignment="1" applyProtection="1">
      <alignment horizontal="right" vertical="center" wrapText="1" indent="1"/>
      <protection locked="0"/>
    </xf>
    <xf numFmtId="175" fontId="19" fillId="0" borderId="21" xfId="62" applyNumberFormat="1" applyFont="1" applyFill="1" applyBorder="1" applyAlignment="1" applyProtection="1">
      <alignment horizontal="right" vertical="center" wrapText="1" indent="1"/>
      <protection locked="0"/>
    </xf>
    <xf numFmtId="0" fontId="16" fillId="0" borderId="0" xfId="62" applyFill="1" applyAlignment="1">
      <alignment vertical="center" wrapText="1"/>
      <protection/>
    </xf>
    <xf numFmtId="0" fontId="19" fillId="0" borderId="16" xfId="62" applyFont="1" applyFill="1" applyBorder="1" applyAlignment="1">
      <alignment horizontal="center" vertical="center" wrapText="1"/>
      <protection/>
    </xf>
    <xf numFmtId="0" fontId="29" fillId="0" borderId="22" xfId="62" applyFont="1" applyFill="1" applyBorder="1" applyAlignment="1" applyProtection="1">
      <alignment horizontal="left" vertical="center" wrapText="1" indent="1"/>
      <protection locked="0"/>
    </xf>
    <xf numFmtId="175" fontId="19" fillId="0" borderId="22" xfId="62" applyNumberFormat="1" applyFont="1" applyFill="1" applyBorder="1" applyAlignment="1" applyProtection="1">
      <alignment horizontal="right" vertical="center" wrapText="1" indent="1"/>
      <protection locked="0"/>
    </xf>
    <xf numFmtId="175" fontId="19" fillId="0" borderId="18" xfId="62" applyNumberFormat="1" applyFont="1" applyFill="1" applyBorder="1" applyAlignment="1" applyProtection="1">
      <alignment horizontal="right" vertical="center" wrapText="1" indent="1"/>
      <protection locked="0"/>
    </xf>
    <xf numFmtId="0" fontId="29" fillId="0" borderId="22" xfId="62" applyFont="1" applyFill="1" applyBorder="1" applyAlignment="1" applyProtection="1">
      <alignment horizontal="left" vertical="center" wrapText="1" indent="8"/>
      <protection locked="0"/>
    </xf>
    <xf numFmtId="0" fontId="18" fillId="0" borderId="10" xfId="62" applyFont="1" applyFill="1" applyBorder="1" applyAlignment="1">
      <alignment horizontal="center" vertical="center" wrapText="1"/>
      <protection/>
    </xf>
    <xf numFmtId="0" fontId="17" fillId="0" borderId="14" xfId="62" applyFont="1" applyFill="1" applyBorder="1" applyAlignment="1">
      <alignment vertical="center" wrapText="1"/>
      <protection/>
    </xf>
    <xf numFmtId="175" fontId="18" fillId="0" borderId="14" xfId="62" applyNumberFormat="1" applyFont="1" applyFill="1" applyBorder="1" applyAlignment="1">
      <alignment vertical="center" wrapText="1"/>
      <protection/>
    </xf>
    <xf numFmtId="175" fontId="18" fillId="0" borderId="15" xfId="62" applyNumberFormat="1" applyFont="1" applyFill="1" applyBorder="1" applyAlignment="1">
      <alignment vertical="center" wrapText="1"/>
      <protection/>
    </xf>
    <xf numFmtId="0" fontId="16" fillId="0" borderId="0" xfId="62" applyFill="1" applyAlignment="1">
      <alignment horizontal="right" vertical="center" wrapText="1"/>
      <protection/>
    </xf>
    <xf numFmtId="0" fontId="16" fillId="0" borderId="0" xfId="62" applyFill="1" applyAlignment="1">
      <alignment horizontal="center" vertical="center" wrapText="1"/>
      <protection/>
    </xf>
    <xf numFmtId="0" fontId="16" fillId="0" borderId="0" xfId="62" applyFill="1">
      <alignment/>
      <protection/>
    </xf>
    <xf numFmtId="0" fontId="16" fillId="0" borderId="0" xfId="62" applyFill="1" applyAlignment="1">
      <alignment/>
      <protection/>
    </xf>
    <xf numFmtId="0" fontId="16" fillId="0" borderId="0" xfId="62" applyFill="1" applyAlignment="1">
      <alignment vertical="center"/>
      <protection/>
    </xf>
    <xf numFmtId="0" fontId="16" fillId="0" borderId="0" xfId="62" applyFont="1" applyFill="1" applyAlignment="1">
      <alignment vertical="center"/>
      <protection/>
    </xf>
    <xf numFmtId="0" fontId="30" fillId="0" borderId="17" xfId="62" applyFont="1" applyFill="1" applyBorder="1" applyAlignment="1">
      <alignment horizontal="center" vertical="center" wrapText="1"/>
      <protection/>
    </xf>
    <xf numFmtId="0" fontId="16" fillId="0" borderId="17" xfId="62" applyFill="1" applyBorder="1">
      <alignment/>
      <protection/>
    </xf>
    <xf numFmtId="0" fontId="29" fillId="0" borderId="17" xfId="62" applyFont="1" applyFill="1" applyBorder="1" applyAlignment="1" applyProtection="1">
      <alignment horizontal="left" vertical="center" wrapText="1"/>
      <protection locked="0"/>
    </xf>
    <xf numFmtId="175" fontId="29" fillId="0" borderId="17" xfId="62" applyNumberFormat="1" applyFont="1" applyFill="1" applyBorder="1" applyAlignment="1" applyProtection="1">
      <alignment horizontal="right" vertical="center" wrapText="1"/>
      <protection/>
    </xf>
    <xf numFmtId="0" fontId="20" fillId="0" borderId="17" xfId="62" applyFont="1" applyFill="1" applyBorder="1">
      <alignment/>
      <protection/>
    </xf>
    <xf numFmtId="0" fontId="31" fillId="0" borderId="17" xfId="62" applyFont="1" applyFill="1" applyBorder="1" applyAlignment="1" applyProtection="1">
      <alignment horizontal="left" vertical="center" wrapText="1"/>
      <protection locked="0"/>
    </xf>
    <xf numFmtId="0" fontId="16" fillId="0" borderId="17" xfId="62" applyFont="1" applyFill="1" applyBorder="1">
      <alignment/>
      <protection/>
    </xf>
    <xf numFmtId="0" fontId="16" fillId="0" borderId="17" xfId="62" applyFill="1" applyBorder="1" applyAlignment="1" applyProtection="1">
      <alignment vertical="center"/>
      <protection/>
    </xf>
    <xf numFmtId="0" fontId="30" fillId="0" borderId="17" xfId="62" applyFont="1" applyFill="1" applyBorder="1" applyAlignment="1" applyProtection="1">
      <alignment vertical="center" wrapText="1"/>
      <protection/>
    </xf>
    <xf numFmtId="175" fontId="31" fillId="0" borderId="17" xfId="62" applyNumberFormat="1" applyFont="1" applyFill="1" applyBorder="1" applyAlignment="1" applyProtection="1">
      <alignment horizontal="right" vertical="center" wrapText="1"/>
      <protection/>
    </xf>
    <xf numFmtId="0" fontId="16" fillId="0" borderId="0" xfId="62" applyFill="1" applyAlignment="1" applyProtection="1">
      <alignment vertical="center"/>
      <protection/>
    </xf>
    <xf numFmtId="0" fontId="21" fillId="0" borderId="0" xfId="64" applyFont="1" applyAlignment="1">
      <alignment vertical="center"/>
      <protection/>
    </xf>
    <xf numFmtId="0" fontId="11" fillId="0" borderId="0" xfId="64" applyFont="1" applyBorder="1" applyAlignment="1">
      <alignment horizontal="center" vertical="center"/>
      <protection/>
    </xf>
    <xf numFmtId="0" fontId="11" fillId="0" borderId="17" xfId="64" applyFont="1" applyBorder="1" applyAlignment="1">
      <alignment horizontal="center" vertical="center"/>
      <protection/>
    </xf>
    <xf numFmtId="0" fontId="27" fillId="0" borderId="17" xfId="64" applyFont="1" applyBorder="1" applyAlignment="1">
      <alignment horizontal="center" vertical="center"/>
      <protection/>
    </xf>
    <xf numFmtId="0" fontId="27" fillId="0" borderId="17" xfId="64" applyFont="1" applyBorder="1" applyAlignment="1">
      <alignment vertical="center"/>
      <protection/>
    </xf>
    <xf numFmtId="178" fontId="27" fillId="0" borderId="17" xfId="64" applyNumberFormat="1" applyFont="1" applyBorder="1" applyAlignment="1">
      <alignment vertical="center"/>
      <protection/>
    </xf>
    <xf numFmtId="178" fontId="14" fillId="0" borderId="17" xfId="64" applyNumberFormat="1" applyFont="1" applyBorder="1" applyAlignment="1">
      <alignment horizontal="center" vertical="center"/>
      <protection/>
    </xf>
    <xf numFmtId="0" fontId="14" fillId="0" borderId="17" xfId="64" applyFont="1" applyBorder="1" applyAlignment="1">
      <alignment vertical="center"/>
      <protection/>
    </xf>
    <xf numFmtId="0" fontId="33" fillId="32" borderId="17" xfId="64" applyFont="1" applyFill="1" applyBorder="1" applyAlignment="1">
      <alignment vertical="center"/>
      <protection/>
    </xf>
    <xf numFmtId="178" fontId="27" fillId="32" borderId="17" xfId="64" applyNumberFormat="1" applyFont="1" applyFill="1" applyBorder="1" applyAlignment="1">
      <alignment vertical="center"/>
      <protection/>
    </xf>
    <xf numFmtId="178" fontId="14" fillId="32" borderId="17" xfId="64" applyNumberFormat="1" applyFont="1" applyFill="1" applyBorder="1" applyAlignment="1">
      <alignment horizontal="center" vertical="center"/>
      <protection/>
    </xf>
    <xf numFmtId="0" fontId="27" fillId="0" borderId="17" xfId="64" applyFont="1" applyBorder="1" applyAlignment="1">
      <alignment vertical="center" wrapText="1"/>
      <protection/>
    </xf>
    <xf numFmtId="178" fontId="14" fillId="0" borderId="17" xfId="64" applyNumberFormat="1" applyFont="1" applyBorder="1" applyAlignment="1">
      <alignment vertical="center"/>
      <protection/>
    </xf>
    <xf numFmtId="0" fontId="15" fillId="0" borderId="17" xfId="64" applyFont="1" applyBorder="1" applyAlignment="1">
      <alignment vertical="center"/>
      <protection/>
    </xf>
    <xf numFmtId="0" fontId="12" fillId="0" borderId="0" xfId="64" applyFont="1" applyAlignment="1">
      <alignment vertical="center"/>
      <protection/>
    </xf>
    <xf numFmtId="172" fontId="9" fillId="0" borderId="0" xfId="58" applyNumberFormat="1" applyFont="1" applyFill="1" applyAlignment="1">
      <alignment/>
      <protection/>
    </xf>
    <xf numFmtId="3" fontId="13" fillId="32" borderId="0" xfId="58" applyNumberFormat="1" applyFont="1" applyFill="1" applyAlignment="1">
      <alignment horizontal="center"/>
      <protection/>
    </xf>
    <xf numFmtId="3" fontId="10" fillId="32" borderId="0" xfId="58" applyNumberFormat="1" applyFont="1" applyFill="1">
      <alignment/>
      <protection/>
    </xf>
    <xf numFmtId="175" fontId="16" fillId="0" borderId="0" xfId="59" applyNumberFormat="1" applyFill="1" applyAlignment="1" applyProtection="1">
      <alignment vertical="center" wrapText="1"/>
      <protection/>
    </xf>
    <xf numFmtId="175" fontId="23" fillId="0" borderId="0" xfId="59" applyNumberFormat="1" applyFont="1" applyFill="1" applyAlignment="1" applyProtection="1">
      <alignment horizontal="centerContinuous" vertical="center" wrapText="1"/>
      <protection/>
    </xf>
    <xf numFmtId="175" fontId="16" fillId="0" borderId="0" xfId="59" applyNumberFormat="1" applyFill="1" applyAlignment="1" applyProtection="1">
      <alignment horizontal="centerContinuous" vertical="center"/>
      <protection/>
    </xf>
    <xf numFmtId="175" fontId="16" fillId="0" borderId="0" xfId="59" applyNumberFormat="1" applyFill="1" applyAlignment="1" applyProtection="1">
      <alignment horizontal="center" vertical="center" wrapText="1"/>
      <protection/>
    </xf>
    <xf numFmtId="175" fontId="22" fillId="0" borderId="0" xfId="59" applyNumberFormat="1" applyFont="1" applyFill="1" applyAlignment="1" applyProtection="1">
      <alignment horizontal="right" vertical="center"/>
      <protection/>
    </xf>
    <xf numFmtId="175" fontId="17" fillId="0" borderId="10" xfId="59" applyNumberFormat="1" applyFont="1" applyFill="1" applyBorder="1" applyAlignment="1" applyProtection="1">
      <alignment horizontal="centerContinuous" vertical="center" wrapText="1"/>
      <protection/>
    </xf>
    <xf numFmtId="175" fontId="17" fillId="0" borderId="11" xfId="59" applyNumberFormat="1" applyFont="1" applyFill="1" applyBorder="1" applyAlignment="1" applyProtection="1">
      <alignment horizontal="centerContinuous" vertical="center" wrapText="1"/>
      <protection/>
    </xf>
    <xf numFmtId="175" fontId="17" fillId="0" borderId="12" xfId="59" applyNumberFormat="1" applyFont="1" applyFill="1" applyBorder="1" applyAlignment="1" applyProtection="1">
      <alignment horizontal="centerContinuous" vertical="center" wrapText="1"/>
      <protection/>
    </xf>
    <xf numFmtId="175" fontId="17" fillId="0" borderId="10" xfId="59" applyNumberFormat="1" applyFont="1" applyFill="1" applyBorder="1" applyAlignment="1" applyProtection="1">
      <alignment horizontal="center" vertical="center" wrapText="1"/>
      <protection/>
    </xf>
    <xf numFmtId="175" fontId="17" fillId="0" borderId="11" xfId="59" applyNumberFormat="1" applyFont="1" applyFill="1" applyBorder="1" applyAlignment="1" applyProtection="1">
      <alignment horizontal="center" vertical="center" wrapText="1"/>
      <protection/>
    </xf>
    <xf numFmtId="175" fontId="17" fillId="0" borderId="12" xfId="59" applyNumberFormat="1" applyFont="1" applyFill="1" applyBorder="1" applyAlignment="1" applyProtection="1">
      <alignment horizontal="center" vertical="center" wrapText="1"/>
      <protection/>
    </xf>
    <xf numFmtId="175" fontId="20" fillId="0" borderId="0" xfId="59" applyNumberFormat="1" applyFont="1" applyFill="1" applyAlignment="1" applyProtection="1">
      <alignment horizontal="center" vertical="center" wrapText="1"/>
      <protection/>
    </xf>
    <xf numFmtId="175" fontId="18" fillId="0" borderId="23" xfId="59" applyNumberFormat="1" applyFont="1" applyFill="1" applyBorder="1" applyAlignment="1" applyProtection="1">
      <alignment horizontal="center" vertical="center" wrapText="1"/>
      <protection/>
    </xf>
    <xf numFmtId="175" fontId="18" fillId="0" borderId="10" xfId="59" applyNumberFormat="1" applyFont="1" applyFill="1" applyBorder="1" applyAlignment="1" applyProtection="1">
      <alignment horizontal="center" vertical="center" wrapText="1"/>
      <protection/>
    </xf>
    <xf numFmtId="175" fontId="18" fillId="0" borderId="11" xfId="59" applyNumberFormat="1" applyFont="1" applyFill="1" applyBorder="1" applyAlignment="1" applyProtection="1">
      <alignment horizontal="center" vertical="center" wrapText="1"/>
      <protection/>
    </xf>
    <xf numFmtId="175" fontId="18" fillId="0" borderId="12" xfId="59" applyNumberFormat="1" applyFont="1" applyFill="1" applyBorder="1" applyAlignment="1" applyProtection="1">
      <alignment horizontal="center" vertical="center" wrapText="1"/>
      <protection/>
    </xf>
    <xf numFmtId="175" fontId="18" fillId="0" borderId="0" xfId="59" applyNumberFormat="1" applyFont="1" applyFill="1" applyAlignment="1" applyProtection="1">
      <alignment horizontal="center" vertical="center" wrapText="1"/>
      <protection/>
    </xf>
    <xf numFmtId="175" fontId="16" fillId="0" borderId="24" xfId="59" applyNumberFormat="1" applyFill="1" applyBorder="1" applyAlignment="1" applyProtection="1">
      <alignment horizontal="left" vertical="center" wrapText="1" indent="1"/>
      <protection/>
    </xf>
    <xf numFmtId="175" fontId="19" fillId="0" borderId="25" xfId="59" applyNumberFormat="1" applyFont="1" applyFill="1" applyBorder="1" applyAlignment="1" applyProtection="1">
      <alignment horizontal="left" vertical="center" wrapText="1" indent="1"/>
      <protection/>
    </xf>
    <xf numFmtId="175" fontId="19" fillId="0" borderId="26" xfId="59" applyNumberFormat="1" applyFont="1" applyFill="1" applyBorder="1" applyAlignment="1" applyProtection="1">
      <alignment horizontal="right" vertical="center" wrapText="1" indent="1"/>
      <protection locked="0"/>
    </xf>
    <xf numFmtId="175" fontId="19" fillId="0" borderId="21" xfId="59" applyNumberFormat="1" applyFont="1" applyFill="1" applyBorder="1" applyAlignment="1" applyProtection="1">
      <alignment horizontal="right" vertical="center" wrapText="1" indent="1"/>
      <protection locked="0"/>
    </xf>
    <xf numFmtId="175" fontId="16" fillId="0" borderId="27" xfId="59" applyNumberFormat="1" applyFill="1" applyBorder="1" applyAlignment="1" applyProtection="1">
      <alignment horizontal="left" vertical="center" wrapText="1" indent="1"/>
      <protection/>
    </xf>
    <xf numFmtId="175" fontId="19" fillId="0" borderId="16" xfId="59" applyNumberFormat="1" applyFont="1" applyFill="1" applyBorder="1" applyAlignment="1" applyProtection="1">
      <alignment horizontal="left" vertical="center" wrapText="1" indent="1"/>
      <protection/>
    </xf>
    <xf numFmtId="175" fontId="19" fillId="0" borderId="17" xfId="59" applyNumberFormat="1" applyFont="1" applyFill="1" applyBorder="1" applyAlignment="1" applyProtection="1">
      <alignment horizontal="right" vertical="center" wrapText="1" indent="1"/>
      <protection locked="0"/>
    </xf>
    <xf numFmtId="175" fontId="19" fillId="0" borderId="18" xfId="59" applyNumberFormat="1" applyFont="1" applyFill="1" applyBorder="1" applyAlignment="1" applyProtection="1">
      <alignment horizontal="right" vertical="center" wrapText="1" indent="1"/>
      <protection locked="0"/>
    </xf>
    <xf numFmtId="175" fontId="19" fillId="0" borderId="28" xfId="59" applyNumberFormat="1" applyFont="1" applyFill="1" applyBorder="1" applyAlignment="1" applyProtection="1">
      <alignment horizontal="left" vertical="center" wrapText="1" indent="1"/>
      <protection/>
    </xf>
    <xf numFmtId="175" fontId="19" fillId="0" borderId="29" xfId="59" applyNumberFormat="1" applyFont="1" applyFill="1" applyBorder="1" applyAlignment="1" applyProtection="1">
      <alignment horizontal="right" vertical="center" wrapText="1" indent="1"/>
      <protection locked="0"/>
    </xf>
    <xf numFmtId="175" fontId="19" fillId="0" borderId="16" xfId="59" applyNumberFormat="1" applyFont="1" applyFill="1" applyBorder="1" applyAlignment="1" applyProtection="1">
      <alignment horizontal="left" vertical="center" wrapText="1" indent="1"/>
      <protection locked="0"/>
    </xf>
    <xf numFmtId="175" fontId="19" fillId="0" borderId="0" xfId="59" applyNumberFormat="1" applyFont="1" applyFill="1" applyBorder="1" applyAlignment="1" applyProtection="1">
      <alignment horizontal="left" vertical="center" wrapText="1" indent="1"/>
      <protection locked="0"/>
    </xf>
    <xf numFmtId="175" fontId="19" fillId="0" borderId="30" xfId="59" applyNumberFormat="1" applyFont="1" applyFill="1" applyBorder="1" applyAlignment="1" applyProtection="1">
      <alignment horizontal="left" vertical="center" wrapText="1" indent="1"/>
      <protection locked="0"/>
    </xf>
    <xf numFmtId="175" fontId="19" fillId="0" borderId="31" xfId="59" applyNumberFormat="1" applyFont="1" applyFill="1" applyBorder="1" applyAlignment="1" applyProtection="1">
      <alignment horizontal="right" vertical="center" wrapText="1" indent="1"/>
      <protection locked="0"/>
    </xf>
    <xf numFmtId="175" fontId="19" fillId="0" borderId="32" xfId="59" applyNumberFormat="1" applyFont="1" applyFill="1" applyBorder="1" applyAlignment="1" applyProtection="1">
      <alignment horizontal="right" vertical="center" wrapText="1" indent="1"/>
      <protection locked="0"/>
    </xf>
    <xf numFmtId="175" fontId="20" fillId="0" borderId="23" xfId="59" applyNumberFormat="1" applyFont="1" applyFill="1" applyBorder="1" applyAlignment="1" applyProtection="1">
      <alignment horizontal="left" vertical="center" wrapText="1" indent="1"/>
      <protection/>
    </xf>
    <xf numFmtId="175" fontId="18" fillId="0" borderId="10" xfId="59" applyNumberFormat="1" applyFont="1" applyFill="1" applyBorder="1" applyAlignment="1" applyProtection="1">
      <alignment horizontal="left" vertical="center" wrapText="1" indent="1"/>
      <protection/>
    </xf>
    <xf numFmtId="175" fontId="18" fillId="0" borderId="11" xfId="59" applyNumberFormat="1" applyFont="1" applyFill="1" applyBorder="1" applyAlignment="1" applyProtection="1">
      <alignment horizontal="right" vertical="center" wrapText="1" indent="1"/>
      <protection/>
    </xf>
    <xf numFmtId="175" fontId="18" fillId="0" borderId="12" xfId="59" applyNumberFormat="1" applyFont="1" applyFill="1" applyBorder="1" applyAlignment="1" applyProtection="1">
      <alignment horizontal="right" vertical="center" wrapText="1" indent="1"/>
      <protection/>
    </xf>
    <xf numFmtId="175" fontId="16" fillId="0" borderId="33" xfId="59" applyNumberFormat="1" applyFont="1" applyFill="1" applyBorder="1" applyAlignment="1" applyProtection="1">
      <alignment horizontal="left" vertical="center" wrapText="1" indent="1"/>
      <protection/>
    </xf>
    <xf numFmtId="175" fontId="19" fillId="0" borderId="34" xfId="59" applyNumberFormat="1" applyFont="1" applyFill="1" applyBorder="1" applyAlignment="1" applyProtection="1">
      <alignment horizontal="left" vertical="center" wrapText="1" indent="1"/>
      <protection/>
    </xf>
    <xf numFmtId="175" fontId="36" fillId="0" borderId="35" xfId="59" applyNumberFormat="1" applyFont="1" applyFill="1" applyBorder="1" applyAlignment="1" applyProtection="1">
      <alignment horizontal="right" vertical="center" wrapText="1" indent="1"/>
      <protection/>
    </xf>
    <xf numFmtId="175" fontId="19" fillId="0" borderId="16" xfId="59" applyNumberFormat="1" applyFont="1" applyFill="1" applyBorder="1" applyAlignment="1" applyProtection="1">
      <alignment horizontal="left" vertical="center" wrapText="1" indent="1"/>
      <protection/>
    </xf>
    <xf numFmtId="175" fontId="19" fillId="0" borderId="36" xfId="59" applyNumberFormat="1" applyFont="1" applyFill="1" applyBorder="1" applyAlignment="1" applyProtection="1">
      <alignment horizontal="right" vertical="center" wrapText="1" indent="1"/>
      <protection locked="0"/>
    </xf>
    <xf numFmtId="175" fontId="16" fillId="0" borderId="27" xfId="59" applyNumberFormat="1" applyFont="1" applyFill="1" applyBorder="1" applyAlignment="1" applyProtection="1">
      <alignment horizontal="left" vertical="center" wrapText="1" indent="1"/>
      <protection/>
    </xf>
    <xf numFmtId="175" fontId="19" fillId="0" borderId="17" xfId="59" applyNumberFormat="1" applyFont="1" applyFill="1" applyBorder="1" applyAlignment="1" applyProtection="1">
      <alignment horizontal="right" vertical="center" wrapText="1" indent="1"/>
      <protection locked="0"/>
    </xf>
    <xf numFmtId="175" fontId="19" fillId="0" borderId="18" xfId="59" applyNumberFormat="1" applyFont="1" applyFill="1" applyBorder="1" applyAlignment="1" applyProtection="1">
      <alignment horizontal="right" vertical="center" wrapText="1" indent="1"/>
      <protection locked="0"/>
    </xf>
    <xf numFmtId="175" fontId="36" fillId="0" borderId="17" xfId="59" applyNumberFormat="1" applyFont="1" applyFill="1" applyBorder="1" applyAlignment="1" applyProtection="1">
      <alignment horizontal="right" vertical="center" wrapText="1" indent="1"/>
      <protection/>
    </xf>
    <xf numFmtId="175" fontId="19" fillId="0" borderId="35" xfId="59" applyNumberFormat="1" applyFont="1" applyFill="1" applyBorder="1" applyAlignment="1" applyProtection="1">
      <alignment horizontal="right" vertical="center" wrapText="1" indent="1"/>
      <protection locked="0"/>
    </xf>
    <xf numFmtId="175" fontId="20" fillId="0" borderId="10" xfId="59" applyNumberFormat="1" applyFont="1" applyFill="1" applyBorder="1" applyAlignment="1" applyProtection="1">
      <alignment horizontal="left" vertical="center" wrapText="1" indent="1"/>
      <protection/>
    </xf>
    <xf numFmtId="175" fontId="20" fillId="0" borderId="37" xfId="59" applyNumberFormat="1" applyFont="1" applyFill="1" applyBorder="1" applyAlignment="1" applyProtection="1">
      <alignment horizontal="right" vertical="center" wrapText="1" indent="1"/>
      <protection/>
    </xf>
    <xf numFmtId="175" fontId="16" fillId="0" borderId="33" xfId="59" applyNumberFormat="1" applyFill="1" applyBorder="1" applyAlignment="1" applyProtection="1">
      <alignment horizontal="left" vertical="center" wrapText="1" indent="1"/>
      <protection/>
    </xf>
    <xf numFmtId="175" fontId="19" fillId="0" borderId="34" xfId="59" applyNumberFormat="1" applyFont="1" applyFill="1" applyBorder="1" applyAlignment="1" applyProtection="1">
      <alignment horizontal="left" vertical="center" wrapText="1" indent="1"/>
      <protection locked="0"/>
    </xf>
    <xf numFmtId="175" fontId="19" fillId="0" borderId="38" xfId="59" applyNumberFormat="1" applyFont="1" applyFill="1" applyBorder="1" applyAlignment="1" applyProtection="1">
      <alignment horizontal="right" vertical="center" wrapText="1" indent="1"/>
      <protection locked="0"/>
    </xf>
    <xf numFmtId="175" fontId="19" fillId="0" borderId="34" xfId="59" applyNumberFormat="1" applyFont="1" applyFill="1" applyBorder="1" applyAlignment="1" applyProtection="1">
      <alignment horizontal="left" vertical="center" wrapText="1" indent="1"/>
      <protection/>
    </xf>
    <xf numFmtId="175" fontId="19" fillId="0" borderId="36" xfId="59" applyNumberFormat="1" applyFont="1" applyFill="1" applyBorder="1" applyAlignment="1" applyProtection="1">
      <alignment horizontal="right" vertical="center" wrapText="1" indent="1"/>
      <protection locked="0"/>
    </xf>
    <xf numFmtId="175" fontId="36" fillId="0" borderId="34" xfId="59" applyNumberFormat="1" applyFont="1" applyFill="1" applyBorder="1" applyAlignment="1" applyProtection="1">
      <alignment horizontal="left" vertical="center" wrapText="1" indent="1"/>
      <protection/>
    </xf>
    <xf numFmtId="175" fontId="36" fillId="0" borderId="26" xfId="59" applyNumberFormat="1" applyFont="1" applyFill="1" applyBorder="1" applyAlignment="1" applyProtection="1">
      <alignment horizontal="right" vertical="center" wrapText="1" indent="1"/>
      <protection/>
    </xf>
    <xf numFmtId="175" fontId="19" fillId="0" borderId="21" xfId="59" applyNumberFormat="1" applyFont="1" applyFill="1" applyBorder="1" applyAlignment="1" applyProtection="1">
      <alignment horizontal="right" vertical="center" wrapText="1" indent="1"/>
      <protection locked="0"/>
    </xf>
    <xf numFmtId="175" fontId="19" fillId="0" borderId="16" xfId="59" applyNumberFormat="1" applyFont="1" applyFill="1" applyBorder="1" applyAlignment="1" applyProtection="1">
      <alignment horizontal="left" vertical="center" wrapText="1" indent="2"/>
      <protection/>
    </xf>
    <xf numFmtId="175" fontId="19" fillId="0" borderId="17" xfId="59" applyNumberFormat="1" applyFont="1" applyFill="1" applyBorder="1" applyAlignment="1" applyProtection="1">
      <alignment horizontal="left" vertical="center" wrapText="1" indent="2"/>
      <protection/>
    </xf>
    <xf numFmtId="175" fontId="36" fillId="0" borderId="17" xfId="59" applyNumberFormat="1" applyFont="1" applyFill="1" applyBorder="1" applyAlignment="1" applyProtection="1">
      <alignment horizontal="left" vertical="center" wrapText="1" indent="1"/>
      <protection/>
    </xf>
    <xf numFmtId="175" fontId="19" fillId="0" borderId="25" xfId="59" applyNumberFormat="1" applyFont="1" applyFill="1" applyBorder="1" applyAlignment="1" applyProtection="1">
      <alignment horizontal="left" vertical="center" wrapText="1" indent="1"/>
      <protection/>
    </xf>
    <xf numFmtId="175" fontId="19" fillId="0" borderId="25" xfId="59" applyNumberFormat="1" applyFont="1" applyFill="1" applyBorder="1" applyAlignment="1" applyProtection="1">
      <alignment horizontal="left" vertical="center" wrapText="1" indent="1"/>
      <protection locked="0"/>
    </xf>
    <xf numFmtId="175" fontId="19" fillId="0" borderId="25" xfId="59" applyNumberFormat="1" applyFont="1" applyFill="1" applyBorder="1" applyAlignment="1" applyProtection="1">
      <alignment horizontal="left" vertical="center" wrapText="1" indent="1"/>
      <protection locked="0"/>
    </xf>
    <xf numFmtId="175" fontId="19" fillId="0" borderId="25" xfId="59" applyNumberFormat="1" applyFont="1" applyFill="1" applyBorder="1" applyAlignment="1" applyProtection="1">
      <alignment horizontal="left" vertical="center" wrapText="1" indent="2"/>
      <protection/>
    </xf>
    <xf numFmtId="175" fontId="19" fillId="0" borderId="30" xfId="59" applyNumberFormat="1" applyFont="1" applyFill="1" applyBorder="1" applyAlignment="1" applyProtection="1">
      <alignment horizontal="left" vertical="center" wrapText="1" indent="2"/>
      <protection/>
    </xf>
    <xf numFmtId="172" fontId="35" fillId="0" borderId="0" xfId="58" applyNumberFormat="1" applyFont="1" applyFill="1" applyAlignment="1">
      <alignment/>
      <protection/>
    </xf>
    <xf numFmtId="172" fontId="35" fillId="0" borderId="0" xfId="58" applyNumberFormat="1" applyFont="1" applyFill="1" applyBorder="1" applyAlignment="1">
      <alignment/>
      <protection/>
    </xf>
    <xf numFmtId="172" fontId="35" fillId="0" borderId="0" xfId="58" applyNumberFormat="1" applyFont="1" applyFill="1" applyBorder="1" applyAlignment="1">
      <alignment horizontal="center"/>
      <protection/>
    </xf>
    <xf numFmtId="0" fontId="16" fillId="0" borderId="0" xfId="62" applyFill="1" applyBorder="1">
      <alignment/>
      <protection/>
    </xf>
    <xf numFmtId="0" fontId="6" fillId="0" borderId="0" xfId="60">
      <alignment/>
      <protection/>
    </xf>
    <xf numFmtId="0" fontId="39" fillId="0" borderId="0" xfId="60" applyFont="1" applyBorder="1" applyAlignment="1">
      <alignment horizontal="center" wrapText="1"/>
      <protection/>
    </xf>
    <xf numFmtId="0" fontId="39" fillId="0" borderId="0" xfId="60" applyFont="1" applyBorder="1" applyAlignment="1">
      <alignment horizontal="center"/>
      <protection/>
    </xf>
    <xf numFmtId="3" fontId="40" fillId="0" borderId="0" xfId="60" applyNumberFormat="1" applyFont="1" applyBorder="1" applyAlignment="1">
      <alignment horizontal="right"/>
      <protection/>
    </xf>
    <xf numFmtId="0" fontId="40" fillId="0" borderId="0" xfId="60" applyFont="1" applyBorder="1">
      <alignment/>
      <protection/>
    </xf>
    <xf numFmtId="3" fontId="6" fillId="0" borderId="0" xfId="60" applyNumberFormat="1">
      <alignment/>
      <protection/>
    </xf>
    <xf numFmtId="0" fontId="6" fillId="0" borderId="0" xfId="60" applyBorder="1">
      <alignment/>
      <protection/>
    </xf>
    <xf numFmtId="0" fontId="41" fillId="0" borderId="0" xfId="60" applyFont="1">
      <alignment/>
      <protection/>
    </xf>
    <xf numFmtId="0" fontId="41" fillId="0" borderId="0" xfId="60" applyFont="1" applyBorder="1">
      <alignment/>
      <protection/>
    </xf>
    <xf numFmtId="0" fontId="41" fillId="0" borderId="0" xfId="60" applyFont="1" applyBorder="1" applyAlignment="1">
      <alignment horizontal="center" vertical="center"/>
      <protection/>
    </xf>
    <xf numFmtId="0" fontId="42" fillId="0" borderId="0" xfId="60" applyFont="1" applyBorder="1">
      <alignment/>
      <protection/>
    </xf>
    <xf numFmtId="0" fontId="43" fillId="0" borderId="0" xfId="63" applyFont="1" applyFill="1">
      <alignment/>
      <protection/>
    </xf>
    <xf numFmtId="175" fontId="32" fillId="0" borderId="0" xfId="63" applyNumberFormat="1" applyFont="1" applyFill="1" applyBorder="1" applyAlignment="1" applyProtection="1">
      <alignment horizontal="centerContinuous" vertical="center"/>
      <protection/>
    </xf>
    <xf numFmtId="0" fontId="44" fillId="0" borderId="0" xfId="59" applyFont="1" applyFill="1" applyBorder="1" applyAlignment="1" applyProtection="1">
      <alignment horizontal="right"/>
      <protection/>
    </xf>
    <xf numFmtId="0" fontId="45" fillId="0" borderId="0" xfId="59" applyFont="1" applyFill="1" applyBorder="1" applyAlignment="1" applyProtection="1">
      <alignment/>
      <protection/>
    </xf>
    <xf numFmtId="0" fontId="18" fillId="0" borderId="19" xfId="63" applyFont="1" applyFill="1" applyBorder="1" applyAlignment="1" applyProtection="1">
      <alignment horizontal="center" vertical="center" wrapText="1"/>
      <protection/>
    </xf>
    <xf numFmtId="0" fontId="18" fillId="0" borderId="39" xfId="63" applyFont="1" applyFill="1" applyBorder="1" applyAlignment="1" applyProtection="1">
      <alignment horizontal="center" vertical="center" wrapText="1"/>
      <protection/>
    </xf>
    <xf numFmtId="0" fontId="18" fillId="0" borderId="40" xfId="63" applyFont="1" applyFill="1" applyBorder="1" applyAlignment="1" applyProtection="1">
      <alignment horizontal="center" vertical="center" wrapText="1"/>
      <protection/>
    </xf>
    <xf numFmtId="0" fontId="19" fillId="0" borderId="10" xfId="63" applyFont="1" applyFill="1" applyBorder="1" applyAlignment="1" applyProtection="1">
      <alignment horizontal="center" vertical="center"/>
      <protection/>
    </xf>
    <xf numFmtId="0" fontId="19" fillId="0" borderId="11" xfId="63" applyFont="1" applyFill="1" applyBorder="1" applyAlignment="1" applyProtection="1">
      <alignment horizontal="center" vertical="center"/>
      <protection/>
    </xf>
    <xf numFmtId="0" fontId="19" fillId="0" borderId="12" xfId="63" applyFont="1" applyFill="1" applyBorder="1" applyAlignment="1" applyProtection="1">
      <alignment horizontal="center" vertical="center"/>
      <protection/>
    </xf>
    <xf numFmtId="0" fontId="19" fillId="0" borderId="19" xfId="63" applyFont="1" applyFill="1" applyBorder="1" applyAlignment="1" applyProtection="1">
      <alignment horizontal="center" vertical="center"/>
      <protection/>
    </xf>
    <xf numFmtId="0" fontId="19" fillId="0" borderId="26" xfId="63" applyFont="1" applyFill="1" applyBorder="1" applyProtection="1">
      <alignment/>
      <protection/>
    </xf>
    <xf numFmtId="176" fontId="19" fillId="0" borderId="41" xfId="43" applyNumberFormat="1" applyFont="1" applyFill="1" applyBorder="1" applyAlignment="1" applyProtection="1">
      <alignment/>
      <protection locked="0"/>
    </xf>
    <xf numFmtId="0" fontId="19" fillId="0" borderId="16" xfId="63" applyFont="1" applyFill="1" applyBorder="1" applyAlignment="1" applyProtection="1">
      <alignment horizontal="center" vertical="center"/>
      <protection/>
    </xf>
    <xf numFmtId="0" fontId="46" fillId="0" borderId="17" xfId="59" applyFont="1" applyBorder="1" applyAlignment="1">
      <alignment horizontal="justify" wrapText="1"/>
      <protection/>
    </xf>
    <xf numFmtId="176" fontId="19" fillId="0" borderId="42" xfId="43" applyNumberFormat="1" applyFont="1" applyFill="1" applyBorder="1" applyAlignment="1" applyProtection="1">
      <alignment/>
      <protection locked="0"/>
    </xf>
    <xf numFmtId="0" fontId="46" fillId="0" borderId="17" xfId="59" applyFont="1" applyBorder="1" applyAlignment="1">
      <alignment wrapText="1"/>
      <protection/>
    </xf>
    <xf numFmtId="0" fontId="19" fillId="0" borderId="30" xfId="63" applyFont="1" applyFill="1" applyBorder="1" applyAlignment="1" applyProtection="1">
      <alignment horizontal="center" vertical="center"/>
      <protection/>
    </xf>
    <xf numFmtId="176" fontId="19" fillId="0" borderId="43" xfId="43" applyNumberFormat="1" applyFont="1" applyFill="1" applyBorder="1" applyAlignment="1" applyProtection="1">
      <alignment/>
      <protection locked="0"/>
    </xf>
    <xf numFmtId="0" fontId="46" fillId="0" borderId="44" xfId="59" applyFont="1" applyBorder="1" applyAlignment="1">
      <alignment wrapText="1"/>
      <protection/>
    </xf>
    <xf numFmtId="176" fontId="18" fillId="0" borderId="12" xfId="43" applyNumberFormat="1" applyFont="1" applyFill="1" applyBorder="1" applyAlignment="1" applyProtection="1">
      <alignment/>
      <protection/>
    </xf>
    <xf numFmtId="0" fontId="11" fillId="0" borderId="17" xfId="58" applyFont="1" applyBorder="1" applyAlignment="1">
      <alignment horizontal="center" vertical="center" wrapText="1"/>
      <protection/>
    </xf>
    <xf numFmtId="0" fontId="10" fillId="0" borderId="0" xfId="58" applyFont="1" applyFill="1" applyBorder="1" applyAlignment="1" quotePrefix="1">
      <alignment horizontal="center" vertical="center"/>
      <protection/>
    </xf>
    <xf numFmtId="0" fontId="11" fillId="0" borderId="0" xfId="58" applyFont="1" applyFill="1" applyBorder="1" applyAlignment="1">
      <alignment horizontal="left" vertical="center"/>
      <protection/>
    </xf>
    <xf numFmtId="0" fontId="10" fillId="0" borderId="0" xfId="58" applyFont="1" applyFill="1" applyBorder="1" applyAlignment="1">
      <alignment horizontal="left" vertical="center" wrapText="1"/>
      <protection/>
    </xf>
    <xf numFmtId="3" fontId="10" fillId="0" borderId="0" xfId="58" applyNumberFormat="1" applyFont="1" applyFill="1" applyBorder="1" applyAlignment="1">
      <alignment horizontal="center" vertical="center"/>
      <protection/>
    </xf>
    <xf numFmtId="0" fontId="10" fillId="0" borderId="0" xfId="58" applyFont="1" applyFill="1" applyBorder="1" applyAlignment="1">
      <alignment horizontal="center" vertical="center"/>
      <protection/>
    </xf>
    <xf numFmtId="0" fontId="26" fillId="0" borderId="17" xfId="60" applyFont="1" applyBorder="1">
      <alignment/>
      <protection/>
    </xf>
    <xf numFmtId="0" fontId="11" fillId="0" borderId="0" xfId="60" applyFont="1">
      <alignment/>
      <protection/>
    </xf>
    <xf numFmtId="0" fontId="11" fillId="0" borderId="0" xfId="60" applyFont="1" applyBorder="1">
      <alignment/>
      <protection/>
    </xf>
    <xf numFmtId="0" fontId="12" fillId="0" borderId="0" xfId="60" applyFont="1">
      <alignment/>
      <protection/>
    </xf>
    <xf numFmtId="0" fontId="11" fillId="0" borderId="0" xfId="60" applyFont="1" applyBorder="1" applyAlignment="1">
      <alignment horizontal="center"/>
      <protection/>
    </xf>
    <xf numFmtId="0" fontId="12" fillId="0" borderId="0" xfId="60" applyFont="1" applyBorder="1" applyAlignment="1">
      <alignment horizontal="right"/>
      <protection/>
    </xf>
    <xf numFmtId="0" fontId="11" fillId="0" borderId="17" xfId="60" applyFont="1" applyBorder="1" applyAlignment="1">
      <alignment horizontal="center" vertical="center"/>
      <protection/>
    </xf>
    <xf numFmtId="0" fontId="12" fillId="0" borderId="17" xfId="60" applyFont="1" applyBorder="1">
      <alignment/>
      <protection/>
    </xf>
    <xf numFmtId="0" fontId="12" fillId="0" borderId="17" xfId="60" applyFont="1" applyFill="1" applyBorder="1">
      <alignment/>
      <protection/>
    </xf>
    <xf numFmtId="0" fontId="11" fillId="0" borderId="17" xfId="60" applyFont="1" applyBorder="1">
      <alignment/>
      <protection/>
    </xf>
    <xf numFmtId="0" fontId="12" fillId="0" borderId="0" xfId="60" applyFont="1" applyBorder="1">
      <alignment/>
      <protection/>
    </xf>
    <xf numFmtId="3" fontId="12" fillId="0" borderId="0" xfId="60" applyNumberFormat="1" applyFont="1" applyBorder="1">
      <alignment/>
      <protection/>
    </xf>
    <xf numFmtId="0" fontId="11" fillId="0" borderId="17" xfId="60" applyFont="1" applyBorder="1" applyAlignment="1">
      <alignment horizontal="center" wrapText="1"/>
      <protection/>
    </xf>
    <xf numFmtId="3" fontId="12" fillId="0" borderId="17" xfId="60" applyNumberFormat="1" applyFont="1" applyBorder="1" applyAlignment="1">
      <alignment horizontal="center"/>
      <protection/>
    </xf>
    <xf numFmtId="3" fontId="11" fillId="0" borderId="17" xfId="60" applyNumberFormat="1" applyFont="1" applyBorder="1" applyAlignment="1">
      <alignment horizontal="center"/>
      <protection/>
    </xf>
    <xf numFmtId="0" fontId="11" fillId="0" borderId="17" xfId="60" applyFont="1" applyFill="1" applyBorder="1">
      <alignment/>
      <protection/>
    </xf>
    <xf numFmtId="0" fontId="26" fillId="0" borderId="0" xfId="60" applyFont="1" applyAlignment="1">
      <alignment horizontal="center"/>
      <protection/>
    </xf>
    <xf numFmtId="0" fontId="11" fillId="0" borderId="17" xfId="60" applyFont="1" applyBorder="1" applyAlignment="1">
      <alignment horizontal="left"/>
      <protection/>
    </xf>
    <xf numFmtId="0" fontId="12" fillId="0" borderId="17" xfId="60" applyFont="1" applyBorder="1" applyAlignment="1">
      <alignment/>
      <protection/>
    </xf>
    <xf numFmtId="3" fontId="11" fillId="0" borderId="17" xfId="60" applyNumberFormat="1" applyFont="1" applyBorder="1" applyAlignment="1">
      <alignment horizontal="center" vertical="center" wrapText="1"/>
      <protection/>
    </xf>
    <xf numFmtId="0" fontId="11" fillId="0" borderId="17" xfId="60" applyFont="1" applyBorder="1" applyAlignment="1">
      <alignment horizontal="left" vertical="center"/>
      <protection/>
    </xf>
    <xf numFmtId="3" fontId="26" fillId="0" borderId="17" xfId="60" applyNumberFormat="1" applyFont="1" applyBorder="1" applyAlignment="1">
      <alignment horizontal="center"/>
      <protection/>
    </xf>
    <xf numFmtId="3" fontId="10" fillId="0" borderId="17" xfId="58" applyNumberFormat="1" applyFont="1" applyFill="1" applyBorder="1" applyAlignment="1">
      <alignment horizontal="center" vertical="center"/>
      <protection/>
    </xf>
    <xf numFmtId="0" fontId="12" fillId="0" borderId="0" xfId="61" applyFont="1">
      <alignment/>
      <protection/>
    </xf>
    <xf numFmtId="0" fontId="11" fillId="0" borderId="17" xfId="61" applyFont="1" applyBorder="1" applyAlignment="1">
      <alignment horizontal="center" vertical="center" wrapText="1"/>
      <protection/>
    </xf>
    <xf numFmtId="0" fontId="11" fillId="0" borderId="45" xfId="61" applyFont="1" applyBorder="1" applyAlignment="1">
      <alignment horizontal="center" vertical="center" wrapText="1"/>
      <protection/>
    </xf>
    <xf numFmtId="0" fontId="11" fillId="0" borderId="22" xfId="61" applyFont="1" applyBorder="1" applyAlignment="1">
      <alignment horizontal="center" vertical="center" wrapText="1"/>
      <protection/>
    </xf>
    <xf numFmtId="0" fontId="12" fillId="0" borderId="17" xfId="61" applyFont="1" applyBorder="1">
      <alignment/>
      <protection/>
    </xf>
    <xf numFmtId="176" fontId="12" fillId="0" borderId="17" xfId="42" applyNumberFormat="1" applyFont="1" applyBorder="1" applyAlignment="1">
      <alignment/>
    </xf>
    <xf numFmtId="176" fontId="11" fillId="0" borderId="45" xfId="42" applyNumberFormat="1" applyFont="1" applyBorder="1" applyAlignment="1">
      <alignment/>
    </xf>
    <xf numFmtId="176" fontId="12" fillId="0" borderId="22" xfId="42" applyNumberFormat="1" applyFont="1" applyBorder="1" applyAlignment="1">
      <alignment/>
    </xf>
    <xf numFmtId="176" fontId="11" fillId="0" borderId="17" xfId="42" applyNumberFormat="1" applyFont="1" applyBorder="1" applyAlignment="1">
      <alignment/>
    </xf>
    <xf numFmtId="3" fontId="10" fillId="0" borderId="46" xfId="58" applyNumberFormat="1" applyFont="1" applyFill="1" applyBorder="1" applyAlignment="1">
      <alignment horizontal="center" vertical="center"/>
      <protection/>
    </xf>
    <xf numFmtId="3" fontId="10" fillId="0" borderId="29" xfId="58" applyNumberFormat="1" applyFont="1" applyFill="1" applyBorder="1" applyAlignment="1">
      <alignment horizontal="center" vertical="center"/>
      <protection/>
    </xf>
    <xf numFmtId="0" fontId="11" fillId="0" borderId="17" xfId="61" applyFont="1" applyFill="1" applyBorder="1" applyAlignment="1">
      <alignment horizontal="center" vertical="center" wrapText="1"/>
      <protection/>
    </xf>
    <xf numFmtId="0" fontId="11" fillId="32" borderId="17" xfId="61" applyFont="1" applyFill="1" applyBorder="1" applyAlignment="1">
      <alignment horizontal="center" vertical="center" wrapText="1"/>
      <protection/>
    </xf>
    <xf numFmtId="0" fontId="11" fillId="32" borderId="45" xfId="61" applyFont="1" applyFill="1" applyBorder="1" applyAlignment="1">
      <alignment horizontal="center" vertical="center" wrapText="1"/>
      <protection/>
    </xf>
    <xf numFmtId="0" fontId="11" fillId="32" borderId="22" xfId="61" applyFont="1" applyFill="1" applyBorder="1" applyAlignment="1">
      <alignment horizontal="center" vertical="center" wrapText="1"/>
      <protection/>
    </xf>
    <xf numFmtId="0" fontId="11" fillId="0" borderId="17" xfId="61" applyFont="1" applyFill="1" applyBorder="1">
      <alignment/>
      <protection/>
    </xf>
    <xf numFmtId="176" fontId="11" fillId="0" borderId="45" xfId="42" applyNumberFormat="1" applyFont="1" applyFill="1" applyBorder="1" applyAlignment="1">
      <alignment/>
    </xf>
    <xf numFmtId="176" fontId="11" fillId="0" borderId="17" xfId="42" applyNumberFormat="1" applyFont="1" applyFill="1" applyBorder="1" applyAlignment="1">
      <alignment/>
    </xf>
    <xf numFmtId="176" fontId="12" fillId="32" borderId="17" xfId="42" applyNumberFormat="1" applyFont="1" applyFill="1" applyBorder="1" applyAlignment="1">
      <alignment/>
    </xf>
    <xf numFmtId="176" fontId="11" fillId="32" borderId="45" xfId="42" applyNumberFormat="1" applyFont="1" applyFill="1" applyBorder="1" applyAlignment="1">
      <alignment/>
    </xf>
    <xf numFmtId="176" fontId="12" fillId="32" borderId="22" xfId="42" applyNumberFormat="1" applyFont="1" applyFill="1" applyBorder="1" applyAlignment="1">
      <alignment/>
    </xf>
    <xf numFmtId="176" fontId="11" fillId="32" borderId="17" xfId="42" applyNumberFormat="1" applyFont="1" applyFill="1" applyBorder="1" applyAlignment="1">
      <alignment/>
    </xf>
    <xf numFmtId="176" fontId="11" fillId="0" borderId="22" xfId="42" applyNumberFormat="1" applyFont="1" applyFill="1" applyBorder="1" applyAlignment="1">
      <alignment/>
    </xf>
    <xf numFmtId="0" fontId="2" fillId="0" borderId="0" xfId="58" applyBorder="1">
      <alignment/>
      <protection/>
    </xf>
    <xf numFmtId="0" fontId="6" fillId="0" borderId="47" xfId="58" applyFont="1" applyBorder="1" applyAlignment="1">
      <alignment/>
      <protection/>
    </xf>
    <xf numFmtId="0" fontId="12" fillId="0" borderId="17" xfId="61" applyFont="1" applyBorder="1" applyAlignment="1">
      <alignment wrapText="1"/>
      <protection/>
    </xf>
    <xf numFmtId="0" fontId="0" fillId="0" borderId="0" xfId="0" applyAlignment="1">
      <alignment horizontal="center"/>
    </xf>
    <xf numFmtId="0" fontId="0" fillId="0" borderId="17" xfId="0" applyBorder="1" applyAlignment="1">
      <alignment/>
    </xf>
    <xf numFmtId="0" fontId="77" fillId="0" borderId="17" xfId="0" applyFont="1" applyBorder="1" applyAlignment="1">
      <alignment horizontal="center" vertical="center" wrapText="1"/>
    </xf>
    <xf numFmtId="0" fontId="0" fillId="0" borderId="17" xfId="0" applyBorder="1" applyAlignment="1">
      <alignment horizontal="center"/>
    </xf>
    <xf numFmtId="0" fontId="0" fillId="0" borderId="0" xfId="0" applyAlignment="1">
      <alignment/>
    </xf>
    <xf numFmtId="2" fontId="0" fillId="0" borderId="17" xfId="0" applyNumberFormat="1" applyBorder="1" applyAlignment="1">
      <alignment horizontal="left" vertical="center" wrapText="1"/>
    </xf>
    <xf numFmtId="3" fontId="6" fillId="0" borderId="0" xfId="60" applyNumberFormat="1" applyAlignment="1">
      <alignment/>
      <protection/>
    </xf>
    <xf numFmtId="3" fontId="35" fillId="0" borderId="0" xfId="58" applyNumberFormat="1" applyFont="1" applyFill="1" applyBorder="1" applyAlignment="1">
      <alignment horizontal="center"/>
      <protection/>
    </xf>
    <xf numFmtId="0" fontId="10" fillId="33" borderId="29" xfId="58" applyFont="1" applyFill="1" applyBorder="1" applyAlignment="1" quotePrefix="1">
      <alignment horizontal="center" vertical="center"/>
      <protection/>
    </xf>
    <xf numFmtId="0" fontId="10" fillId="33" borderId="22" xfId="58" applyFont="1" applyFill="1" applyBorder="1" applyAlignment="1">
      <alignment horizontal="center" vertical="center"/>
      <protection/>
    </xf>
    <xf numFmtId="0" fontId="11" fillId="33" borderId="29" xfId="58" applyFont="1" applyFill="1" applyBorder="1" applyAlignment="1">
      <alignment horizontal="left" vertical="center"/>
      <protection/>
    </xf>
    <xf numFmtId="0" fontId="11" fillId="33" borderId="46" xfId="58" applyFont="1" applyFill="1" applyBorder="1" applyAlignment="1">
      <alignment horizontal="left" vertical="center"/>
      <protection/>
    </xf>
    <xf numFmtId="0" fontId="11" fillId="33" borderId="22" xfId="58" applyFont="1" applyFill="1" applyBorder="1" applyAlignment="1">
      <alignment horizontal="left" vertical="center"/>
      <protection/>
    </xf>
    <xf numFmtId="0" fontId="11" fillId="0" borderId="29" xfId="58" applyFont="1" applyFill="1" applyBorder="1" applyAlignment="1">
      <alignment horizontal="left" vertical="center"/>
      <protection/>
    </xf>
    <xf numFmtId="0" fontId="11" fillId="0" borderId="46" xfId="58" applyFont="1" applyFill="1" applyBorder="1" applyAlignment="1">
      <alignment horizontal="left" vertical="center"/>
      <protection/>
    </xf>
    <xf numFmtId="0" fontId="11" fillId="0" borderId="22" xfId="58" applyFont="1" applyFill="1" applyBorder="1" applyAlignment="1">
      <alignment horizontal="left" vertical="center"/>
      <protection/>
    </xf>
    <xf numFmtId="3" fontId="10" fillId="33" borderId="29" xfId="58" applyNumberFormat="1" applyFont="1" applyFill="1" applyBorder="1" applyAlignment="1">
      <alignment horizontal="center" vertical="center"/>
      <protection/>
    </xf>
    <xf numFmtId="3" fontId="10" fillId="33" borderId="46" xfId="58" applyNumberFormat="1" applyFont="1" applyFill="1" applyBorder="1" applyAlignment="1">
      <alignment horizontal="center" vertical="center"/>
      <protection/>
    </xf>
    <xf numFmtId="3" fontId="10" fillId="33" borderId="22" xfId="58" applyNumberFormat="1" applyFont="1" applyFill="1" applyBorder="1" applyAlignment="1">
      <alignment horizontal="center" vertical="center"/>
      <protection/>
    </xf>
    <xf numFmtId="0" fontId="5" fillId="0" borderId="0" xfId="58" applyFont="1" applyFill="1" applyAlignment="1">
      <alignment horizontal="center"/>
      <protection/>
    </xf>
    <xf numFmtId="3" fontId="10" fillId="0" borderId="29" xfId="58" applyNumberFormat="1" applyFont="1" applyFill="1" applyBorder="1" applyAlignment="1">
      <alignment horizontal="center" vertical="center"/>
      <protection/>
    </xf>
    <xf numFmtId="3" fontId="10" fillId="0" borderId="46" xfId="58" applyNumberFormat="1" applyFont="1" applyFill="1" applyBorder="1" applyAlignment="1">
      <alignment horizontal="center" vertical="center"/>
      <protection/>
    </xf>
    <xf numFmtId="3" fontId="10" fillId="0" borderId="22" xfId="58" applyNumberFormat="1" applyFont="1" applyFill="1" applyBorder="1" applyAlignment="1">
      <alignment horizontal="center" vertical="center"/>
      <protection/>
    </xf>
    <xf numFmtId="0" fontId="10" fillId="0" borderId="29" xfId="58" applyFont="1" applyFill="1" applyBorder="1" applyAlignment="1" quotePrefix="1">
      <alignment horizontal="center" vertical="center"/>
      <protection/>
    </xf>
    <xf numFmtId="0" fontId="10" fillId="0" borderId="22" xfId="58" applyFont="1" applyFill="1" applyBorder="1" applyAlignment="1">
      <alignment horizontal="center" vertical="center"/>
      <protection/>
    </xf>
    <xf numFmtId="0" fontId="11" fillId="0" borderId="29" xfId="58" applyFont="1" applyFill="1" applyBorder="1" applyAlignment="1">
      <alignment horizontal="left" vertical="center" wrapText="1"/>
      <protection/>
    </xf>
    <xf numFmtId="0" fontId="11" fillId="0" borderId="46" xfId="58" applyFont="1" applyFill="1" applyBorder="1" applyAlignment="1">
      <alignment horizontal="left" vertical="center" wrapText="1"/>
      <protection/>
    </xf>
    <xf numFmtId="0" fontId="11" fillId="0" borderId="22" xfId="58" applyFont="1" applyFill="1" applyBorder="1" applyAlignment="1">
      <alignment horizontal="left" vertical="center" wrapText="1"/>
      <protection/>
    </xf>
    <xf numFmtId="3" fontId="5" fillId="0" borderId="0" xfId="58" applyNumberFormat="1" applyFont="1" applyFill="1" applyAlignment="1">
      <alignment horizontal="center"/>
      <protection/>
    </xf>
    <xf numFmtId="0" fontId="10" fillId="0" borderId="29" xfId="58" applyFont="1" applyFill="1" applyBorder="1" applyAlignment="1">
      <alignment horizontal="left" vertical="center" wrapText="1"/>
      <protection/>
    </xf>
    <xf numFmtId="0" fontId="10" fillId="0" borderId="46" xfId="58" applyFont="1" applyFill="1" applyBorder="1" applyAlignment="1">
      <alignment horizontal="left" vertical="center" wrapText="1"/>
      <protection/>
    </xf>
    <xf numFmtId="0" fontId="10" fillId="0" borderId="22" xfId="58" applyFont="1" applyFill="1" applyBorder="1" applyAlignment="1">
      <alignment horizontal="left" vertical="center" wrapText="1"/>
      <protection/>
    </xf>
    <xf numFmtId="0" fontId="10" fillId="0" borderId="22" xfId="58" applyFont="1" applyFill="1" applyBorder="1" applyAlignment="1" quotePrefix="1">
      <alignment horizontal="center" vertical="center"/>
      <protection/>
    </xf>
    <xf numFmtId="3" fontId="10" fillId="0" borderId="17" xfId="58" applyNumberFormat="1" applyFont="1" applyFill="1" applyBorder="1" applyAlignment="1">
      <alignment horizontal="center" vertical="center"/>
      <protection/>
    </xf>
    <xf numFmtId="0" fontId="11" fillId="33" borderId="29" xfId="58" applyFont="1" applyFill="1" applyBorder="1" applyAlignment="1">
      <alignment horizontal="left" vertical="center" wrapText="1"/>
      <protection/>
    </xf>
    <xf numFmtId="0" fontId="11" fillId="33" borderId="46" xfId="58" applyFont="1" applyFill="1" applyBorder="1" applyAlignment="1">
      <alignment horizontal="left" vertical="center" wrapText="1"/>
      <protection/>
    </xf>
    <xf numFmtId="0" fontId="11" fillId="33" borderId="22" xfId="58" applyFont="1" applyFill="1" applyBorder="1" applyAlignment="1">
      <alignment horizontal="left" vertical="center" wrapText="1"/>
      <protection/>
    </xf>
    <xf numFmtId="0" fontId="10" fillId="33" borderId="29" xfId="58" applyFont="1" applyFill="1" applyBorder="1" applyAlignment="1">
      <alignment horizontal="left" vertical="center"/>
      <protection/>
    </xf>
    <xf numFmtId="0" fontId="10" fillId="33" borderId="46" xfId="58" applyFont="1" applyFill="1" applyBorder="1" applyAlignment="1">
      <alignment horizontal="left" vertical="center"/>
      <protection/>
    </xf>
    <xf numFmtId="1" fontId="10" fillId="33" borderId="29" xfId="58" applyNumberFormat="1" applyFont="1" applyFill="1" applyBorder="1" applyAlignment="1" quotePrefix="1">
      <alignment horizontal="center" vertical="center"/>
      <protection/>
    </xf>
    <xf numFmtId="1" fontId="10" fillId="33" borderId="22" xfId="58" applyNumberFormat="1" applyFont="1" applyFill="1" applyBorder="1" applyAlignment="1" quotePrefix="1">
      <alignment horizontal="center" vertical="center"/>
      <protection/>
    </xf>
    <xf numFmtId="1" fontId="10" fillId="0" borderId="29" xfId="58" applyNumberFormat="1" applyFont="1" applyFill="1" applyBorder="1" applyAlignment="1" quotePrefix="1">
      <alignment horizontal="center" vertical="center"/>
      <protection/>
    </xf>
    <xf numFmtId="1" fontId="10" fillId="0" borderId="22" xfId="58" applyNumberFormat="1" applyFont="1" applyFill="1" applyBorder="1" applyAlignment="1" quotePrefix="1">
      <alignment horizontal="center" vertical="center"/>
      <protection/>
    </xf>
    <xf numFmtId="3" fontId="10" fillId="33" borderId="17" xfId="58" applyNumberFormat="1" applyFont="1" applyFill="1" applyBorder="1" applyAlignment="1">
      <alignment horizontal="center" vertical="center"/>
      <protection/>
    </xf>
    <xf numFmtId="0" fontId="10" fillId="0" borderId="29" xfId="58" applyFont="1" applyFill="1" applyBorder="1" applyAlignment="1">
      <alignment horizontal="left" vertical="center"/>
      <protection/>
    </xf>
    <xf numFmtId="0" fontId="10" fillId="0" borderId="46" xfId="58" applyFont="1" applyFill="1" applyBorder="1" applyAlignment="1">
      <alignment horizontal="left" vertical="center"/>
      <protection/>
    </xf>
    <xf numFmtId="0" fontId="10" fillId="33" borderId="22" xfId="58" applyFont="1" applyFill="1" applyBorder="1" applyAlignment="1" quotePrefix="1">
      <alignment horizontal="center" vertical="center"/>
      <protection/>
    </xf>
    <xf numFmtId="0" fontId="10" fillId="0" borderId="29" xfId="58" applyFont="1" applyFill="1" applyBorder="1" applyAlignment="1">
      <alignment vertical="center" wrapText="1"/>
      <protection/>
    </xf>
    <xf numFmtId="0" fontId="10" fillId="0" borderId="46" xfId="58" applyFont="1" applyFill="1" applyBorder="1" applyAlignment="1">
      <alignment vertical="center" wrapText="1"/>
      <protection/>
    </xf>
    <xf numFmtId="0" fontId="7" fillId="0" borderId="47" xfId="58" applyFont="1" applyFill="1" applyBorder="1" applyAlignment="1">
      <alignment horizontal="right"/>
      <protection/>
    </xf>
    <xf numFmtId="0" fontId="6" fillId="0" borderId="47" xfId="58" applyFont="1" applyBorder="1" applyAlignment="1">
      <alignment/>
      <protection/>
    </xf>
    <xf numFmtId="172" fontId="10" fillId="0" borderId="17" xfId="58" applyNumberFormat="1" applyFont="1" applyFill="1" applyBorder="1" applyAlignment="1">
      <alignment horizontal="center" vertical="center" wrapText="1"/>
      <protection/>
    </xf>
    <xf numFmtId="0" fontId="11" fillId="0" borderId="17" xfId="58" applyFont="1" applyBorder="1" applyAlignment="1">
      <alignment horizontal="center" vertical="center" wrapText="1"/>
      <protection/>
    </xf>
    <xf numFmtId="0" fontId="11" fillId="0" borderId="29" xfId="58" applyFont="1" applyBorder="1" applyAlignment="1">
      <alignment horizontal="center" vertical="center" wrapText="1"/>
      <protection/>
    </xf>
    <xf numFmtId="0" fontId="12" fillId="0" borderId="46" xfId="58" applyFont="1" applyBorder="1" applyAlignment="1">
      <alignment horizontal="center" vertical="center"/>
      <protection/>
    </xf>
    <xf numFmtId="0" fontId="12" fillId="0" borderId="22" xfId="58" applyFont="1" applyBorder="1" applyAlignment="1">
      <alignment horizontal="center" vertical="center"/>
      <protection/>
    </xf>
    <xf numFmtId="0" fontId="10" fillId="0" borderId="17" xfId="58" applyFont="1" applyFill="1" applyBorder="1" applyAlignment="1">
      <alignment horizontal="center" vertical="center"/>
      <protection/>
    </xf>
    <xf numFmtId="0" fontId="11" fillId="0" borderId="17" xfId="58" applyFont="1" applyBorder="1" applyAlignment="1">
      <alignment horizontal="center" vertical="center"/>
      <protection/>
    </xf>
    <xf numFmtId="172" fontId="35" fillId="0" borderId="0" xfId="58" applyNumberFormat="1" applyFont="1" applyFill="1" applyAlignment="1">
      <alignment horizontal="center"/>
      <protection/>
    </xf>
    <xf numFmtId="172" fontId="5" fillId="0" borderId="0" xfId="58" applyNumberFormat="1" applyFont="1" applyFill="1" applyBorder="1" applyAlignment="1">
      <alignment horizontal="center"/>
      <protection/>
    </xf>
    <xf numFmtId="172" fontId="35" fillId="0" borderId="0" xfId="58" applyNumberFormat="1" applyFont="1" applyFill="1" applyBorder="1" applyAlignment="1">
      <alignment horizontal="center"/>
      <protection/>
    </xf>
    <xf numFmtId="172" fontId="5" fillId="0" borderId="29" xfId="58" applyNumberFormat="1" applyFont="1" applyFill="1" applyBorder="1" applyAlignment="1" quotePrefix="1">
      <alignment horizontal="center" vertical="center"/>
      <protection/>
    </xf>
    <xf numFmtId="172" fontId="5" fillId="0" borderId="22" xfId="58" applyNumberFormat="1" applyFont="1" applyFill="1" applyBorder="1" applyAlignment="1" quotePrefix="1">
      <alignment horizontal="center" vertical="center"/>
      <protection/>
    </xf>
    <xf numFmtId="0" fontId="6" fillId="0" borderId="29" xfId="58" applyFont="1" applyFill="1" applyBorder="1" applyAlignment="1">
      <alignment horizontal="left" vertical="center" wrapText="1"/>
      <protection/>
    </xf>
    <xf numFmtId="0" fontId="6" fillId="0" borderId="46" xfId="58" applyFont="1" applyFill="1" applyBorder="1" applyAlignment="1">
      <alignment horizontal="left" vertical="center" wrapText="1"/>
      <protection/>
    </xf>
    <xf numFmtId="173" fontId="5" fillId="0" borderId="17" xfId="58" applyNumberFormat="1" applyFont="1" applyFill="1" applyBorder="1" applyAlignment="1">
      <alignment vertical="center"/>
      <protection/>
    </xf>
    <xf numFmtId="3" fontId="5" fillId="0" borderId="29" xfId="58" applyNumberFormat="1" applyFont="1" applyFill="1" applyBorder="1" applyAlignment="1">
      <alignment horizontal="right" vertical="center"/>
      <protection/>
    </xf>
    <xf numFmtId="3" fontId="5" fillId="0" borderId="46" xfId="58" applyNumberFormat="1" applyFont="1" applyFill="1" applyBorder="1" applyAlignment="1">
      <alignment horizontal="right" vertical="center"/>
      <protection/>
    </xf>
    <xf numFmtId="3" fontId="5" fillId="0" borderId="22" xfId="58" applyNumberFormat="1" applyFont="1" applyFill="1" applyBorder="1" applyAlignment="1">
      <alignment horizontal="right" vertical="center"/>
      <protection/>
    </xf>
    <xf numFmtId="172" fontId="7" fillId="0" borderId="29" xfId="58" applyNumberFormat="1" applyFont="1" applyFill="1" applyBorder="1" applyAlignment="1" quotePrefix="1">
      <alignment horizontal="center" vertical="center"/>
      <protection/>
    </xf>
    <xf numFmtId="172" fontId="7" fillId="0" borderId="22" xfId="58" applyNumberFormat="1" applyFont="1" applyFill="1" applyBorder="1" applyAlignment="1" quotePrefix="1">
      <alignment horizontal="center" vertical="center"/>
      <protection/>
    </xf>
    <xf numFmtId="0" fontId="7" fillId="0" borderId="29" xfId="58" applyFont="1" applyFill="1" applyBorder="1" applyAlignment="1">
      <alignment horizontal="left" vertical="center"/>
      <protection/>
    </xf>
    <xf numFmtId="0" fontId="7" fillId="0" borderId="46" xfId="58" applyFont="1" applyFill="1" applyBorder="1" applyAlignment="1">
      <alignment horizontal="left" vertical="center"/>
      <protection/>
    </xf>
    <xf numFmtId="0" fontId="8" fillId="0" borderId="29" xfId="58" applyFont="1" applyFill="1" applyBorder="1" applyAlignment="1">
      <alignment horizontal="left" vertical="center" wrapText="1"/>
      <protection/>
    </xf>
    <xf numFmtId="0" fontId="8" fillId="0" borderId="46" xfId="58" applyFont="1" applyFill="1" applyBorder="1" applyAlignment="1">
      <alignment horizontal="left" vertical="center" wrapText="1"/>
      <protection/>
    </xf>
    <xf numFmtId="173" fontId="7" fillId="0" borderId="17" xfId="58" applyNumberFormat="1" applyFont="1" applyFill="1" applyBorder="1" applyAlignment="1">
      <alignment vertical="center"/>
      <protection/>
    </xf>
    <xf numFmtId="3" fontId="7" fillId="0" borderId="29" xfId="58" applyNumberFormat="1" applyFont="1" applyFill="1" applyBorder="1" applyAlignment="1">
      <alignment horizontal="right" vertical="center"/>
      <protection/>
    </xf>
    <xf numFmtId="3" fontId="7" fillId="0" borderId="46" xfId="58" applyNumberFormat="1" applyFont="1" applyFill="1" applyBorder="1" applyAlignment="1">
      <alignment horizontal="right" vertical="center"/>
      <protection/>
    </xf>
    <xf numFmtId="3" fontId="7" fillId="0" borderId="22" xfId="58" applyNumberFormat="1" applyFont="1" applyFill="1" applyBorder="1" applyAlignment="1">
      <alignment horizontal="right" vertical="center"/>
      <protection/>
    </xf>
    <xf numFmtId="173" fontId="7" fillId="0" borderId="29" xfId="58" applyNumberFormat="1" applyFont="1" applyFill="1" applyBorder="1" applyAlignment="1">
      <alignment vertical="center"/>
      <protection/>
    </xf>
    <xf numFmtId="173" fontId="7" fillId="0" borderId="46" xfId="58" applyNumberFormat="1" applyFont="1" applyFill="1" applyBorder="1" applyAlignment="1">
      <alignment vertical="center"/>
      <protection/>
    </xf>
    <xf numFmtId="173" fontId="7" fillId="0" borderId="22" xfId="58" applyNumberFormat="1" applyFont="1" applyFill="1" applyBorder="1" applyAlignment="1">
      <alignment vertical="center"/>
      <protection/>
    </xf>
    <xf numFmtId="0" fontId="5" fillId="0" borderId="29" xfId="58" applyFont="1" applyFill="1" applyBorder="1" applyAlignment="1">
      <alignment horizontal="left" vertical="center"/>
      <protection/>
    </xf>
    <xf numFmtId="0" fontId="5" fillId="0" borderId="46" xfId="58" applyFont="1" applyFill="1" applyBorder="1" applyAlignment="1">
      <alignment horizontal="left" vertical="center"/>
      <protection/>
    </xf>
    <xf numFmtId="174" fontId="5" fillId="0" borderId="29" xfId="58" applyNumberFormat="1" applyFont="1" applyFill="1" applyBorder="1" applyAlignment="1">
      <alignment horizontal="left" vertical="center"/>
      <protection/>
    </xf>
    <xf numFmtId="174" fontId="5" fillId="0" borderId="46" xfId="58" applyNumberFormat="1" applyFont="1" applyFill="1" applyBorder="1" applyAlignment="1">
      <alignment horizontal="left" vertical="center"/>
      <protection/>
    </xf>
    <xf numFmtId="0" fontId="6" fillId="0" borderId="29" xfId="58" applyFont="1" applyFill="1" applyBorder="1" applyAlignment="1">
      <alignment vertical="center"/>
      <protection/>
    </xf>
    <xf numFmtId="0" fontId="6" fillId="0" borderId="46" xfId="58" applyFont="1" applyFill="1" applyBorder="1" applyAlignment="1">
      <alignment vertical="center"/>
      <protection/>
    </xf>
    <xf numFmtId="0" fontId="6" fillId="0" borderId="29" xfId="58" applyFont="1" applyFill="1" applyBorder="1" applyAlignment="1">
      <alignment vertical="center" wrapText="1"/>
      <protection/>
    </xf>
    <xf numFmtId="0" fontId="6" fillId="0" borderId="46" xfId="58" applyFont="1" applyFill="1" applyBorder="1" applyAlignment="1">
      <alignment vertical="center" wrapText="1"/>
      <protection/>
    </xf>
    <xf numFmtId="0" fontId="6" fillId="34" borderId="29" xfId="58" applyFont="1" applyFill="1" applyBorder="1" applyAlignment="1">
      <alignment horizontal="left" vertical="center" wrapText="1"/>
      <protection/>
    </xf>
    <xf numFmtId="0" fontId="6" fillId="34" borderId="46" xfId="58" applyFont="1" applyFill="1" applyBorder="1" applyAlignment="1">
      <alignment horizontal="left" vertical="center" wrapText="1"/>
      <protection/>
    </xf>
    <xf numFmtId="0" fontId="7" fillId="0" borderId="29" xfId="58" applyFont="1" applyFill="1" applyBorder="1" applyAlignment="1">
      <alignment horizontal="left" vertical="center" wrapText="1"/>
      <protection/>
    </xf>
    <xf numFmtId="0" fontId="7" fillId="0" borderId="46" xfId="58" applyFont="1" applyFill="1" applyBorder="1" applyAlignment="1">
      <alignment horizontal="left" vertical="center" wrapText="1"/>
      <protection/>
    </xf>
    <xf numFmtId="0" fontId="5" fillId="0" borderId="29" xfId="58" applyFont="1" applyFill="1" applyBorder="1" applyAlignment="1">
      <alignment horizontal="left" vertical="center" wrapText="1"/>
      <protection/>
    </xf>
    <xf numFmtId="0" fontId="5" fillId="0" borderId="46" xfId="58" applyFont="1" applyFill="1" applyBorder="1" applyAlignment="1">
      <alignment horizontal="left" vertical="center" wrapText="1"/>
      <protection/>
    </xf>
    <xf numFmtId="0" fontId="5" fillId="34" borderId="29" xfId="58" applyFont="1" applyFill="1" applyBorder="1" applyAlignment="1">
      <alignment horizontal="left" vertical="center" wrapText="1"/>
      <protection/>
    </xf>
    <xf numFmtId="0" fontId="5" fillId="34" borderId="46" xfId="58" applyFont="1" applyFill="1" applyBorder="1" applyAlignment="1">
      <alignment horizontal="left" vertical="center" wrapText="1"/>
      <protection/>
    </xf>
    <xf numFmtId="0" fontId="7" fillId="0" borderId="29" xfId="58" applyFont="1" applyFill="1" applyBorder="1" applyAlignment="1">
      <alignment vertical="center" wrapText="1"/>
      <protection/>
    </xf>
    <xf numFmtId="0" fontId="7" fillId="0" borderId="46" xfId="58" applyFont="1" applyFill="1" applyBorder="1" applyAlignment="1">
      <alignment vertical="center" wrapText="1"/>
      <protection/>
    </xf>
    <xf numFmtId="0" fontId="5" fillId="0" borderId="29" xfId="58" applyFont="1" applyFill="1" applyBorder="1" applyAlignment="1">
      <alignment vertical="center" wrapText="1"/>
      <protection/>
    </xf>
    <xf numFmtId="0" fontId="5" fillId="0" borderId="46" xfId="58" applyFont="1" applyFill="1" applyBorder="1" applyAlignment="1">
      <alignment vertical="center" wrapText="1"/>
      <protection/>
    </xf>
    <xf numFmtId="173" fontId="5" fillId="0" borderId="29" xfId="58" applyNumberFormat="1" applyFont="1" applyFill="1" applyBorder="1" applyAlignment="1">
      <alignment vertical="center"/>
      <protection/>
    </xf>
    <xf numFmtId="173" fontId="5" fillId="0" borderId="46" xfId="58" applyNumberFormat="1" applyFont="1" applyFill="1" applyBorder="1" applyAlignment="1">
      <alignment vertical="center"/>
      <protection/>
    </xf>
    <xf numFmtId="173" fontId="5" fillId="0" borderId="22" xfId="58" applyNumberFormat="1" applyFont="1" applyFill="1" applyBorder="1" applyAlignment="1">
      <alignment vertical="center"/>
      <protection/>
    </xf>
    <xf numFmtId="0" fontId="5" fillId="0" borderId="29" xfId="58" applyFont="1" applyFill="1" applyBorder="1" applyAlignment="1">
      <alignment vertical="center"/>
      <protection/>
    </xf>
    <xf numFmtId="0" fontId="5" fillId="0" borderId="46" xfId="58" applyFont="1" applyFill="1" applyBorder="1" applyAlignment="1">
      <alignment vertical="center"/>
      <protection/>
    </xf>
    <xf numFmtId="0" fontId="5" fillId="0" borderId="29" xfId="58" applyNumberFormat="1" applyFont="1" applyFill="1" applyBorder="1" applyAlignment="1">
      <alignment vertical="center"/>
      <protection/>
    </xf>
    <xf numFmtId="0" fontId="5" fillId="0" borderId="46" xfId="58" applyNumberFormat="1" applyFont="1" applyFill="1" applyBorder="1" applyAlignment="1">
      <alignment vertical="center"/>
      <protection/>
    </xf>
    <xf numFmtId="0" fontId="5" fillId="0" borderId="22" xfId="58" applyNumberFormat="1" applyFont="1" applyFill="1" applyBorder="1" applyAlignment="1">
      <alignment vertical="center"/>
      <protection/>
    </xf>
    <xf numFmtId="172" fontId="3" fillId="0" borderId="0" xfId="58" applyNumberFormat="1" applyFont="1" applyFill="1" applyBorder="1" applyAlignment="1">
      <alignment horizontal="center" vertical="center"/>
      <protection/>
    </xf>
    <xf numFmtId="0" fontId="4" fillId="0" borderId="0" xfId="58" applyFont="1" applyBorder="1" applyAlignment="1">
      <alignment/>
      <protection/>
    </xf>
    <xf numFmtId="0" fontId="7" fillId="0" borderId="17" xfId="58" applyFont="1" applyFill="1" applyBorder="1" applyAlignment="1">
      <alignment horizontal="center" vertical="center" wrapText="1"/>
      <protection/>
    </xf>
    <xf numFmtId="0" fontId="8" fillId="0" borderId="17" xfId="58" applyFont="1" applyBorder="1" applyAlignment="1">
      <alignment horizontal="center" vertical="center"/>
      <protection/>
    </xf>
    <xf numFmtId="0" fontId="8" fillId="0" borderId="17" xfId="58" applyFont="1" applyBorder="1" applyAlignment="1">
      <alignment horizontal="center" vertical="center" wrapText="1"/>
      <protection/>
    </xf>
    <xf numFmtId="172" fontId="7" fillId="0" borderId="17" xfId="58" applyNumberFormat="1" applyFont="1" applyFill="1" applyBorder="1" applyAlignment="1">
      <alignment horizontal="center" vertical="center" wrapText="1"/>
      <protection/>
    </xf>
    <xf numFmtId="0" fontId="7" fillId="0" borderId="17" xfId="58" applyFont="1" applyFill="1" applyBorder="1" applyAlignment="1">
      <alignment horizontal="center" vertical="center"/>
      <protection/>
    </xf>
    <xf numFmtId="0" fontId="6" fillId="0" borderId="0" xfId="60" applyFont="1" applyAlignment="1">
      <alignment horizontal="right"/>
      <protection/>
    </xf>
    <xf numFmtId="0" fontId="6" fillId="0" borderId="0" xfId="60" applyAlignment="1">
      <alignment horizontal="right"/>
      <protection/>
    </xf>
    <xf numFmtId="0" fontId="26" fillId="0" borderId="0" xfId="60" applyFont="1" applyAlignment="1">
      <alignment horizontal="center"/>
      <protection/>
    </xf>
    <xf numFmtId="0" fontId="5" fillId="0" borderId="29" xfId="58" applyFont="1" applyFill="1" applyBorder="1" applyAlignment="1" quotePrefix="1">
      <alignment horizontal="center" vertical="center"/>
      <protection/>
    </xf>
    <xf numFmtId="0" fontId="5" fillId="0" borderId="22" xfId="58" applyFont="1" applyFill="1" applyBorder="1" applyAlignment="1" quotePrefix="1">
      <alignment horizontal="center" vertical="center"/>
      <protection/>
    </xf>
    <xf numFmtId="0" fontId="7" fillId="0" borderId="22" xfId="58" applyFont="1" applyFill="1" applyBorder="1" applyAlignment="1">
      <alignment horizontal="left" vertical="center" wrapText="1"/>
      <protection/>
    </xf>
    <xf numFmtId="0" fontId="7" fillId="0" borderId="22" xfId="58" applyFont="1" applyFill="1" applyBorder="1" applyAlignment="1">
      <alignment horizontal="left" vertical="center"/>
      <protection/>
    </xf>
    <xf numFmtId="3" fontId="7" fillId="0" borderId="29" xfId="58" applyNumberFormat="1" applyFont="1" applyFill="1" applyBorder="1" applyAlignment="1">
      <alignment horizontal="center" vertical="center"/>
      <protection/>
    </xf>
    <xf numFmtId="3" fontId="7" fillId="0" borderId="46" xfId="58" applyNumberFormat="1" applyFont="1" applyFill="1" applyBorder="1" applyAlignment="1">
      <alignment horizontal="center" vertical="center"/>
      <protection/>
    </xf>
    <xf numFmtId="3" fontId="7" fillId="0" borderId="22" xfId="58" applyNumberFormat="1" applyFont="1" applyFill="1" applyBorder="1" applyAlignment="1">
      <alignment horizontal="center" vertical="center"/>
      <protection/>
    </xf>
    <xf numFmtId="0" fontId="5" fillId="0" borderId="22" xfId="58" applyFont="1" applyFill="1" applyBorder="1" applyAlignment="1">
      <alignment horizontal="left" vertical="center" wrapText="1"/>
      <protection/>
    </xf>
    <xf numFmtId="0" fontId="5" fillId="0" borderId="22" xfId="58" applyFont="1" applyFill="1" applyBorder="1" applyAlignment="1">
      <alignment horizontal="left" vertical="center"/>
      <protection/>
    </xf>
    <xf numFmtId="3" fontId="5" fillId="0" borderId="29" xfId="58" applyNumberFormat="1" applyFont="1" applyFill="1" applyBorder="1" applyAlignment="1">
      <alignment horizontal="center" vertical="center"/>
      <protection/>
    </xf>
    <xf numFmtId="3" fontId="5" fillId="0" borderId="46" xfId="58" applyNumberFormat="1" applyFont="1" applyFill="1" applyBorder="1" applyAlignment="1">
      <alignment horizontal="center" vertical="center"/>
      <protection/>
    </xf>
    <xf numFmtId="3" fontId="5" fillId="0" borderId="22" xfId="58" applyNumberFormat="1" applyFont="1" applyFill="1" applyBorder="1" applyAlignment="1">
      <alignment horizontal="center" vertical="center"/>
      <protection/>
    </xf>
    <xf numFmtId="0" fontId="6" fillId="0" borderId="22" xfId="58" applyFont="1" applyFill="1" applyBorder="1" applyAlignment="1">
      <alignment horizontal="left" vertical="center" wrapText="1"/>
      <protection/>
    </xf>
    <xf numFmtId="0" fontId="8" fillId="0" borderId="22" xfId="58" applyFont="1" applyFill="1" applyBorder="1" applyAlignment="1">
      <alignment horizontal="left" vertical="center" wrapText="1"/>
      <protection/>
    </xf>
    <xf numFmtId="0" fontId="5" fillId="0" borderId="17" xfId="58" applyFont="1" applyFill="1" applyBorder="1" applyAlignment="1" quotePrefix="1">
      <alignment horizontal="center" vertical="center"/>
      <protection/>
    </xf>
    <xf numFmtId="0" fontId="5" fillId="0" borderId="22" xfId="58" applyFont="1" applyFill="1" applyBorder="1" applyAlignment="1">
      <alignment vertical="center" wrapText="1"/>
      <protection/>
    </xf>
    <xf numFmtId="0" fontId="6" fillId="0" borderId="0" xfId="58" applyFont="1" applyBorder="1" applyAlignment="1">
      <alignment/>
      <protection/>
    </xf>
    <xf numFmtId="0" fontId="8" fillId="0" borderId="29" xfId="58" applyFont="1" applyBorder="1" applyAlignment="1">
      <alignment horizontal="center" vertical="center" wrapText="1"/>
      <protection/>
    </xf>
    <xf numFmtId="0" fontId="6" fillId="0" borderId="46" xfId="58" applyFont="1" applyBorder="1" applyAlignment="1">
      <alignment horizontal="center" vertical="center"/>
      <protection/>
    </xf>
    <xf numFmtId="0" fontId="6" fillId="0" borderId="22" xfId="58" applyFont="1" applyBorder="1" applyAlignment="1">
      <alignment horizontal="center" vertical="center"/>
      <protection/>
    </xf>
    <xf numFmtId="175" fontId="17" fillId="0" borderId="48" xfId="59" applyNumberFormat="1" applyFont="1" applyFill="1" applyBorder="1" applyAlignment="1" applyProtection="1">
      <alignment horizontal="center" vertical="center" wrapText="1"/>
      <protection/>
    </xf>
    <xf numFmtId="175" fontId="17" fillId="0" borderId="49" xfId="59" applyNumberFormat="1" applyFont="1" applyFill="1" applyBorder="1" applyAlignment="1" applyProtection="1">
      <alignment horizontal="center" vertical="center" wrapText="1"/>
      <protection/>
    </xf>
    <xf numFmtId="175" fontId="23" fillId="0" borderId="0" xfId="59" applyNumberFormat="1" applyFont="1" applyFill="1" applyBorder="1" applyAlignment="1" applyProtection="1">
      <alignment horizontal="center" vertical="center" wrapText="1"/>
      <protection/>
    </xf>
    <xf numFmtId="175" fontId="17" fillId="0" borderId="50" xfId="59" applyNumberFormat="1" applyFont="1" applyFill="1" applyBorder="1" applyAlignment="1" applyProtection="1">
      <alignment horizontal="center" vertical="center" wrapText="1"/>
      <protection/>
    </xf>
    <xf numFmtId="175" fontId="17" fillId="0" borderId="51" xfId="59" applyNumberFormat="1" applyFont="1" applyFill="1" applyBorder="1" applyAlignment="1" applyProtection="1">
      <alignment horizontal="center" vertical="center" wrapText="1"/>
      <protection/>
    </xf>
    <xf numFmtId="0" fontId="11" fillId="0" borderId="0" xfId="61" applyFont="1" applyAlignment="1">
      <alignment horizontal="center"/>
      <protection/>
    </xf>
    <xf numFmtId="0" fontId="11" fillId="0" borderId="17" xfId="61" applyFont="1" applyBorder="1" applyAlignment="1">
      <alignment horizontal="center" vertical="center" wrapText="1"/>
      <protection/>
    </xf>
    <xf numFmtId="0" fontId="11" fillId="0" borderId="17" xfId="61" applyFont="1" applyBorder="1" applyAlignment="1">
      <alignment horizontal="center" vertical="center"/>
      <protection/>
    </xf>
    <xf numFmtId="0" fontId="11" fillId="0" borderId="45" xfId="61" applyFont="1" applyBorder="1" applyAlignment="1">
      <alignment horizontal="center" vertical="center"/>
      <protection/>
    </xf>
    <xf numFmtId="0" fontId="11" fillId="0" borderId="22" xfId="61" applyFont="1" applyBorder="1" applyAlignment="1">
      <alignment horizontal="center" vertical="center"/>
      <protection/>
    </xf>
    <xf numFmtId="175" fontId="47" fillId="0" borderId="0" xfId="62" applyNumberFormat="1" applyFont="1" applyFill="1" applyAlignment="1">
      <alignment horizontal="center" vertical="center" wrapText="1"/>
      <protection/>
    </xf>
    <xf numFmtId="175" fontId="16" fillId="0" borderId="0" xfId="62" applyNumberFormat="1" applyFill="1" applyAlignment="1">
      <alignment horizontal="center" vertical="center" wrapText="1"/>
      <protection/>
    </xf>
    <xf numFmtId="0" fontId="19" fillId="0" borderId="52" xfId="62" applyFont="1" applyFill="1" applyBorder="1" applyAlignment="1">
      <alignment horizontal="justify" vertical="center" wrapText="1"/>
      <protection/>
    </xf>
    <xf numFmtId="0" fontId="47" fillId="0" borderId="0" xfId="62" applyFont="1" applyFill="1" applyAlignment="1">
      <alignment horizontal="center" vertical="center" wrapText="1"/>
      <protection/>
    </xf>
    <xf numFmtId="0" fontId="11" fillId="0" borderId="47" xfId="62" applyFont="1" applyFill="1" applyBorder="1" applyAlignment="1">
      <alignment horizontal="center" vertical="center" wrapText="1"/>
      <protection/>
    </xf>
    <xf numFmtId="0" fontId="16" fillId="0" borderId="17" xfId="62" applyFill="1" applyBorder="1" applyAlignment="1">
      <alignment horizontal="center"/>
      <protection/>
    </xf>
    <xf numFmtId="0" fontId="30" fillId="0" borderId="17" xfId="62" applyFont="1" applyFill="1" applyBorder="1" applyAlignment="1">
      <alignment horizontal="center" vertical="center" wrapText="1"/>
      <protection/>
    </xf>
    <xf numFmtId="0" fontId="11" fillId="0" borderId="0" xfId="64" applyFont="1" applyBorder="1" applyAlignment="1">
      <alignment horizontal="center" vertical="center"/>
      <protection/>
    </xf>
    <xf numFmtId="0" fontId="12" fillId="0" borderId="0" xfId="64" applyFont="1" applyBorder="1" applyAlignment="1">
      <alignment horizontal="right" vertical="center"/>
      <protection/>
    </xf>
    <xf numFmtId="0" fontId="81" fillId="0" borderId="0" xfId="0" applyFont="1" applyAlignment="1">
      <alignment horizontal="center"/>
    </xf>
    <xf numFmtId="175" fontId="32" fillId="0" borderId="0" xfId="63" applyNumberFormat="1" applyFont="1" applyFill="1" applyBorder="1" applyAlignment="1" applyProtection="1">
      <alignment horizontal="center" vertical="center" wrapText="1"/>
      <protection/>
    </xf>
    <xf numFmtId="0" fontId="17" fillId="0" borderId="10" xfId="63" applyFont="1" applyFill="1" applyBorder="1" applyAlignment="1" applyProtection="1">
      <alignment horizontal="left"/>
      <protection/>
    </xf>
    <xf numFmtId="0" fontId="17" fillId="0" borderId="11" xfId="63" applyFont="1" applyFill="1" applyBorder="1" applyAlignment="1" applyProtection="1">
      <alignment horizontal="left"/>
      <protection/>
    </xf>
    <xf numFmtId="0" fontId="19" fillId="0" borderId="52" xfId="63" applyFont="1" applyFill="1" applyBorder="1" applyAlignment="1">
      <alignment horizontal="justify" vertical="center" wrapText="1"/>
      <protection/>
    </xf>
    <xf numFmtId="0" fontId="11" fillId="0" borderId="46" xfId="58" applyFont="1" applyBorder="1" applyAlignment="1">
      <alignment horizontal="center" vertical="center" wrapText="1"/>
      <protection/>
    </xf>
    <xf numFmtId="0" fontId="11" fillId="0" borderId="22" xfId="58" applyFont="1" applyBorder="1" applyAlignment="1">
      <alignment horizontal="center" vertical="center" wrapText="1"/>
      <protection/>
    </xf>
    <xf numFmtId="3" fontId="10" fillId="32" borderId="53" xfId="58" applyNumberFormat="1" applyFont="1" applyFill="1" applyBorder="1" applyAlignment="1">
      <alignment horizontal="center" vertical="center"/>
      <protection/>
    </xf>
    <xf numFmtId="3" fontId="10" fillId="32" borderId="0" xfId="58" applyNumberFormat="1" applyFont="1" applyFill="1" applyBorder="1" applyAlignment="1">
      <alignment horizontal="center" vertical="center"/>
      <protection/>
    </xf>
    <xf numFmtId="3" fontId="10" fillId="32" borderId="47" xfId="58" applyNumberFormat="1" applyFont="1" applyFill="1" applyBorder="1" applyAlignment="1">
      <alignment horizontal="center" vertical="center"/>
      <protection/>
    </xf>
  </cellXfs>
  <cellStyles count="58">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Ezres 2" xfId="42"/>
    <cellStyle name="Ezres 3" xfId="43"/>
    <cellStyle name="Figyelmeztetés" xfId="44"/>
    <cellStyle name="Hiperhivatkozás" xfId="45"/>
    <cellStyle name="Hivatkozott cella" xfId="46"/>
    <cellStyle name="Jegyzet" xfId="47"/>
    <cellStyle name="Jelölőszín 1" xfId="48"/>
    <cellStyle name="Jelölőszín 2" xfId="49"/>
    <cellStyle name="Jelölőszín 3" xfId="50"/>
    <cellStyle name="Jelölőszín 4" xfId="51"/>
    <cellStyle name="Jelölőszín 5" xfId="52"/>
    <cellStyle name="Jelölőszín 6" xfId="53"/>
    <cellStyle name="Jó" xfId="54"/>
    <cellStyle name="Kimenet" xfId="55"/>
    <cellStyle name="Magyarázó szöveg" xfId="56"/>
    <cellStyle name="Már látott hiperhivatkozás" xfId="57"/>
    <cellStyle name="Normál 2" xfId="58"/>
    <cellStyle name="Normál 3" xfId="59"/>
    <cellStyle name="Normál 4" xfId="60"/>
    <cellStyle name="Normál_köt-önk feladatok" xfId="61"/>
    <cellStyle name="Normál_KVIREND" xfId="62"/>
    <cellStyle name="Normál_KVRENMUNKA" xfId="63"/>
    <cellStyle name="Normál_likviditási terv" xfId="64"/>
    <cellStyle name="Összesen" xfId="65"/>
    <cellStyle name="Currency" xfId="66"/>
    <cellStyle name="Currency [0]" xfId="67"/>
    <cellStyle name="Rossz" xfId="68"/>
    <cellStyle name="Semleges" xfId="69"/>
    <cellStyle name="Számítás" xfId="70"/>
    <cellStyle name="Percent" xfId="7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T28"/>
  <sheetViews>
    <sheetView view="pageBreakPreview" zoomScaleSheetLayoutView="100" zoomScalePageLayoutView="0" workbookViewId="0" topLeftCell="A1">
      <selection activeCell="AG17" sqref="AG17:AJ17"/>
    </sheetView>
  </sheetViews>
  <sheetFormatPr defaultColWidth="2.7109375" defaultRowHeight="15"/>
  <cols>
    <col min="1" max="2" width="2.7109375" style="4" customWidth="1"/>
    <col min="3" max="23" width="2.7109375" style="1" customWidth="1"/>
    <col min="24" max="24" width="0.85546875" style="1" customWidth="1"/>
    <col min="25" max="28" width="2.7109375" style="1" hidden="1" customWidth="1"/>
    <col min="29" max="31" width="2.7109375" style="1" customWidth="1"/>
    <col min="32" max="32" width="3.7109375" style="1" customWidth="1"/>
    <col min="33" max="35" width="2.7109375" style="1" customWidth="1"/>
    <col min="36" max="36" width="4.28125" style="1" customWidth="1"/>
    <col min="37" max="60" width="2.7109375" style="1" customWidth="1"/>
    <col min="61" max="61" width="1.57421875" style="1" customWidth="1"/>
    <col min="62" max="64" width="2.7109375" style="1" hidden="1" customWidth="1"/>
    <col min="65" max="65" width="2.7109375" style="6" customWidth="1"/>
    <col min="66" max="67" width="2.7109375" style="1" customWidth="1"/>
    <col min="68" max="68" width="3.421875" style="1" customWidth="1"/>
    <col min="69" max="71" width="2.7109375" style="1" customWidth="1"/>
    <col min="72" max="72" width="5.7109375" style="1" customWidth="1"/>
    <col min="73" max="220" width="9.140625" style="1" customWidth="1"/>
    <col min="221" max="16384" width="2.7109375" style="1" customWidth="1"/>
  </cols>
  <sheetData>
    <row r="1" spans="1:72" ht="35.25" customHeight="1">
      <c r="A1" s="305" t="s">
        <v>560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c r="BP1" s="305"/>
      <c r="BQ1" s="305"/>
      <c r="BR1" s="305"/>
      <c r="BS1" s="305"/>
      <c r="BT1" s="305"/>
    </row>
    <row r="2" spans="1:72" ht="35.25" customHeight="1">
      <c r="A2" s="305" t="s">
        <v>708</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c r="BP2" s="305"/>
      <c r="BQ2" s="305"/>
      <c r="BR2" s="305"/>
      <c r="BS2" s="305"/>
      <c r="BT2" s="305"/>
    </row>
    <row r="3" spans="1:72" ht="33" customHeight="1">
      <c r="A3" s="306"/>
      <c r="B3" s="306"/>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306"/>
      <c r="AZ3" s="306"/>
      <c r="BA3" s="306"/>
      <c r="BB3" s="306"/>
      <c r="BC3" s="306"/>
      <c r="BD3" s="306"/>
      <c r="BE3" s="306"/>
      <c r="BF3" s="306"/>
      <c r="BG3" s="306"/>
      <c r="BH3" s="306"/>
      <c r="BI3" s="306"/>
      <c r="BJ3" s="306"/>
      <c r="BK3" s="306"/>
      <c r="BL3" s="306"/>
      <c r="BM3" s="306"/>
      <c r="BN3" s="306"/>
      <c r="BO3" s="306"/>
      <c r="BP3" s="306"/>
      <c r="BQ3" s="306"/>
      <c r="BR3" s="306"/>
      <c r="BS3" s="306"/>
      <c r="BT3" s="306"/>
    </row>
    <row r="4" spans="1:72" ht="3.75" customHeight="1">
      <c r="A4" s="296"/>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c r="AK4" s="296" t="s">
        <v>2</v>
      </c>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297"/>
      <c r="BO4" s="297"/>
      <c r="BP4" s="297"/>
      <c r="BQ4" s="297"/>
      <c r="BR4" s="297"/>
      <c r="BS4" s="297"/>
      <c r="BT4" s="297"/>
    </row>
    <row r="5" spans="1:72" ht="56.25" customHeight="1">
      <c r="A5" s="298" t="s">
        <v>3</v>
      </c>
      <c r="B5" s="299"/>
      <c r="C5" s="303" t="s">
        <v>4</v>
      </c>
      <c r="D5" s="304"/>
      <c r="E5" s="304"/>
      <c r="F5" s="304"/>
      <c r="G5" s="304"/>
      <c r="H5" s="304"/>
      <c r="I5" s="304"/>
      <c r="J5" s="304"/>
      <c r="K5" s="304"/>
      <c r="L5" s="304"/>
      <c r="M5" s="304"/>
      <c r="N5" s="304"/>
      <c r="O5" s="304"/>
      <c r="P5" s="304"/>
      <c r="Q5" s="304"/>
      <c r="R5" s="304"/>
      <c r="S5" s="304"/>
      <c r="T5" s="304"/>
      <c r="U5" s="304"/>
      <c r="V5" s="304"/>
      <c r="W5" s="304"/>
      <c r="X5" s="304"/>
      <c r="Y5" s="304"/>
      <c r="Z5" s="304"/>
      <c r="AA5" s="304"/>
      <c r="AB5" s="304"/>
      <c r="AC5" s="299" t="s">
        <v>709</v>
      </c>
      <c r="AD5" s="304"/>
      <c r="AE5" s="304"/>
      <c r="AF5" s="304"/>
      <c r="AG5" s="299" t="s">
        <v>710</v>
      </c>
      <c r="AH5" s="304"/>
      <c r="AI5" s="304"/>
      <c r="AJ5" s="304"/>
      <c r="AK5" s="298" t="s">
        <v>3</v>
      </c>
      <c r="AL5" s="299"/>
      <c r="AM5" s="303" t="s">
        <v>4</v>
      </c>
      <c r="AN5" s="304"/>
      <c r="AO5" s="304"/>
      <c r="AP5" s="304"/>
      <c r="AQ5" s="304"/>
      <c r="AR5" s="304"/>
      <c r="AS5" s="304"/>
      <c r="AT5" s="304"/>
      <c r="AU5" s="304"/>
      <c r="AV5" s="304"/>
      <c r="AW5" s="304"/>
      <c r="AX5" s="304"/>
      <c r="AY5" s="304"/>
      <c r="AZ5" s="304"/>
      <c r="BA5" s="304"/>
      <c r="BB5" s="304"/>
      <c r="BC5" s="304"/>
      <c r="BD5" s="304"/>
      <c r="BE5" s="304"/>
      <c r="BF5" s="304"/>
      <c r="BG5" s="304"/>
      <c r="BH5" s="304"/>
      <c r="BI5" s="304"/>
      <c r="BJ5" s="304"/>
      <c r="BK5" s="304"/>
      <c r="BL5" s="304"/>
      <c r="BM5" s="300" t="s">
        <v>709</v>
      </c>
      <c r="BN5" s="301"/>
      <c r="BO5" s="301"/>
      <c r="BP5" s="302"/>
      <c r="BQ5" s="300" t="s">
        <v>710</v>
      </c>
      <c r="BR5" s="301"/>
      <c r="BS5" s="301"/>
      <c r="BT5" s="302"/>
    </row>
    <row r="6" spans="1:72" s="2" customFormat="1" ht="19.5" customHeight="1">
      <c r="A6" s="288">
        <v>1</v>
      </c>
      <c r="B6" s="289"/>
      <c r="C6" s="294" t="s">
        <v>398</v>
      </c>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67">
        <v>15529946</v>
      </c>
      <c r="AD6" s="268"/>
      <c r="AE6" s="268"/>
      <c r="AF6" s="269"/>
      <c r="AG6" s="267">
        <v>5200893</v>
      </c>
      <c r="AH6" s="268"/>
      <c r="AI6" s="268"/>
      <c r="AJ6" s="269"/>
      <c r="AK6" s="270">
        <v>1</v>
      </c>
      <c r="AL6" s="271"/>
      <c r="AM6" s="276" t="s">
        <v>407</v>
      </c>
      <c r="AN6" s="277"/>
      <c r="AO6" s="277"/>
      <c r="AP6" s="277"/>
      <c r="AQ6" s="277"/>
      <c r="AR6" s="277"/>
      <c r="AS6" s="277"/>
      <c r="AT6" s="277"/>
      <c r="AU6" s="277"/>
      <c r="AV6" s="277"/>
      <c r="AW6" s="277"/>
      <c r="AX6" s="277"/>
      <c r="AY6" s="277"/>
      <c r="AZ6" s="277"/>
      <c r="BA6" s="277"/>
      <c r="BB6" s="277"/>
      <c r="BC6" s="277"/>
      <c r="BD6" s="277"/>
      <c r="BE6" s="277"/>
      <c r="BF6" s="277"/>
      <c r="BG6" s="277"/>
      <c r="BH6" s="277"/>
      <c r="BI6" s="277"/>
      <c r="BJ6" s="277"/>
      <c r="BK6" s="277"/>
      <c r="BL6" s="278"/>
      <c r="BM6" s="267">
        <v>39201000</v>
      </c>
      <c r="BN6" s="268"/>
      <c r="BO6" s="268"/>
      <c r="BP6" s="269"/>
      <c r="BQ6" s="267">
        <v>26914666</v>
      </c>
      <c r="BR6" s="268"/>
      <c r="BS6" s="268"/>
      <c r="BT6" s="269"/>
    </row>
    <row r="7" spans="1:72" ht="19.5" customHeight="1">
      <c r="A7" s="288">
        <v>2</v>
      </c>
      <c r="B7" s="289"/>
      <c r="C7" s="276" t="s">
        <v>399</v>
      </c>
      <c r="D7" s="277"/>
      <c r="E7" s="277"/>
      <c r="F7" s="277"/>
      <c r="G7" s="277"/>
      <c r="H7" s="277"/>
      <c r="I7" s="277"/>
      <c r="J7" s="277"/>
      <c r="K7" s="277"/>
      <c r="L7" s="277"/>
      <c r="M7" s="277"/>
      <c r="N7" s="277"/>
      <c r="O7" s="277"/>
      <c r="P7" s="277"/>
      <c r="Q7" s="277"/>
      <c r="R7" s="277"/>
      <c r="S7" s="277"/>
      <c r="T7" s="277"/>
      <c r="U7" s="277"/>
      <c r="V7" s="277"/>
      <c r="W7" s="277"/>
      <c r="X7" s="277"/>
      <c r="Y7" s="277"/>
      <c r="Z7" s="277"/>
      <c r="AA7" s="277"/>
      <c r="AB7" s="277"/>
      <c r="AC7" s="267">
        <v>4450885</v>
      </c>
      <c r="AD7" s="268"/>
      <c r="AE7" s="268"/>
      <c r="AF7" s="269"/>
      <c r="AG7" s="267">
        <v>3674144</v>
      </c>
      <c r="AH7" s="268"/>
      <c r="AI7" s="268"/>
      <c r="AJ7" s="269"/>
      <c r="AK7" s="270">
        <v>2</v>
      </c>
      <c r="AL7" s="271"/>
      <c r="AM7" s="276" t="s">
        <v>408</v>
      </c>
      <c r="AN7" s="277"/>
      <c r="AO7" s="277"/>
      <c r="AP7" s="277"/>
      <c r="AQ7" s="277"/>
      <c r="AR7" s="277"/>
      <c r="AS7" s="277"/>
      <c r="AT7" s="277"/>
      <c r="AU7" s="277"/>
      <c r="AV7" s="277"/>
      <c r="AW7" s="277"/>
      <c r="AX7" s="277"/>
      <c r="AY7" s="277"/>
      <c r="AZ7" s="277"/>
      <c r="BA7" s="277"/>
      <c r="BB7" s="277"/>
      <c r="BC7" s="277"/>
      <c r="BD7" s="277"/>
      <c r="BE7" s="277"/>
      <c r="BF7" s="277"/>
      <c r="BG7" s="277"/>
      <c r="BH7" s="277"/>
      <c r="BI7" s="277"/>
      <c r="BJ7" s="277"/>
      <c r="BK7" s="277"/>
      <c r="BL7" s="278"/>
      <c r="BM7" s="267">
        <v>9337054</v>
      </c>
      <c r="BN7" s="268"/>
      <c r="BO7" s="268"/>
      <c r="BP7" s="269"/>
      <c r="BQ7" s="267"/>
      <c r="BR7" s="268"/>
      <c r="BS7" s="268"/>
      <c r="BT7" s="269"/>
    </row>
    <row r="8" spans="1:72" ht="19.5" customHeight="1">
      <c r="A8" s="288">
        <v>3</v>
      </c>
      <c r="B8" s="289"/>
      <c r="C8" s="294" t="s">
        <v>425</v>
      </c>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67">
        <f>SUM(AC6:AF7)</f>
        <v>19980831</v>
      </c>
      <c r="AD8" s="268"/>
      <c r="AE8" s="268"/>
      <c r="AF8" s="269"/>
      <c r="AG8" s="267">
        <f>SUM(AG6:AJ7)</f>
        <v>8875037</v>
      </c>
      <c r="AH8" s="268"/>
      <c r="AI8" s="268"/>
      <c r="AJ8" s="269"/>
      <c r="AK8" s="270">
        <v>3</v>
      </c>
      <c r="AL8" s="271"/>
      <c r="AM8" s="276" t="s">
        <v>409</v>
      </c>
      <c r="AN8" s="277"/>
      <c r="AO8" s="277"/>
      <c r="AP8" s="277"/>
      <c r="AQ8" s="277"/>
      <c r="AR8" s="277"/>
      <c r="AS8" s="277"/>
      <c r="AT8" s="277"/>
      <c r="AU8" s="277"/>
      <c r="AV8" s="277"/>
      <c r="AW8" s="277"/>
      <c r="AX8" s="277"/>
      <c r="AY8" s="277"/>
      <c r="AZ8" s="277"/>
      <c r="BA8" s="277"/>
      <c r="BB8" s="277"/>
      <c r="BC8" s="277"/>
      <c r="BD8" s="277"/>
      <c r="BE8" s="277"/>
      <c r="BF8" s="277"/>
      <c r="BG8" s="277"/>
      <c r="BH8" s="277"/>
      <c r="BI8" s="277"/>
      <c r="BJ8" s="277"/>
      <c r="BK8" s="277"/>
      <c r="BL8" s="278"/>
      <c r="BM8" s="267">
        <v>2810000</v>
      </c>
      <c r="BN8" s="268"/>
      <c r="BO8" s="268"/>
      <c r="BP8" s="269"/>
      <c r="BQ8" s="267">
        <v>2930000</v>
      </c>
      <c r="BR8" s="268"/>
      <c r="BS8" s="268"/>
      <c r="BT8" s="269"/>
    </row>
    <row r="9" spans="1:72" s="3" customFormat="1" ht="33" customHeight="1">
      <c r="A9" s="288">
        <v>4</v>
      </c>
      <c r="B9" s="289"/>
      <c r="C9" s="276" t="s">
        <v>69</v>
      </c>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67">
        <v>2766357</v>
      </c>
      <c r="AD9" s="268"/>
      <c r="AE9" s="268"/>
      <c r="AF9" s="269"/>
      <c r="AG9" s="267">
        <v>960449</v>
      </c>
      <c r="AH9" s="268"/>
      <c r="AI9" s="268"/>
      <c r="AJ9" s="269"/>
      <c r="AK9" s="270">
        <v>4</v>
      </c>
      <c r="AL9" s="271"/>
      <c r="AM9" s="272" t="s">
        <v>410</v>
      </c>
      <c r="AN9" s="273"/>
      <c r="AO9" s="273"/>
      <c r="AP9" s="273"/>
      <c r="AQ9" s="273"/>
      <c r="AR9" s="273"/>
      <c r="AS9" s="273"/>
      <c r="AT9" s="273"/>
      <c r="AU9" s="273"/>
      <c r="AV9" s="273"/>
      <c r="AW9" s="273"/>
      <c r="AX9" s="273"/>
      <c r="AY9" s="273"/>
      <c r="AZ9" s="273"/>
      <c r="BA9" s="273"/>
      <c r="BB9" s="273"/>
      <c r="BC9" s="273"/>
      <c r="BD9" s="273"/>
      <c r="BE9" s="273"/>
      <c r="BF9" s="273"/>
      <c r="BG9" s="273"/>
      <c r="BH9" s="273"/>
      <c r="BI9" s="273"/>
      <c r="BJ9" s="273"/>
      <c r="BK9" s="273"/>
      <c r="BL9" s="274"/>
      <c r="BM9" s="267">
        <v>893000</v>
      </c>
      <c r="BN9" s="268"/>
      <c r="BO9" s="268"/>
      <c r="BP9" s="269"/>
      <c r="BQ9" s="267">
        <v>693000</v>
      </c>
      <c r="BR9" s="268"/>
      <c r="BS9" s="268"/>
      <c r="BT9" s="269"/>
    </row>
    <row r="10" spans="1:72" ht="27.75" customHeight="1">
      <c r="A10" s="288">
        <v>5</v>
      </c>
      <c r="B10" s="289"/>
      <c r="C10" s="276" t="s">
        <v>401</v>
      </c>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77"/>
      <c r="AB10" s="277"/>
      <c r="AC10" s="267">
        <v>9499000</v>
      </c>
      <c r="AD10" s="268"/>
      <c r="AE10" s="268"/>
      <c r="AF10" s="269"/>
      <c r="AG10" s="267">
        <v>7685210</v>
      </c>
      <c r="AH10" s="268"/>
      <c r="AI10" s="268"/>
      <c r="AJ10" s="269"/>
      <c r="AK10" s="270">
        <v>5</v>
      </c>
      <c r="AL10" s="271"/>
      <c r="AM10" s="276" t="s">
        <v>411</v>
      </c>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7"/>
      <c r="BJ10" s="277"/>
      <c r="BK10" s="277"/>
      <c r="BL10" s="278"/>
      <c r="BM10" s="267">
        <v>1400000</v>
      </c>
      <c r="BN10" s="268"/>
      <c r="BO10" s="268"/>
      <c r="BP10" s="269"/>
      <c r="BQ10" s="267"/>
      <c r="BR10" s="268"/>
      <c r="BS10" s="268"/>
      <c r="BT10" s="269"/>
    </row>
    <row r="11" spans="1:72" ht="19.5" customHeight="1">
      <c r="A11" s="288">
        <v>6</v>
      </c>
      <c r="B11" s="289"/>
      <c r="C11" s="272" t="s">
        <v>402</v>
      </c>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67">
        <v>672086</v>
      </c>
      <c r="AD11" s="268"/>
      <c r="AE11" s="268"/>
      <c r="AF11" s="269"/>
      <c r="AG11" s="267">
        <v>4767348</v>
      </c>
      <c r="AH11" s="268"/>
      <c r="AI11" s="268"/>
      <c r="AJ11" s="269"/>
      <c r="AK11" s="270">
        <v>6</v>
      </c>
      <c r="AL11" s="271"/>
      <c r="AM11" s="276" t="s">
        <v>412</v>
      </c>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7"/>
      <c r="BJ11" s="277"/>
      <c r="BK11" s="277"/>
      <c r="BL11" s="278"/>
      <c r="BM11" s="267">
        <v>150000</v>
      </c>
      <c r="BN11" s="268"/>
      <c r="BO11" s="268"/>
      <c r="BP11" s="269"/>
      <c r="BQ11" s="267">
        <v>150000</v>
      </c>
      <c r="BR11" s="268"/>
      <c r="BS11" s="268"/>
      <c r="BT11" s="269"/>
    </row>
    <row r="12" spans="1:72" ht="19.5" customHeight="1">
      <c r="A12" s="288">
        <v>7</v>
      </c>
      <c r="B12" s="289"/>
      <c r="C12" s="272" t="s">
        <v>403</v>
      </c>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67">
        <v>6159095</v>
      </c>
      <c r="AD12" s="268"/>
      <c r="AE12" s="268"/>
      <c r="AF12" s="269"/>
      <c r="AG12" s="267">
        <v>8697648</v>
      </c>
      <c r="AH12" s="268"/>
      <c r="AI12" s="268"/>
      <c r="AJ12" s="269"/>
      <c r="AK12" s="270">
        <v>7</v>
      </c>
      <c r="AL12" s="271"/>
      <c r="AM12" s="276" t="s">
        <v>559</v>
      </c>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7"/>
      <c r="BJ12" s="277"/>
      <c r="BK12" s="277"/>
      <c r="BL12" s="278"/>
      <c r="BM12" s="267">
        <v>50000</v>
      </c>
      <c r="BN12" s="268"/>
      <c r="BO12" s="268"/>
      <c r="BP12" s="269"/>
      <c r="BQ12" s="267">
        <v>50000</v>
      </c>
      <c r="BR12" s="268"/>
      <c r="BS12" s="268"/>
      <c r="BT12" s="269"/>
    </row>
    <row r="13" spans="1:72" s="3" customFormat="1" ht="19.5" customHeight="1">
      <c r="A13" s="288">
        <v>8</v>
      </c>
      <c r="B13" s="289"/>
      <c r="C13" s="291" t="s">
        <v>404</v>
      </c>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92"/>
      <c r="AB13" s="292"/>
      <c r="AC13" s="267">
        <v>4352000</v>
      </c>
      <c r="AD13" s="268"/>
      <c r="AE13" s="268"/>
      <c r="AF13" s="269"/>
      <c r="AG13" s="267"/>
      <c r="AH13" s="268"/>
      <c r="AI13" s="268"/>
      <c r="AJ13" s="269"/>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91"/>
      <c r="BN13" s="91"/>
      <c r="BO13" s="91"/>
      <c r="BP13" s="91"/>
      <c r="BQ13" s="91"/>
      <c r="BR13" s="91"/>
      <c r="BS13" s="91"/>
      <c r="BT13" s="91"/>
    </row>
    <row r="14" spans="1:72" s="3" customFormat="1" ht="19.5" customHeight="1">
      <c r="A14" s="288">
        <v>9</v>
      </c>
      <c r="B14" s="289"/>
      <c r="C14" s="272" t="s">
        <v>405</v>
      </c>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67">
        <v>24495686</v>
      </c>
      <c r="AD14" s="268"/>
      <c r="AE14" s="268"/>
      <c r="AF14" s="269"/>
      <c r="AG14" s="267">
        <v>6507000</v>
      </c>
      <c r="AH14" s="268"/>
      <c r="AI14" s="268"/>
      <c r="AJ14" s="269"/>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91"/>
      <c r="BN14" s="91"/>
      <c r="BO14" s="91"/>
      <c r="BP14" s="91"/>
      <c r="BQ14" s="91"/>
      <c r="BR14" s="91"/>
      <c r="BS14" s="91"/>
      <c r="BT14" s="91"/>
    </row>
    <row r="15" spans="1:72" ht="19.5" customHeight="1">
      <c r="A15" s="288">
        <v>10</v>
      </c>
      <c r="B15" s="289"/>
      <c r="C15" s="272" t="s">
        <v>406</v>
      </c>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67"/>
      <c r="AD15" s="268"/>
      <c r="AE15" s="268"/>
      <c r="AF15" s="269"/>
      <c r="AG15" s="267"/>
      <c r="AH15" s="268"/>
      <c r="AI15" s="268"/>
      <c r="AJ15" s="269"/>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91"/>
      <c r="BN15" s="91"/>
      <c r="BO15" s="91"/>
      <c r="BP15" s="91"/>
      <c r="BQ15" s="91"/>
      <c r="BR15" s="91"/>
      <c r="BS15" s="91"/>
      <c r="BT15" s="91"/>
    </row>
    <row r="16" spans="1:72" s="3" customFormat="1" ht="19.5" customHeight="1">
      <c r="A16" s="286">
        <v>11</v>
      </c>
      <c r="B16" s="287"/>
      <c r="C16" s="284" t="s">
        <v>426</v>
      </c>
      <c r="D16" s="285"/>
      <c r="E16" s="285"/>
      <c r="F16" s="285"/>
      <c r="G16" s="285"/>
      <c r="H16" s="285"/>
      <c r="I16" s="285"/>
      <c r="J16" s="285"/>
      <c r="K16" s="285"/>
      <c r="L16" s="285"/>
      <c r="M16" s="285"/>
      <c r="N16" s="285"/>
      <c r="O16" s="285"/>
      <c r="P16" s="285"/>
      <c r="Q16" s="285"/>
      <c r="R16" s="285"/>
      <c r="S16" s="285"/>
      <c r="T16" s="285"/>
      <c r="U16" s="285"/>
      <c r="V16" s="285"/>
      <c r="W16" s="285"/>
      <c r="X16" s="285"/>
      <c r="Y16" s="285"/>
      <c r="Z16" s="285"/>
      <c r="AA16" s="285"/>
      <c r="AB16" s="285"/>
      <c r="AC16" s="263">
        <f>SUM(AC8:AF15)</f>
        <v>67925055</v>
      </c>
      <c r="AD16" s="264"/>
      <c r="AE16" s="264"/>
      <c r="AF16" s="265"/>
      <c r="AG16" s="263">
        <f>SUM(AG8:AJ15)</f>
        <v>37492692</v>
      </c>
      <c r="AH16" s="264"/>
      <c r="AI16" s="264"/>
      <c r="AJ16" s="265"/>
      <c r="AK16" s="255">
        <v>8</v>
      </c>
      <c r="AL16" s="256"/>
      <c r="AM16" s="281" t="s">
        <v>557</v>
      </c>
      <c r="AN16" s="282"/>
      <c r="AO16" s="282"/>
      <c r="AP16" s="282"/>
      <c r="AQ16" s="282"/>
      <c r="AR16" s="282"/>
      <c r="AS16" s="282"/>
      <c r="AT16" s="282"/>
      <c r="AU16" s="282"/>
      <c r="AV16" s="282"/>
      <c r="AW16" s="282"/>
      <c r="AX16" s="282"/>
      <c r="AY16" s="282"/>
      <c r="AZ16" s="282"/>
      <c r="BA16" s="282"/>
      <c r="BB16" s="282"/>
      <c r="BC16" s="282"/>
      <c r="BD16" s="282"/>
      <c r="BE16" s="282"/>
      <c r="BF16" s="282"/>
      <c r="BG16" s="282"/>
      <c r="BH16" s="282"/>
      <c r="BI16" s="282"/>
      <c r="BJ16" s="282"/>
      <c r="BK16" s="282"/>
      <c r="BL16" s="283"/>
      <c r="BM16" s="263">
        <f>SUM(BM6:BP15)</f>
        <v>53841054</v>
      </c>
      <c r="BN16" s="264"/>
      <c r="BO16" s="264"/>
      <c r="BP16" s="265"/>
      <c r="BQ16" s="263">
        <f>SUM(BQ6:BT15)</f>
        <v>30737666</v>
      </c>
      <c r="BR16" s="264"/>
      <c r="BS16" s="264"/>
      <c r="BT16" s="265"/>
    </row>
    <row r="17" spans="1:72" s="9" customFormat="1" ht="19.5" customHeight="1">
      <c r="A17" s="270">
        <v>12</v>
      </c>
      <c r="B17" s="279"/>
      <c r="C17" s="272" t="s">
        <v>414</v>
      </c>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4"/>
      <c r="AC17" s="280"/>
      <c r="AD17" s="280"/>
      <c r="AE17" s="280"/>
      <c r="AF17" s="280"/>
      <c r="AG17" s="280"/>
      <c r="AH17" s="280"/>
      <c r="AI17" s="280"/>
      <c r="AJ17" s="280"/>
      <c r="AK17" s="270">
        <v>9</v>
      </c>
      <c r="AL17" s="271"/>
      <c r="AM17" s="272" t="s">
        <v>419</v>
      </c>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3"/>
      <c r="BJ17" s="273"/>
      <c r="BK17" s="273"/>
      <c r="BL17" s="274"/>
      <c r="BM17" s="267"/>
      <c r="BN17" s="268"/>
      <c r="BO17" s="268"/>
      <c r="BP17" s="269"/>
      <c r="BQ17" s="267"/>
      <c r="BR17" s="268"/>
      <c r="BS17" s="268"/>
      <c r="BT17" s="269"/>
    </row>
    <row r="18" spans="1:72" s="9" customFormat="1" ht="19.5" customHeight="1">
      <c r="A18" s="270">
        <v>13</v>
      </c>
      <c r="B18" s="279"/>
      <c r="C18" s="260" t="s">
        <v>415</v>
      </c>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2"/>
      <c r="AC18" s="280"/>
      <c r="AD18" s="280"/>
      <c r="AE18" s="280"/>
      <c r="AF18" s="280"/>
      <c r="AG18" s="280"/>
      <c r="AH18" s="280"/>
      <c r="AI18" s="280"/>
      <c r="AJ18" s="280"/>
      <c r="AK18" s="270">
        <v>10</v>
      </c>
      <c r="AL18" s="271"/>
      <c r="AM18" s="260" t="s">
        <v>420</v>
      </c>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1"/>
      <c r="BJ18" s="261"/>
      <c r="BK18" s="261"/>
      <c r="BL18" s="262"/>
      <c r="BM18" s="267"/>
      <c r="BN18" s="268"/>
      <c r="BO18" s="268"/>
      <c r="BP18" s="269"/>
      <c r="BQ18" s="267"/>
      <c r="BR18" s="268"/>
      <c r="BS18" s="268"/>
      <c r="BT18" s="269"/>
    </row>
    <row r="19" spans="1:72" s="9" customFormat="1" ht="19.5" customHeight="1">
      <c r="A19" s="270">
        <v>14</v>
      </c>
      <c r="B19" s="279"/>
      <c r="C19" s="260" t="s">
        <v>416</v>
      </c>
      <c r="D19" s="261"/>
      <c r="E19" s="261"/>
      <c r="F19" s="261"/>
      <c r="G19" s="261"/>
      <c r="H19" s="261"/>
      <c r="I19" s="261"/>
      <c r="J19" s="261"/>
      <c r="K19" s="261"/>
      <c r="L19" s="261"/>
      <c r="M19" s="261"/>
      <c r="N19" s="261"/>
      <c r="O19" s="261"/>
      <c r="P19" s="261"/>
      <c r="Q19" s="261"/>
      <c r="R19" s="261"/>
      <c r="S19" s="261"/>
      <c r="T19" s="261"/>
      <c r="U19" s="261"/>
      <c r="V19" s="261"/>
      <c r="W19" s="261"/>
      <c r="X19" s="261"/>
      <c r="Y19" s="261"/>
      <c r="Z19" s="261"/>
      <c r="AA19" s="261"/>
      <c r="AB19" s="262"/>
      <c r="AC19" s="280">
        <v>987443</v>
      </c>
      <c r="AD19" s="280"/>
      <c r="AE19" s="280"/>
      <c r="AF19" s="280"/>
      <c r="AG19" s="280">
        <v>955849</v>
      </c>
      <c r="AH19" s="280"/>
      <c r="AI19" s="280"/>
      <c r="AJ19" s="280"/>
      <c r="AK19" s="270">
        <v>11</v>
      </c>
      <c r="AL19" s="271"/>
      <c r="AM19" s="276" t="s">
        <v>421</v>
      </c>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7"/>
      <c r="BJ19" s="277"/>
      <c r="BK19" s="277"/>
      <c r="BL19" s="278"/>
      <c r="BM19" s="267">
        <v>14998026</v>
      </c>
      <c r="BN19" s="268"/>
      <c r="BO19" s="268"/>
      <c r="BP19" s="269"/>
      <c r="BQ19" s="267">
        <v>7710875</v>
      </c>
      <c r="BR19" s="268"/>
      <c r="BS19" s="268"/>
      <c r="BT19" s="269"/>
    </row>
    <row r="20" spans="1:72" s="9" customFormat="1" ht="19.5" customHeight="1">
      <c r="A20" s="270">
        <v>15</v>
      </c>
      <c r="B20" s="279"/>
      <c r="C20" s="260" t="s">
        <v>417</v>
      </c>
      <c r="D20" s="261"/>
      <c r="E20" s="261"/>
      <c r="F20" s="261"/>
      <c r="G20" s="261"/>
      <c r="H20" s="261"/>
      <c r="I20" s="261"/>
      <c r="J20" s="261"/>
      <c r="K20" s="261"/>
      <c r="L20" s="261"/>
      <c r="M20" s="261"/>
      <c r="N20" s="261"/>
      <c r="O20" s="261"/>
      <c r="P20" s="261"/>
      <c r="Q20" s="261"/>
      <c r="R20" s="261"/>
      <c r="S20" s="261"/>
      <c r="T20" s="261"/>
      <c r="U20" s="261"/>
      <c r="V20" s="261"/>
      <c r="W20" s="261"/>
      <c r="X20" s="261"/>
      <c r="Y20" s="261"/>
      <c r="Z20" s="261"/>
      <c r="AA20" s="261"/>
      <c r="AB20" s="262"/>
      <c r="AC20" s="280"/>
      <c r="AD20" s="280"/>
      <c r="AE20" s="280"/>
      <c r="AF20" s="280"/>
      <c r="AG20" s="280"/>
      <c r="AH20" s="280"/>
      <c r="AI20" s="280"/>
      <c r="AJ20" s="280"/>
      <c r="AK20" s="270">
        <v>12</v>
      </c>
      <c r="AL20" s="271"/>
      <c r="AM20" s="272" t="s">
        <v>422</v>
      </c>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3"/>
      <c r="BJ20" s="273"/>
      <c r="BK20" s="273"/>
      <c r="BL20" s="274"/>
      <c r="BM20" s="267">
        <v>73418</v>
      </c>
      <c r="BN20" s="268"/>
      <c r="BO20" s="268"/>
      <c r="BP20" s="269"/>
      <c r="BQ20" s="267"/>
      <c r="BR20" s="268"/>
      <c r="BS20" s="268"/>
      <c r="BT20" s="269"/>
    </row>
    <row r="21" spans="1:72" s="9" customFormat="1" ht="19.5" customHeight="1">
      <c r="A21" s="10"/>
      <c r="B21" s="10"/>
      <c r="C21" s="8"/>
      <c r="D21" s="8"/>
      <c r="E21" s="8"/>
      <c r="F21" s="8"/>
      <c r="G21" s="8"/>
      <c r="H21" s="8"/>
      <c r="I21" s="8"/>
      <c r="J21" s="8"/>
      <c r="K21" s="8"/>
      <c r="L21" s="8"/>
      <c r="M21" s="8"/>
      <c r="N21" s="8"/>
      <c r="O21" s="8"/>
      <c r="P21" s="8"/>
      <c r="Q21" s="8"/>
      <c r="R21" s="8"/>
      <c r="S21" s="8"/>
      <c r="T21" s="8"/>
      <c r="U21" s="8"/>
      <c r="V21" s="8"/>
      <c r="W21" s="8"/>
      <c r="X21" s="8"/>
      <c r="Y21" s="8"/>
      <c r="Z21" s="8"/>
      <c r="AA21" s="8"/>
      <c r="AB21" s="8"/>
      <c r="AC21" s="90"/>
      <c r="AD21" s="90"/>
      <c r="AE21" s="90"/>
      <c r="AF21" s="90"/>
      <c r="AG21" s="90"/>
      <c r="AH21" s="90"/>
      <c r="AI21" s="90"/>
      <c r="AJ21" s="90"/>
      <c r="AK21" s="270">
        <v>13</v>
      </c>
      <c r="AL21" s="271"/>
      <c r="AM21" s="260" t="s">
        <v>423</v>
      </c>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1"/>
      <c r="BJ21" s="261"/>
      <c r="BK21" s="261"/>
      <c r="BL21" s="262"/>
      <c r="BM21" s="267"/>
      <c r="BN21" s="268"/>
      <c r="BO21" s="268"/>
      <c r="BP21" s="269"/>
      <c r="BQ21" s="267"/>
      <c r="BR21" s="268"/>
      <c r="BS21" s="268"/>
      <c r="BT21" s="269"/>
    </row>
    <row r="22" spans="1:72" s="9" customFormat="1" ht="19.5" customHeight="1">
      <c r="A22" s="270">
        <v>16</v>
      </c>
      <c r="B22" s="279"/>
      <c r="C22" s="260" t="s">
        <v>427</v>
      </c>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2"/>
      <c r="AC22" s="280">
        <f>SUM(AC17:AF20)</f>
        <v>987443</v>
      </c>
      <c r="AD22" s="280"/>
      <c r="AE22" s="280"/>
      <c r="AF22" s="280"/>
      <c r="AG22" s="280">
        <f>SUM(AG17:AJ20)</f>
        <v>955849</v>
      </c>
      <c r="AH22" s="280"/>
      <c r="AI22" s="280"/>
      <c r="AJ22" s="280"/>
      <c r="AK22" s="270">
        <v>14</v>
      </c>
      <c r="AL22" s="271"/>
      <c r="AM22" s="260" t="s">
        <v>558</v>
      </c>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1"/>
      <c r="BJ22" s="261"/>
      <c r="BK22" s="261"/>
      <c r="BL22" s="262"/>
      <c r="BM22" s="267">
        <f>SUM(BM17:BP21)</f>
        <v>15071444</v>
      </c>
      <c r="BN22" s="268"/>
      <c r="BO22" s="268"/>
      <c r="BP22" s="269"/>
      <c r="BQ22" s="267">
        <v>7710875</v>
      </c>
      <c r="BR22" s="268"/>
      <c r="BS22" s="268"/>
      <c r="BT22" s="269"/>
    </row>
    <row r="23" spans="1:72" s="9" customFormat="1" ht="19.5" customHeight="1">
      <c r="A23" s="255">
        <v>17</v>
      </c>
      <c r="B23" s="293"/>
      <c r="C23" s="257" t="s">
        <v>428</v>
      </c>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9"/>
      <c r="AC23" s="290">
        <f>AC16+AC22</f>
        <v>68912498</v>
      </c>
      <c r="AD23" s="290"/>
      <c r="AE23" s="290"/>
      <c r="AF23" s="290"/>
      <c r="AG23" s="290">
        <f>AG16+AG22</f>
        <v>38448541</v>
      </c>
      <c r="AH23" s="290"/>
      <c r="AI23" s="290"/>
      <c r="AJ23" s="290"/>
      <c r="AK23" s="255">
        <v>15</v>
      </c>
      <c r="AL23" s="256"/>
      <c r="AM23" s="257" t="s">
        <v>429</v>
      </c>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9"/>
      <c r="BM23" s="263">
        <f>BM16+BM22</f>
        <v>68912498</v>
      </c>
      <c r="BN23" s="264"/>
      <c r="BO23" s="264"/>
      <c r="BP23" s="265"/>
      <c r="BQ23" s="263">
        <f>BQ16+BQ22</f>
        <v>38448541</v>
      </c>
      <c r="BR23" s="264"/>
      <c r="BS23" s="264"/>
      <c r="BT23" s="265"/>
    </row>
    <row r="24" spans="1:72" s="9" customFormat="1" ht="19.5" customHeight="1">
      <c r="A24" s="193"/>
      <c r="B24" s="193"/>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4"/>
      <c r="AB24" s="194"/>
      <c r="AC24" s="195"/>
      <c r="AD24" s="195"/>
      <c r="AE24" s="195"/>
      <c r="AF24" s="195"/>
      <c r="AG24" s="196"/>
      <c r="AH24" s="196"/>
      <c r="AI24" s="196"/>
      <c r="AJ24" s="196"/>
      <c r="AK24" s="193"/>
      <c r="AL24" s="197"/>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5"/>
      <c r="BN24" s="195"/>
      <c r="BO24" s="195"/>
      <c r="BP24" s="195"/>
      <c r="BQ24" s="196"/>
      <c r="BR24" s="196"/>
      <c r="BS24" s="196"/>
      <c r="BT24" s="196"/>
    </row>
    <row r="25" spans="46:55" ht="12.75">
      <c r="AT25" s="266"/>
      <c r="AU25" s="266"/>
      <c r="AV25" s="266"/>
      <c r="AW25" s="266"/>
      <c r="AX25" s="266"/>
      <c r="AY25" s="266"/>
      <c r="AZ25" s="266"/>
      <c r="BA25" s="266"/>
      <c r="BB25" s="266"/>
      <c r="BC25" s="266"/>
    </row>
    <row r="26" spans="46:55" ht="12.75">
      <c r="AT26" s="266"/>
      <c r="AU26" s="266"/>
      <c r="AV26" s="266"/>
      <c r="AW26" s="266"/>
      <c r="AX26" s="266"/>
      <c r="AY26" s="266"/>
      <c r="AZ26" s="266"/>
      <c r="BA26" s="266"/>
      <c r="BB26" s="266"/>
      <c r="BC26" s="266"/>
    </row>
    <row r="27" spans="46:55" ht="12.75">
      <c r="AT27" s="266"/>
      <c r="AU27" s="266"/>
      <c r="AV27" s="266"/>
      <c r="AW27" s="266"/>
      <c r="AX27" s="266"/>
      <c r="AY27" s="266"/>
      <c r="AZ27" s="266"/>
      <c r="BA27" s="266"/>
      <c r="BB27" s="266"/>
      <c r="BC27" s="266"/>
    </row>
    <row r="28" spans="46:55" ht="12.75">
      <c r="AT28" s="275"/>
      <c r="AU28" s="275"/>
      <c r="AV28" s="275"/>
      <c r="AW28" s="275"/>
      <c r="AX28" s="275"/>
      <c r="AY28" s="275"/>
      <c r="AZ28" s="275"/>
      <c r="BA28" s="275"/>
      <c r="BB28" s="275"/>
      <c r="BC28" s="275"/>
    </row>
  </sheetData>
  <sheetProtection/>
  <mergeCells count="145">
    <mergeCell ref="AG6:AJ6"/>
    <mergeCell ref="AK6:AL6"/>
    <mergeCell ref="BQ6:BT6"/>
    <mergeCell ref="BQ5:BT5"/>
    <mergeCell ref="A1:BT1"/>
    <mergeCell ref="A2:BT2"/>
    <mergeCell ref="AK4:BT4"/>
    <mergeCell ref="AK5:AL5"/>
    <mergeCell ref="AM5:BL5"/>
    <mergeCell ref="A3:BT3"/>
    <mergeCell ref="A4:AJ4"/>
    <mergeCell ref="A5:B5"/>
    <mergeCell ref="BM5:BP5"/>
    <mergeCell ref="A7:B7"/>
    <mergeCell ref="C7:AB7"/>
    <mergeCell ref="AC7:AF7"/>
    <mergeCell ref="AG7:AJ7"/>
    <mergeCell ref="C5:AB5"/>
    <mergeCell ref="AC5:AF5"/>
    <mergeCell ref="AG5:AJ5"/>
    <mergeCell ref="A6:B6"/>
    <mergeCell ref="C6:AB6"/>
    <mergeCell ref="AC6:AF6"/>
    <mergeCell ref="AG8:AJ8"/>
    <mergeCell ref="AG9:AJ9"/>
    <mergeCell ref="AG10:AJ10"/>
    <mergeCell ref="A8:B8"/>
    <mergeCell ref="C8:AB8"/>
    <mergeCell ref="AC8:AF8"/>
    <mergeCell ref="A9:B9"/>
    <mergeCell ref="C9:AB9"/>
    <mergeCell ref="AC9:AF9"/>
    <mergeCell ref="A10:B10"/>
    <mergeCell ref="AG12:AJ12"/>
    <mergeCell ref="AG16:AJ16"/>
    <mergeCell ref="AC14:AF14"/>
    <mergeCell ref="AG14:AJ14"/>
    <mergeCell ref="AG13:AJ13"/>
    <mergeCell ref="AG15:AJ15"/>
    <mergeCell ref="C14:AB14"/>
    <mergeCell ref="C13:AB13"/>
    <mergeCell ref="A23:B23"/>
    <mergeCell ref="C23:AB23"/>
    <mergeCell ref="AC23:AF23"/>
    <mergeCell ref="A18:B18"/>
    <mergeCell ref="C18:AB18"/>
    <mergeCell ref="A15:B15"/>
    <mergeCell ref="C15:AB15"/>
    <mergeCell ref="AC15:AF15"/>
    <mergeCell ref="A14:B14"/>
    <mergeCell ref="AG23:AJ23"/>
    <mergeCell ref="C20:AB20"/>
    <mergeCell ref="AC20:AF20"/>
    <mergeCell ref="AG20:AJ20"/>
    <mergeCell ref="A20:B20"/>
    <mergeCell ref="A22:B22"/>
    <mergeCell ref="C22:AB22"/>
    <mergeCell ref="AC22:AF22"/>
    <mergeCell ref="AG22:AJ22"/>
    <mergeCell ref="A16:B16"/>
    <mergeCell ref="C17:AB17"/>
    <mergeCell ref="BM17:BP17"/>
    <mergeCell ref="A11:B11"/>
    <mergeCell ref="A13:B13"/>
    <mergeCell ref="A12:B12"/>
    <mergeCell ref="AC13:AF13"/>
    <mergeCell ref="C12:AB12"/>
    <mergeCell ref="AC12:AF12"/>
    <mergeCell ref="C11:AB11"/>
    <mergeCell ref="AG11:AJ11"/>
    <mergeCell ref="AC11:AF11"/>
    <mergeCell ref="AK18:AL18"/>
    <mergeCell ref="AK17:AL17"/>
    <mergeCell ref="BM12:BP12"/>
    <mergeCell ref="A17:B17"/>
    <mergeCell ref="C16:AB16"/>
    <mergeCell ref="AC16:AF16"/>
    <mergeCell ref="AG17:AJ17"/>
    <mergeCell ref="AC17:AF17"/>
    <mergeCell ref="BM8:BP8"/>
    <mergeCell ref="AK9:AL9"/>
    <mergeCell ref="AM9:BL9"/>
    <mergeCell ref="C10:AB10"/>
    <mergeCell ref="AC10:AF10"/>
    <mergeCell ref="AM19:BL19"/>
    <mergeCell ref="BM19:BP19"/>
    <mergeCell ref="AK19:AL19"/>
    <mergeCell ref="AC18:AF18"/>
    <mergeCell ref="AG18:AJ18"/>
    <mergeCell ref="AK21:AL21"/>
    <mergeCell ref="AM21:BL21"/>
    <mergeCell ref="BM21:BP21"/>
    <mergeCell ref="BQ21:BT21"/>
    <mergeCell ref="AK20:AL20"/>
    <mergeCell ref="AK12:AL12"/>
    <mergeCell ref="AM12:BL12"/>
    <mergeCell ref="AK16:AL16"/>
    <mergeCell ref="AM16:BL16"/>
    <mergeCell ref="BQ17:BT17"/>
    <mergeCell ref="BQ7:BT7"/>
    <mergeCell ref="AM6:BL6"/>
    <mergeCell ref="BM6:BP6"/>
    <mergeCell ref="BQ11:BT11"/>
    <mergeCell ref="BQ9:BT9"/>
    <mergeCell ref="AK10:AL10"/>
    <mergeCell ref="BM9:BP9"/>
    <mergeCell ref="BQ8:BT8"/>
    <mergeCell ref="AM11:BL11"/>
    <mergeCell ref="BM11:BP11"/>
    <mergeCell ref="AK7:AL7"/>
    <mergeCell ref="AM7:BL7"/>
    <mergeCell ref="BM7:BP7"/>
    <mergeCell ref="BM16:BP16"/>
    <mergeCell ref="A19:B19"/>
    <mergeCell ref="C19:AB19"/>
    <mergeCell ref="AC19:AF19"/>
    <mergeCell ref="AG19:AJ19"/>
    <mergeCell ref="AK8:AL8"/>
    <mergeCell ref="AM8:BL8"/>
    <mergeCell ref="AM10:BL10"/>
    <mergeCell ref="BM10:BP10"/>
    <mergeCell ref="BQ10:BT10"/>
    <mergeCell ref="AK11:AL11"/>
    <mergeCell ref="BQ16:BT16"/>
    <mergeCell ref="BQ22:BT22"/>
    <mergeCell ref="AM17:BL17"/>
    <mergeCell ref="AM18:BL18"/>
    <mergeCell ref="BM18:BP18"/>
    <mergeCell ref="BQ12:BT12"/>
    <mergeCell ref="BQ18:BT18"/>
    <mergeCell ref="BQ19:BT19"/>
    <mergeCell ref="AM20:BL20"/>
    <mergeCell ref="BM20:BP20"/>
    <mergeCell ref="BQ20:BT20"/>
    <mergeCell ref="AT28:BC28"/>
    <mergeCell ref="AT25:BC25"/>
    <mergeCell ref="BQ23:BT23"/>
    <mergeCell ref="AK23:AL23"/>
    <mergeCell ref="AM23:BL23"/>
    <mergeCell ref="AM22:BL22"/>
    <mergeCell ref="BM23:BP23"/>
    <mergeCell ref="AT26:BC26"/>
    <mergeCell ref="AT27:BC27"/>
    <mergeCell ref="BM22:BP22"/>
    <mergeCell ref="AK22:AL22"/>
  </mergeCells>
  <printOptions horizontalCentered="1"/>
  <pageMargins left="0.1968503937007874" right="0.1968503937007874" top="0.5905511811023623" bottom="0.1968503937007874" header="0.5118110236220472" footer="0.15748031496062992"/>
  <pageSetup fitToHeight="0"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D25"/>
  <sheetViews>
    <sheetView zoomScalePageLayoutView="0" workbookViewId="0" topLeftCell="A1">
      <selection activeCell="L19" sqref="L19"/>
    </sheetView>
  </sheetViews>
  <sheetFormatPr defaultColWidth="8.00390625" defaultRowHeight="15"/>
  <cols>
    <col min="1" max="1" width="5.00390625" style="58" customWidth="1"/>
    <col min="2" max="2" width="47.00390625" style="47" customWidth="1"/>
    <col min="3" max="4" width="15.140625" style="47" customWidth="1"/>
    <col min="5" max="16384" width="8.00390625" style="47" customWidth="1"/>
  </cols>
  <sheetData>
    <row r="1" spans="1:4" ht="21.75" customHeight="1">
      <c r="A1" s="400" t="s">
        <v>664</v>
      </c>
      <c r="B1" s="400"/>
      <c r="C1" s="400"/>
      <c r="D1" s="400"/>
    </row>
    <row r="2" spans="1:4" ht="21.75" customHeight="1">
      <c r="A2" s="400" t="s">
        <v>720</v>
      </c>
      <c r="B2" s="400"/>
      <c r="C2" s="400"/>
      <c r="D2" s="400"/>
    </row>
    <row r="3" spans="1:4" ht="28.5" customHeight="1">
      <c r="A3" s="400" t="s">
        <v>665</v>
      </c>
      <c r="B3" s="400"/>
      <c r="C3" s="400"/>
      <c r="D3" s="400"/>
    </row>
    <row r="4" spans="1:4" s="34" customFormat="1" ht="15.75" thickBot="1">
      <c r="A4" s="33"/>
      <c r="D4" s="35" t="s">
        <v>719</v>
      </c>
    </row>
    <row r="5" spans="1:4" s="39" customFormat="1" ht="48" customHeight="1" thickBot="1">
      <c r="A5" s="36" t="s">
        <v>473</v>
      </c>
      <c r="B5" s="37" t="s">
        <v>474</v>
      </c>
      <c r="C5" s="37" t="s">
        <v>475</v>
      </c>
      <c r="D5" s="38" t="s">
        <v>476</v>
      </c>
    </row>
    <row r="6" spans="1:4" s="39" customFormat="1" ht="13.5" customHeight="1" thickBot="1">
      <c r="A6" s="40">
        <v>1</v>
      </c>
      <c r="B6" s="41">
        <v>2</v>
      </c>
      <c r="C6" s="41">
        <v>3</v>
      </c>
      <c r="D6" s="42">
        <v>4</v>
      </c>
    </row>
    <row r="7" spans="1:4" ht="18" customHeight="1">
      <c r="A7" s="43" t="s">
        <v>7</v>
      </c>
      <c r="B7" s="44" t="s">
        <v>477</v>
      </c>
      <c r="C7" s="45"/>
      <c r="D7" s="46"/>
    </row>
    <row r="8" spans="1:4" ht="18" customHeight="1">
      <c r="A8" s="48" t="s">
        <v>8</v>
      </c>
      <c r="B8" s="49" t="s">
        <v>478</v>
      </c>
      <c r="C8" s="50"/>
      <c r="D8" s="51"/>
    </row>
    <row r="9" spans="1:4" ht="18" customHeight="1">
      <c r="A9" s="48" t="s">
        <v>9</v>
      </c>
      <c r="B9" s="49" t="s">
        <v>479</v>
      </c>
      <c r="C9" s="50"/>
      <c r="D9" s="51"/>
    </row>
    <row r="10" spans="1:4" ht="18" customHeight="1">
      <c r="A10" s="48" t="s">
        <v>10</v>
      </c>
      <c r="B10" s="49" t="s">
        <v>480</v>
      </c>
      <c r="C10" s="50"/>
      <c r="D10" s="51"/>
    </row>
    <row r="11" spans="1:4" ht="18" customHeight="1">
      <c r="A11" s="48" t="s">
        <v>432</v>
      </c>
      <c r="B11" s="49" t="s">
        <v>481</v>
      </c>
      <c r="C11" s="50">
        <v>2680000</v>
      </c>
      <c r="D11" s="51">
        <v>1190000</v>
      </c>
    </row>
    <row r="12" spans="1:4" ht="18" customHeight="1">
      <c r="A12" s="48" t="s">
        <v>433</v>
      </c>
      <c r="B12" s="49" t="s">
        <v>482</v>
      </c>
      <c r="C12" s="50"/>
      <c r="D12" s="51"/>
    </row>
    <row r="13" spans="1:4" ht="18" customHeight="1">
      <c r="A13" s="48" t="s">
        <v>434</v>
      </c>
      <c r="B13" s="52" t="s">
        <v>483</v>
      </c>
      <c r="C13" s="50"/>
      <c r="D13" s="51"/>
    </row>
    <row r="14" spans="1:4" ht="18" customHeight="1">
      <c r="A14" s="48" t="s">
        <v>435</v>
      </c>
      <c r="B14" s="52" t="s">
        <v>484</v>
      </c>
      <c r="C14" s="50"/>
      <c r="D14" s="51"/>
    </row>
    <row r="15" spans="1:4" ht="18" customHeight="1">
      <c r="A15" s="48" t="s">
        <v>436</v>
      </c>
      <c r="B15" s="52" t="s">
        <v>485</v>
      </c>
      <c r="C15" s="50">
        <v>2680000</v>
      </c>
      <c r="D15" s="51">
        <v>1190000</v>
      </c>
    </row>
    <row r="16" spans="1:4" ht="18" customHeight="1">
      <c r="A16" s="48" t="s">
        <v>437</v>
      </c>
      <c r="B16" s="52" t="s">
        <v>486</v>
      </c>
      <c r="C16" s="50"/>
      <c r="D16" s="51"/>
    </row>
    <row r="17" spans="1:4" ht="18" customHeight="1">
      <c r="A17" s="48" t="s">
        <v>438</v>
      </c>
      <c r="B17" s="52" t="s">
        <v>487</v>
      </c>
      <c r="C17" s="50"/>
      <c r="D17" s="51"/>
    </row>
    <row r="18" spans="1:4" ht="22.5" customHeight="1">
      <c r="A18" s="48" t="s">
        <v>439</v>
      </c>
      <c r="B18" s="52" t="s">
        <v>488</v>
      </c>
      <c r="C18" s="50"/>
      <c r="D18" s="51"/>
    </row>
    <row r="19" spans="1:4" ht="18" customHeight="1">
      <c r="A19" s="48" t="s">
        <v>441</v>
      </c>
      <c r="B19" s="49" t="s">
        <v>489</v>
      </c>
      <c r="C19" s="50">
        <v>377500</v>
      </c>
      <c r="D19" s="51">
        <v>47500</v>
      </c>
    </row>
    <row r="20" spans="1:4" ht="18" customHeight="1">
      <c r="A20" s="48" t="s">
        <v>442</v>
      </c>
      <c r="B20" s="49" t="s">
        <v>490</v>
      </c>
      <c r="C20" s="50"/>
      <c r="D20" s="51"/>
    </row>
    <row r="21" spans="1:4" ht="18" customHeight="1">
      <c r="A21" s="48" t="s">
        <v>443</v>
      </c>
      <c r="B21" s="49" t="s">
        <v>491</v>
      </c>
      <c r="C21" s="50"/>
      <c r="D21" s="51"/>
    </row>
    <row r="22" spans="1:4" ht="18" customHeight="1">
      <c r="A22" s="48" t="s">
        <v>444</v>
      </c>
      <c r="B22" s="49" t="s">
        <v>492</v>
      </c>
      <c r="C22" s="50">
        <v>0</v>
      </c>
      <c r="D22" s="51">
        <v>0</v>
      </c>
    </row>
    <row r="23" spans="1:4" ht="18" customHeight="1" thickBot="1">
      <c r="A23" s="48" t="s">
        <v>445</v>
      </c>
      <c r="B23" s="49" t="s">
        <v>493</v>
      </c>
      <c r="C23" s="50"/>
      <c r="D23" s="51"/>
    </row>
    <row r="24" spans="1:4" ht="18" customHeight="1" thickBot="1">
      <c r="A24" s="53" t="s">
        <v>446</v>
      </c>
      <c r="B24" s="54" t="s">
        <v>467</v>
      </c>
      <c r="C24" s="55">
        <v>3057500</v>
      </c>
      <c r="D24" s="56">
        <v>1237500</v>
      </c>
    </row>
    <row r="25" spans="1:4" ht="8.25" customHeight="1">
      <c r="A25" s="57"/>
      <c r="B25" s="399"/>
      <c r="C25" s="399"/>
      <c r="D25" s="399"/>
    </row>
  </sheetData>
  <sheetProtection/>
  <mergeCells count="4">
    <mergeCell ref="B25:D25"/>
    <mergeCell ref="A1:D1"/>
    <mergeCell ref="A2:D2"/>
    <mergeCell ref="A3:D3"/>
  </mergeCells>
  <printOptions horizontalCentered="1"/>
  <pageMargins left="0.7874015748031497" right="0.7874015748031497" top="1.6141732283464567" bottom="0.984251968503937" header="0.7874015748031497" footer="0.7874015748031497"/>
  <pageSetup horizontalDpi="300" verticalDpi="300" orientation="portrait" paperSize="9" scale="95" r:id="rId1"/>
  <headerFooter alignWithMargins="0">
    <oddHeader xml:space="preserve">&amp;C&amp;"Times New Roman CE,Félkövér"&amp;14
&amp;12
&amp;R&amp;"Times New Roman CE,Normál"&amp;10 </oddHeader>
  </headerFooter>
</worksheet>
</file>

<file path=xl/worksheets/sheet11.xml><?xml version="1.0" encoding="utf-8"?>
<worksheet xmlns="http://schemas.openxmlformats.org/spreadsheetml/2006/main" xmlns:r="http://schemas.openxmlformats.org/officeDocument/2006/relationships">
  <sheetPr>
    <pageSetUpPr fitToPage="1"/>
  </sheetPr>
  <dimension ref="A1:AJ33"/>
  <sheetViews>
    <sheetView view="pageBreakPreview" zoomScale="60" zoomScalePageLayoutView="0" workbookViewId="0" topLeftCell="A1">
      <selection activeCell="G30" sqref="G30"/>
    </sheetView>
  </sheetViews>
  <sheetFormatPr defaultColWidth="8.00390625" defaultRowHeight="15"/>
  <cols>
    <col min="1" max="1" width="6.8515625" style="59" customWidth="1"/>
    <col min="2" max="2" width="46.8515625" style="59" customWidth="1"/>
    <col min="3" max="3" width="17.8515625" style="59" customWidth="1"/>
    <col min="4" max="16384" width="8.00390625" style="59" customWidth="1"/>
  </cols>
  <sheetData>
    <row r="1" spans="1:36" ht="24" customHeight="1">
      <c r="A1" s="305" t="s">
        <v>560</v>
      </c>
      <c r="B1" s="305"/>
      <c r="C1" s="305"/>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row>
    <row r="2" spans="1:36" s="159" customFormat="1" ht="39.75" customHeight="1">
      <c r="A2" s="307" t="s">
        <v>706</v>
      </c>
      <c r="B2" s="307"/>
      <c r="C2" s="307"/>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row>
    <row r="3" spans="1:3" ht="47.25" customHeight="1">
      <c r="A3" s="401" t="s">
        <v>701</v>
      </c>
      <c r="B3" s="401"/>
      <c r="C3" s="401"/>
    </row>
    <row r="4" spans="1:3" s="60" customFormat="1" ht="24" customHeight="1">
      <c r="A4" s="402"/>
      <c r="B4" s="403" t="s">
        <v>494</v>
      </c>
      <c r="C4" s="403" t="s">
        <v>495</v>
      </c>
    </row>
    <row r="5" spans="1:3" s="61" customFormat="1" ht="16.5" customHeight="1">
      <c r="A5" s="402"/>
      <c r="B5" s="403"/>
      <c r="C5" s="403"/>
    </row>
    <row r="6" spans="1:3" s="62" customFormat="1" ht="12.75">
      <c r="A6" s="402"/>
      <c r="B6" s="403"/>
      <c r="C6" s="403"/>
    </row>
    <row r="7" spans="1:3" s="61" customFormat="1" ht="16.5" customHeight="1">
      <c r="A7" s="402"/>
      <c r="B7" s="403"/>
      <c r="C7" s="63" t="s">
        <v>496</v>
      </c>
    </row>
    <row r="8" spans="1:3" ht="12.75">
      <c r="A8" s="64"/>
      <c r="B8" s="65"/>
      <c r="C8" s="66"/>
    </row>
    <row r="9" spans="1:3" ht="12.75" customHeight="1">
      <c r="A9" s="67" t="s">
        <v>497</v>
      </c>
      <c r="B9" s="68" t="s">
        <v>498</v>
      </c>
      <c r="C9" s="72">
        <f>SUM(C10:C19)</f>
        <v>13870807</v>
      </c>
    </row>
    <row r="10" spans="1:3" ht="12.75">
      <c r="A10" s="69" t="s">
        <v>499</v>
      </c>
      <c r="B10" s="65" t="s">
        <v>500</v>
      </c>
      <c r="C10" s="66"/>
    </row>
    <row r="11" spans="1:3" ht="12.75">
      <c r="A11" s="69" t="s">
        <v>501</v>
      </c>
      <c r="B11" s="65" t="s">
        <v>502</v>
      </c>
      <c r="C11" s="66"/>
    </row>
    <row r="12" spans="1:3" ht="22.5">
      <c r="A12" s="69" t="s">
        <v>503</v>
      </c>
      <c r="B12" s="65" t="s">
        <v>504</v>
      </c>
      <c r="C12" s="66">
        <v>1442810</v>
      </c>
    </row>
    <row r="13" spans="1:3" ht="12.75">
      <c r="A13" s="69" t="s">
        <v>505</v>
      </c>
      <c r="B13" s="65" t="s">
        <v>506</v>
      </c>
      <c r="C13" s="66">
        <v>1472000</v>
      </c>
    </row>
    <row r="14" spans="1:3" ht="12.75">
      <c r="A14" s="69" t="s">
        <v>507</v>
      </c>
      <c r="B14" s="65" t="s">
        <v>508</v>
      </c>
      <c r="C14" s="66">
        <v>341964</v>
      </c>
    </row>
    <row r="15" spans="1:3" ht="12.75">
      <c r="A15" s="69" t="s">
        <v>509</v>
      </c>
      <c r="B15" s="65" t="s">
        <v>510</v>
      </c>
      <c r="C15" s="66">
        <v>442650</v>
      </c>
    </row>
    <row r="16" spans="1:3" ht="12.75">
      <c r="A16" s="69" t="s">
        <v>511</v>
      </c>
      <c r="B16" s="65" t="s">
        <v>512</v>
      </c>
      <c r="C16" s="66">
        <v>5000000</v>
      </c>
    </row>
    <row r="17" spans="1:3" ht="12.75">
      <c r="A17" s="69" t="s">
        <v>673</v>
      </c>
      <c r="B17" s="65" t="s">
        <v>674</v>
      </c>
      <c r="C17" s="66">
        <v>2550</v>
      </c>
    </row>
    <row r="18" spans="1:3" ht="12.75">
      <c r="A18" s="69" t="s">
        <v>684</v>
      </c>
      <c r="B18" s="65" t="s">
        <v>685</v>
      </c>
      <c r="C18" s="66">
        <v>4178433</v>
      </c>
    </row>
    <row r="19" spans="1:3" ht="12.75">
      <c r="A19" s="69" t="s">
        <v>715</v>
      </c>
      <c r="B19" s="65" t="s">
        <v>716</v>
      </c>
      <c r="C19" s="66">
        <v>990400</v>
      </c>
    </row>
    <row r="20" spans="1:3" ht="25.5" customHeight="1">
      <c r="A20" s="67" t="s">
        <v>513</v>
      </c>
      <c r="B20" s="68" t="s">
        <v>514</v>
      </c>
      <c r="C20" s="66"/>
    </row>
    <row r="21" spans="1:3" ht="22.5">
      <c r="A21" s="69" t="s">
        <v>515</v>
      </c>
      <c r="B21" s="65" t="s">
        <v>516</v>
      </c>
      <c r="C21" s="66"/>
    </row>
    <row r="22" spans="1:3" ht="12.75">
      <c r="A22" s="69" t="s">
        <v>517</v>
      </c>
      <c r="B22" s="65" t="s">
        <v>518</v>
      </c>
      <c r="C22" s="66"/>
    </row>
    <row r="23" spans="1:3" ht="12.75">
      <c r="A23" s="69" t="s">
        <v>519</v>
      </c>
      <c r="B23" s="65" t="s">
        <v>520</v>
      </c>
      <c r="C23" s="66"/>
    </row>
    <row r="24" spans="1:3" ht="12.75">
      <c r="A24" s="69"/>
      <c r="B24" s="65"/>
      <c r="C24" s="66"/>
    </row>
    <row r="25" spans="1:3" ht="21">
      <c r="A25" s="67" t="s">
        <v>521</v>
      </c>
      <c r="B25" s="68" t="s">
        <v>522</v>
      </c>
      <c r="C25" s="72">
        <f>SUM(C26:C28)</f>
        <v>8225418</v>
      </c>
    </row>
    <row r="26" spans="1:3" ht="22.5">
      <c r="A26" s="69" t="s">
        <v>523</v>
      </c>
      <c r="B26" s="65" t="s">
        <v>675</v>
      </c>
      <c r="C26" s="66">
        <v>4772018</v>
      </c>
    </row>
    <row r="27" spans="1:3" ht="12.75">
      <c r="A27" s="69" t="s">
        <v>618</v>
      </c>
      <c r="B27" s="65" t="s">
        <v>619</v>
      </c>
      <c r="C27" s="66">
        <v>3100000</v>
      </c>
    </row>
    <row r="28" spans="1:3" ht="22.5">
      <c r="A28" s="69" t="s">
        <v>686</v>
      </c>
      <c r="B28" s="65" t="s">
        <v>687</v>
      </c>
      <c r="C28" s="66">
        <v>353400</v>
      </c>
    </row>
    <row r="29" spans="1:3" ht="21">
      <c r="A29" s="67" t="s">
        <v>524</v>
      </c>
      <c r="B29" s="68" t="s">
        <v>525</v>
      </c>
      <c r="C29" s="66"/>
    </row>
    <row r="30" spans="1:3" ht="22.5">
      <c r="A30" s="69" t="s">
        <v>526</v>
      </c>
      <c r="B30" s="65" t="s">
        <v>527</v>
      </c>
      <c r="C30" s="72">
        <v>1800000</v>
      </c>
    </row>
    <row r="31" spans="1:3" ht="12.75">
      <c r="A31" s="67" t="s">
        <v>676</v>
      </c>
      <c r="B31" s="68" t="s">
        <v>677</v>
      </c>
      <c r="C31" s="66"/>
    </row>
    <row r="32" spans="1:3" ht="12.75">
      <c r="A32" s="69"/>
      <c r="B32" s="65"/>
      <c r="C32" s="66"/>
    </row>
    <row r="33" spans="1:3" s="73" customFormat="1" ht="19.5" customHeight="1">
      <c r="A33" s="70"/>
      <c r="B33" s="71" t="s">
        <v>467</v>
      </c>
      <c r="C33" s="72">
        <f>C9+C25+C30</f>
        <v>23896225</v>
      </c>
    </row>
  </sheetData>
  <sheetProtection/>
  <mergeCells count="6">
    <mergeCell ref="A1:C1"/>
    <mergeCell ref="A2:C2"/>
    <mergeCell ref="A3:C3"/>
    <mergeCell ref="A4:A7"/>
    <mergeCell ref="B4:B7"/>
    <mergeCell ref="C4:C6"/>
  </mergeCells>
  <printOptions horizontalCentered="1"/>
  <pageMargins left="0.7874015748031497" right="0.7874015748031497" top="0.984251968503937" bottom="0.984251968503937" header="0.7874015748031497" footer="0.7874015748031497"/>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T25"/>
  <sheetViews>
    <sheetView view="pageBreakPreview" zoomScale="60" zoomScalePageLayoutView="0" workbookViewId="0" topLeftCell="A1">
      <selection activeCell="M28" sqref="M28"/>
    </sheetView>
  </sheetViews>
  <sheetFormatPr defaultColWidth="9.140625" defaultRowHeight="15"/>
  <cols>
    <col min="1" max="1" width="39.8515625" style="88" customWidth="1"/>
    <col min="2" max="3" width="10.8515625" style="88" customWidth="1"/>
    <col min="4" max="4" width="12.421875" style="88" customWidth="1"/>
    <col min="5" max="5" width="11.421875" style="88" customWidth="1"/>
    <col min="6" max="7" width="10.7109375" style="88" customWidth="1"/>
    <col min="8" max="8" width="11.421875" style="88" customWidth="1"/>
    <col min="9" max="9" width="11.8515625" style="88" customWidth="1"/>
    <col min="10" max="10" width="11.140625" style="88" customWidth="1"/>
    <col min="11" max="11" width="12.28125" style="88" customWidth="1"/>
    <col min="12" max="12" width="11.28125" style="88" customWidth="1"/>
    <col min="13" max="14" width="11.57421875" style="88" customWidth="1"/>
    <col min="15" max="16384" width="9.140625" style="74" customWidth="1"/>
  </cols>
  <sheetData>
    <row r="1" spans="1:14" ht="24" customHeight="1">
      <c r="A1" s="404" t="s">
        <v>620</v>
      </c>
      <c r="B1" s="404"/>
      <c r="C1" s="404"/>
      <c r="D1" s="404"/>
      <c r="E1" s="404"/>
      <c r="F1" s="404"/>
      <c r="G1" s="404"/>
      <c r="H1" s="404"/>
      <c r="I1" s="404"/>
      <c r="J1" s="404"/>
      <c r="K1" s="404"/>
      <c r="L1" s="404"/>
      <c r="M1" s="404"/>
      <c r="N1" s="404"/>
    </row>
    <row r="2" spans="1:14" ht="23.25" customHeight="1">
      <c r="A2" s="404" t="s">
        <v>721</v>
      </c>
      <c r="B2" s="404"/>
      <c r="C2" s="404"/>
      <c r="D2" s="404"/>
      <c r="E2" s="404"/>
      <c r="F2" s="404"/>
      <c r="G2" s="404"/>
      <c r="H2" s="404"/>
      <c r="I2" s="404"/>
      <c r="J2" s="404"/>
      <c r="K2" s="404"/>
      <c r="L2" s="404"/>
      <c r="M2" s="404"/>
      <c r="N2" s="404"/>
    </row>
    <row r="3" spans="1:14" ht="12.75" customHeight="1">
      <c r="A3" s="404"/>
      <c r="B3" s="404"/>
      <c r="C3" s="404"/>
      <c r="D3" s="404"/>
      <c r="E3" s="404"/>
      <c r="F3" s="404"/>
      <c r="G3" s="404"/>
      <c r="H3" s="404"/>
      <c r="I3" s="404"/>
      <c r="J3" s="404"/>
      <c r="K3" s="404"/>
      <c r="L3" s="404"/>
      <c r="M3" s="404"/>
      <c r="N3" s="404"/>
    </row>
    <row r="4" spans="1:14" ht="11.25" customHeight="1">
      <c r="A4" s="404"/>
      <c r="B4" s="404"/>
      <c r="C4" s="404"/>
      <c r="D4" s="404"/>
      <c r="E4" s="404"/>
      <c r="F4" s="404"/>
      <c r="G4" s="404"/>
      <c r="H4" s="404"/>
      <c r="I4" s="404"/>
      <c r="J4" s="404"/>
      <c r="K4" s="404"/>
      <c r="L4" s="404"/>
      <c r="M4" s="404"/>
      <c r="N4" s="404"/>
    </row>
    <row r="5" spans="1:14" ht="11.25" customHeight="1">
      <c r="A5" s="75"/>
      <c r="B5" s="75"/>
      <c r="C5" s="75"/>
      <c r="D5" s="75"/>
      <c r="E5" s="75"/>
      <c r="F5" s="75"/>
      <c r="G5" s="75"/>
      <c r="H5" s="75"/>
      <c r="I5" s="75"/>
      <c r="J5" s="75"/>
      <c r="K5" s="75"/>
      <c r="L5" s="75"/>
      <c r="M5" s="405" t="s">
        <v>722</v>
      </c>
      <c r="N5" s="405"/>
    </row>
    <row r="6" spans="1:14" ht="18" customHeight="1">
      <c r="A6" s="76" t="s">
        <v>1</v>
      </c>
      <c r="B6" s="77" t="s">
        <v>528</v>
      </c>
      <c r="C6" s="77" t="s">
        <v>529</v>
      </c>
      <c r="D6" s="77" t="s">
        <v>530</v>
      </c>
      <c r="E6" s="77" t="s">
        <v>531</v>
      </c>
      <c r="F6" s="77" t="s">
        <v>532</v>
      </c>
      <c r="G6" s="77" t="s">
        <v>533</v>
      </c>
      <c r="H6" s="77" t="s">
        <v>534</v>
      </c>
      <c r="I6" s="77" t="s">
        <v>535</v>
      </c>
      <c r="J6" s="77" t="s">
        <v>536</v>
      </c>
      <c r="K6" s="77" t="s">
        <v>537</v>
      </c>
      <c r="L6" s="77" t="s">
        <v>538</v>
      </c>
      <c r="M6" s="77" t="s">
        <v>539</v>
      </c>
      <c r="N6" s="76" t="s">
        <v>540</v>
      </c>
    </row>
    <row r="7" spans="1:14" ht="18" customHeight="1">
      <c r="A7" s="78" t="s">
        <v>400</v>
      </c>
      <c r="B7" s="79">
        <v>1407559</v>
      </c>
      <c r="C7" s="79">
        <v>1407559</v>
      </c>
      <c r="D7" s="79">
        <v>1407567</v>
      </c>
      <c r="E7" s="79">
        <v>516928</v>
      </c>
      <c r="F7" s="79">
        <v>516928</v>
      </c>
      <c r="G7" s="79">
        <v>516928</v>
      </c>
      <c r="H7" s="79">
        <v>516928</v>
      </c>
      <c r="I7" s="79">
        <v>516928</v>
      </c>
      <c r="J7" s="79">
        <v>516928</v>
      </c>
      <c r="K7" s="79">
        <v>516928</v>
      </c>
      <c r="L7" s="79">
        <v>516928</v>
      </c>
      <c r="M7" s="79">
        <v>516928</v>
      </c>
      <c r="N7" s="80">
        <f aca="true" t="shared" si="0" ref="N7:N13">SUM(B7:M7)</f>
        <v>8875037</v>
      </c>
    </row>
    <row r="8" spans="1:14" ht="18" customHeight="1">
      <c r="A8" s="78" t="s">
        <v>541</v>
      </c>
      <c r="B8" s="79">
        <v>145164</v>
      </c>
      <c r="C8" s="79">
        <v>145164</v>
      </c>
      <c r="D8" s="79">
        <v>145169</v>
      </c>
      <c r="E8" s="79">
        <v>58328</v>
      </c>
      <c r="F8" s="79">
        <v>58328</v>
      </c>
      <c r="G8" s="79">
        <v>58328</v>
      </c>
      <c r="H8" s="79">
        <v>58328</v>
      </c>
      <c r="I8" s="79">
        <v>58328</v>
      </c>
      <c r="J8" s="79">
        <v>58328</v>
      </c>
      <c r="K8" s="79">
        <v>58328</v>
      </c>
      <c r="L8" s="79">
        <v>58328</v>
      </c>
      <c r="M8" s="79">
        <v>58328</v>
      </c>
      <c r="N8" s="80">
        <f t="shared" si="0"/>
        <v>960449</v>
      </c>
    </row>
    <row r="9" spans="1:14" ht="18" customHeight="1">
      <c r="A9" s="78" t="s">
        <v>550</v>
      </c>
      <c r="B9" s="79">
        <v>640040</v>
      </c>
      <c r="C9" s="79">
        <v>640040</v>
      </c>
      <c r="D9" s="79">
        <v>640040</v>
      </c>
      <c r="E9" s="79">
        <v>640434</v>
      </c>
      <c r="F9" s="79">
        <v>640434</v>
      </c>
      <c r="G9" s="79">
        <v>640434</v>
      </c>
      <c r="H9" s="79">
        <v>640434</v>
      </c>
      <c r="I9" s="79">
        <v>640434</v>
      </c>
      <c r="J9" s="79">
        <v>640435</v>
      </c>
      <c r="K9" s="79">
        <v>640434</v>
      </c>
      <c r="L9" s="79">
        <v>640435</v>
      </c>
      <c r="M9" s="79">
        <v>641616</v>
      </c>
      <c r="N9" s="80">
        <f t="shared" si="0"/>
        <v>7685210</v>
      </c>
    </row>
    <row r="10" spans="1:14" ht="18" customHeight="1">
      <c r="A10" s="78" t="s">
        <v>545</v>
      </c>
      <c r="B10" s="79">
        <v>380000</v>
      </c>
      <c r="C10" s="79">
        <v>380000</v>
      </c>
      <c r="D10" s="79">
        <v>380000</v>
      </c>
      <c r="E10" s="79">
        <v>380000</v>
      </c>
      <c r="F10" s="79">
        <v>380000</v>
      </c>
      <c r="G10" s="79">
        <v>380000</v>
      </c>
      <c r="H10" s="79">
        <v>380000</v>
      </c>
      <c r="I10" s="79">
        <v>380000</v>
      </c>
      <c r="J10" s="79">
        <v>380000</v>
      </c>
      <c r="K10" s="79">
        <v>395000</v>
      </c>
      <c r="L10" s="79">
        <v>450000</v>
      </c>
      <c r="M10" s="79">
        <v>502348</v>
      </c>
      <c r="N10" s="80">
        <f t="shared" si="0"/>
        <v>4767348</v>
      </c>
    </row>
    <row r="11" spans="1:14" ht="18" customHeight="1">
      <c r="A11" s="78" t="s">
        <v>403</v>
      </c>
      <c r="B11" s="79">
        <v>474804</v>
      </c>
      <c r="C11" s="79">
        <v>474804</v>
      </c>
      <c r="D11" s="79">
        <v>474804</v>
      </c>
      <c r="E11" s="79">
        <v>474804</v>
      </c>
      <c r="F11" s="79">
        <v>474804</v>
      </c>
      <c r="G11" s="79">
        <v>474804</v>
      </c>
      <c r="H11" s="79">
        <v>474804</v>
      </c>
      <c r="I11" s="79">
        <v>3474804</v>
      </c>
      <c r="J11" s="79">
        <v>474804</v>
      </c>
      <c r="K11" s="79">
        <v>474804</v>
      </c>
      <c r="L11" s="79">
        <v>474804</v>
      </c>
      <c r="M11" s="79">
        <v>474804</v>
      </c>
      <c r="N11" s="80">
        <f t="shared" si="0"/>
        <v>8697648</v>
      </c>
    </row>
    <row r="12" spans="1:14" ht="18" customHeight="1">
      <c r="A12" s="78" t="s">
        <v>542</v>
      </c>
      <c r="B12" s="79"/>
      <c r="C12" s="79"/>
      <c r="D12" s="79"/>
      <c r="E12" s="79"/>
      <c r="F12" s="79"/>
      <c r="G12" s="79"/>
      <c r="H12" s="79"/>
      <c r="I12" s="79">
        <v>3253500</v>
      </c>
      <c r="J12" s="79">
        <v>3253500</v>
      </c>
      <c r="K12" s="79"/>
      <c r="L12" s="79"/>
      <c r="M12" s="79"/>
      <c r="N12" s="80">
        <f t="shared" si="0"/>
        <v>6507000</v>
      </c>
    </row>
    <row r="13" spans="1:14" ht="18" customHeight="1">
      <c r="A13" s="78" t="s">
        <v>418</v>
      </c>
      <c r="B13" s="79">
        <v>955849</v>
      </c>
      <c r="C13" s="79"/>
      <c r="D13" s="79"/>
      <c r="E13" s="79"/>
      <c r="F13" s="79"/>
      <c r="G13" s="79"/>
      <c r="H13" s="79"/>
      <c r="I13" s="79"/>
      <c r="J13" s="79"/>
      <c r="K13" s="79"/>
      <c r="L13" s="79"/>
      <c r="M13" s="79"/>
      <c r="N13" s="80">
        <f t="shared" si="0"/>
        <v>955849</v>
      </c>
    </row>
    <row r="14" spans="1:14" ht="18" customHeight="1">
      <c r="A14" s="81" t="s">
        <v>543</v>
      </c>
      <c r="B14" s="79">
        <f>SUM(B7:B13)</f>
        <v>4003416</v>
      </c>
      <c r="C14" s="79">
        <f aca="true" t="shared" si="1" ref="C14:M14">SUM(C7:C13)</f>
        <v>3047567</v>
      </c>
      <c r="D14" s="79">
        <f t="shared" si="1"/>
        <v>3047580</v>
      </c>
      <c r="E14" s="79">
        <f t="shared" si="1"/>
        <v>2070494</v>
      </c>
      <c r="F14" s="79">
        <f t="shared" si="1"/>
        <v>2070494</v>
      </c>
      <c r="G14" s="79">
        <f t="shared" si="1"/>
        <v>2070494</v>
      </c>
      <c r="H14" s="79">
        <f t="shared" si="1"/>
        <v>2070494</v>
      </c>
      <c r="I14" s="79">
        <f t="shared" si="1"/>
        <v>8323994</v>
      </c>
      <c r="J14" s="79">
        <f t="shared" si="1"/>
        <v>5323995</v>
      </c>
      <c r="K14" s="79">
        <f t="shared" si="1"/>
        <v>2085494</v>
      </c>
      <c r="L14" s="79">
        <f t="shared" si="1"/>
        <v>2140495</v>
      </c>
      <c r="M14" s="79">
        <f t="shared" si="1"/>
        <v>2194024</v>
      </c>
      <c r="N14" s="80">
        <f>SUM(N7:N13)</f>
        <v>38448541</v>
      </c>
    </row>
    <row r="15" spans="1:14" ht="18" customHeight="1">
      <c r="A15" s="82"/>
      <c r="B15" s="83"/>
      <c r="C15" s="83"/>
      <c r="D15" s="83"/>
      <c r="E15" s="83"/>
      <c r="F15" s="83"/>
      <c r="G15" s="83"/>
      <c r="H15" s="83"/>
      <c r="I15" s="83"/>
      <c r="J15" s="83"/>
      <c r="K15" s="83"/>
      <c r="L15" s="83"/>
      <c r="M15" s="83"/>
      <c r="N15" s="84"/>
    </row>
    <row r="16" spans="1:14" ht="18" customHeight="1">
      <c r="A16" s="78" t="s">
        <v>546</v>
      </c>
      <c r="B16" s="79">
        <v>2242889</v>
      </c>
      <c r="C16" s="79">
        <v>2242888</v>
      </c>
      <c r="D16" s="79">
        <v>2242888</v>
      </c>
      <c r="E16" s="79">
        <v>2242888</v>
      </c>
      <c r="F16" s="79">
        <v>2242888</v>
      </c>
      <c r="G16" s="79">
        <v>2242888</v>
      </c>
      <c r="H16" s="79">
        <v>2242888</v>
      </c>
      <c r="I16" s="79">
        <v>2242888</v>
      </c>
      <c r="J16" s="79">
        <v>2242888</v>
      </c>
      <c r="K16" s="79">
        <v>2242888</v>
      </c>
      <c r="L16" s="79">
        <v>2242888</v>
      </c>
      <c r="M16" s="79">
        <v>2242897</v>
      </c>
      <c r="N16" s="80">
        <f aca="true" t="shared" si="2" ref="N16:N23">SUM(B16:M16)</f>
        <v>26914666</v>
      </c>
    </row>
    <row r="17" spans="1:14" ht="24" customHeight="1">
      <c r="A17" s="85" t="s">
        <v>547</v>
      </c>
      <c r="B17" s="79"/>
      <c r="C17" s="79"/>
      <c r="D17" s="79"/>
      <c r="E17" s="79"/>
      <c r="F17" s="79"/>
      <c r="G17" s="79"/>
      <c r="H17" s="79"/>
      <c r="I17" s="79"/>
      <c r="J17" s="79"/>
      <c r="K17" s="79"/>
      <c r="L17" s="79"/>
      <c r="M17" s="79"/>
      <c r="N17" s="80">
        <f t="shared" si="2"/>
        <v>0</v>
      </c>
    </row>
    <row r="18" spans="1:14" ht="18" customHeight="1">
      <c r="A18" s="78" t="s">
        <v>409</v>
      </c>
      <c r="B18" s="79">
        <v>50000</v>
      </c>
      <c r="C18" s="79">
        <v>121500</v>
      </c>
      <c r="D18" s="79">
        <v>965000</v>
      </c>
      <c r="E18" s="79">
        <v>125000</v>
      </c>
      <c r="F18" s="79">
        <v>125000</v>
      </c>
      <c r="G18" s="79">
        <v>130000</v>
      </c>
      <c r="H18" s="79">
        <v>121500</v>
      </c>
      <c r="I18" s="79">
        <v>180000</v>
      </c>
      <c r="J18" s="79">
        <v>750000</v>
      </c>
      <c r="K18" s="79">
        <v>121500</v>
      </c>
      <c r="L18" s="79">
        <v>121500</v>
      </c>
      <c r="M18" s="79">
        <v>119000</v>
      </c>
      <c r="N18" s="80">
        <f t="shared" si="2"/>
        <v>2930000</v>
      </c>
    </row>
    <row r="19" spans="1:14" ht="18" customHeight="1">
      <c r="A19" s="78" t="s">
        <v>621</v>
      </c>
      <c r="B19" s="79"/>
      <c r="C19" s="79"/>
      <c r="D19" s="79"/>
      <c r="E19" s="79"/>
      <c r="F19" s="79">
        <v>250000</v>
      </c>
      <c r="G19" s="79">
        <v>50000</v>
      </c>
      <c r="H19" s="79">
        <v>15000</v>
      </c>
      <c r="I19" s="79">
        <v>25000</v>
      </c>
      <c r="J19" s="79">
        <v>55000</v>
      </c>
      <c r="K19" s="79">
        <v>275000</v>
      </c>
      <c r="L19" s="79">
        <v>23000</v>
      </c>
      <c r="M19" s="79"/>
      <c r="N19" s="80">
        <f t="shared" si="2"/>
        <v>693000</v>
      </c>
    </row>
    <row r="20" spans="1:14" ht="18" customHeight="1">
      <c r="A20" s="78" t="s">
        <v>411</v>
      </c>
      <c r="B20" s="79"/>
      <c r="C20" s="79"/>
      <c r="D20" s="79"/>
      <c r="E20" s="79"/>
      <c r="F20" s="79"/>
      <c r="G20" s="79"/>
      <c r="H20" s="79"/>
      <c r="I20" s="79"/>
      <c r="J20" s="79"/>
      <c r="K20" s="79"/>
      <c r="L20" s="79"/>
      <c r="M20" s="79"/>
      <c r="N20" s="80">
        <f t="shared" si="2"/>
        <v>0</v>
      </c>
    </row>
    <row r="21" spans="1:14" ht="18" customHeight="1">
      <c r="A21" s="78" t="s">
        <v>548</v>
      </c>
      <c r="B21" s="79">
        <v>12500</v>
      </c>
      <c r="C21" s="79">
        <v>12500</v>
      </c>
      <c r="D21" s="79">
        <v>12500</v>
      </c>
      <c r="E21" s="79">
        <v>12500</v>
      </c>
      <c r="F21" s="79">
        <v>12500</v>
      </c>
      <c r="G21" s="79">
        <v>12500</v>
      </c>
      <c r="H21" s="79">
        <v>12500</v>
      </c>
      <c r="I21" s="79">
        <v>12500</v>
      </c>
      <c r="J21" s="79">
        <v>12500</v>
      </c>
      <c r="K21" s="79">
        <v>12500</v>
      </c>
      <c r="L21" s="79">
        <v>12500</v>
      </c>
      <c r="M21" s="79">
        <v>12500</v>
      </c>
      <c r="N21" s="80">
        <f t="shared" si="2"/>
        <v>150000</v>
      </c>
    </row>
    <row r="22" spans="1:14" ht="18" customHeight="1">
      <c r="A22" s="78" t="s">
        <v>689</v>
      </c>
      <c r="B22" s="79">
        <v>4150</v>
      </c>
      <c r="C22" s="79">
        <v>4150</v>
      </c>
      <c r="D22" s="79">
        <v>4150</v>
      </c>
      <c r="E22" s="79">
        <v>4150</v>
      </c>
      <c r="F22" s="79">
        <v>4150</v>
      </c>
      <c r="G22" s="79">
        <v>4150</v>
      </c>
      <c r="H22" s="79">
        <v>4150</v>
      </c>
      <c r="I22" s="79">
        <v>4150</v>
      </c>
      <c r="J22" s="79">
        <v>4150</v>
      </c>
      <c r="K22" s="79">
        <v>4150</v>
      </c>
      <c r="L22" s="79">
        <v>4150</v>
      </c>
      <c r="M22" s="79">
        <v>4350</v>
      </c>
      <c r="N22" s="80">
        <f t="shared" si="2"/>
        <v>50000</v>
      </c>
    </row>
    <row r="23" spans="1:14" ht="18" customHeight="1">
      <c r="A23" s="78" t="s">
        <v>424</v>
      </c>
      <c r="B23" s="79"/>
      <c r="C23" s="79"/>
      <c r="D23" s="79"/>
      <c r="E23" s="79"/>
      <c r="F23" s="79"/>
      <c r="G23" s="79"/>
      <c r="H23" s="79"/>
      <c r="I23" s="79">
        <v>3855437</v>
      </c>
      <c r="J23" s="79">
        <v>3855438</v>
      </c>
      <c r="K23" s="79"/>
      <c r="L23" s="79"/>
      <c r="M23" s="79"/>
      <c r="N23" s="80">
        <f t="shared" si="2"/>
        <v>7710875</v>
      </c>
    </row>
    <row r="24" spans="1:14" ht="18" customHeight="1">
      <c r="A24" s="87" t="s">
        <v>544</v>
      </c>
      <c r="B24" s="86">
        <f>SUM(B16:B23)</f>
        <v>2309539</v>
      </c>
      <c r="C24" s="86">
        <f>SUM(C16:C21)</f>
        <v>2376888</v>
      </c>
      <c r="D24" s="86">
        <f>SUM(D16:D23)</f>
        <v>3224538</v>
      </c>
      <c r="E24" s="86">
        <f>SUM(E16:E21)</f>
        <v>2380388</v>
      </c>
      <c r="F24" s="86">
        <f>SUM(F16:F22)</f>
        <v>2634538</v>
      </c>
      <c r="G24" s="86">
        <f aca="true" t="shared" si="3" ref="G24:N24">SUM(G16:G23)</f>
        <v>2439538</v>
      </c>
      <c r="H24" s="86">
        <f t="shared" si="3"/>
        <v>2396038</v>
      </c>
      <c r="I24" s="86">
        <f t="shared" si="3"/>
        <v>6319975</v>
      </c>
      <c r="J24" s="86">
        <f t="shared" si="3"/>
        <v>6919976</v>
      </c>
      <c r="K24" s="86">
        <f t="shared" si="3"/>
        <v>2656038</v>
      </c>
      <c r="L24" s="86">
        <f t="shared" si="3"/>
        <v>2404038</v>
      </c>
      <c r="M24" s="86">
        <f t="shared" si="3"/>
        <v>2378747</v>
      </c>
      <c r="N24" s="80">
        <f t="shared" si="3"/>
        <v>38448541</v>
      </c>
    </row>
    <row r="25" ht="15.75">
      <c r="T25" s="74" t="s">
        <v>703</v>
      </c>
    </row>
  </sheetData>
  <sheetProtection/>
  <mergeCells count="4">
    <mergeCell ref="A1:N1"/>
    <mergeCell ref="A2:N2"/>
    <mergeCell ref="A3:N4"/>
    <mergeCell ref="M5:N5"/>
  </mergeCells>
  <printOptions horizontalCentered="1"/>
  <pageMargins left="0.1968503937007874" right="0.1968503937007874" top="0.984251968503937" bottom="0.6692913385826772" header="0.5118110236220472" footer="0.5118110236220472"/>
  <pageSetup horizontalDpi="600" verticalDpi="600" orientation="landscape" paperSize="9" scale="70" r:id="rId1"/>
</worksheet>
</file>

<file path=xl/worksheets/sheet13.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selection activeCell="N15" sqref="N15:N16"/>
    </sheetView>
  </sheetViews>
  <sheetFormatPr defaultColWidth="9.140625" defaultRowHeight="15"/>
  <cols>
    <col min="1" max="1" width="14.57421875" style="0" customWidth="1"/>
    <col min="2" max="2" width="20.7109375" style="0" customWidth="1"/>
    <col min="3" max="3" width="32.140625" style="0" customWidth="1"/>
    <col min="4" max="4" width="17.8515625" style="0" customWidth="1"/>
  </cols>
  <sheetData>
    <row r="1" ht="15">
      <c r="C1" s="247"/>
    </row>
    <row r="3" spans="1:7" ht="15">
      <c r="A3" s="406" t="s">
        <v>560</v>
      </c>
      <c r="B3" s="406"/>
      <c r="C3" s="406"/>
      <c r="D3" s="406"/>
      <c r="E3" s="406"/>
      <c r="F3" s="251"/>
      <c r="G3" s="251"/>
    </row>
    <row r="4" spans="1:7" ht="15">
      <c r="A4" s="406"/>
      <c r="B4" s="406"/>
      <c r="C4" s="406"/>
      <c r="D4" s="406"/>
      <c r="E4" s="406"/>
      <c r="F4" s="251"/>
      <c r="G4" s="251"/>
    </row>
    <row r="5" spans="1:7" ht="21" customHeight="1">
      <c r="A5" s="406" t="s">
        <v>717</v>
      </c>
      <c r="B5" s="406"/>
      <c r="C5" s="406"/>
      <c r="D5" s="406"/>
      <c r="E5" s="406"/>
      <c r="F5" s="251"/>
      <c r="G5" s="251"/>
    </row>
    <row r="6" spans="1:7" ht="24" customHeight="1">
      <c r="A6" s="406" t="s">
        <v>678</v>
      </c>
      <c r="B6" s="406"/>
      <c r="C6" s="406"/>
      <c r="D6" s="406"/>
      <c r="E6" s="406"/>
      <c r="F6" s="251"/>
      <c r="G6" s="251"/>
    </row>
    <row r="7" ht="23.25" customHeight="1"/>
    <row r="8" spans="2:4" ht="35.25" customHeight="1">
      <c r="B8" s="249" t="s">
        <v>679</v>
      </c>
      <c r="C8" s="249" t="s">
        <v>680</v>
      </c>
      <c r="D8" s="249" t="s">
        <v>681</v>
      </c>
    </row>
    <row r="9" spans="2:4" ht="23.25" customHeight="1">
      <c r="B9" s="250">
        <v>107055</v>
      </c>
      <c r="C9" s="248" t="s">
        <v>660</v>
      </c>
      <c r="D9" s="250">
        <v>1</v>
      </c>
    </row>
    <row r="10" spans="2:4" ht="24" customHeight="1">
      <c r="B10" s="250">
        <v>41237</v>
      </c>
      <c r="C10" s="252" t="s">
        <v>688</v>
      </c>
      <c r="D10" s="250">
        <v>12</v>
      </c>
    </row>
    <row r="11" ht="23.25" customHeight="1"/>
    <row r="12" ht="23.25" customHeight="1"/>
    <row r="13" ht="23.25" customHeight="1"/>
    <row r="14" ht="23.25" customHeight="1"/>
    <row r="15" ht="23.25" customHeight="1"/>
    <row r="16" ht="23.25" customHeight="1"/>
    <row r="17" ht="23.25" customHeight="1"/>
    <row r="18" ht="23.25" customHeight="1"/>
    <row r="19" ht="23.25" customHeight="1"/>
    <row r="20" ht="23.25" customHeight="1"/>
  </sheetData>
  <sheetProtection/>
  <mergeCells count="3">
    <mergeCell ref="A3:E4"/>
    <mergeCell ref="A5:E5"/>
    <mergeCell ref="A6:E6"/>
  </mergeCells>
  <printOptions/>
  <pageMargins left="0.7086614173228347" right="0.7086614173228347" top="0.7480314960629921" bottom="0.7480314960629921" header="0.31496062992125984" footer="0.31496062992125984"/>
  <pageSetup horizontalDpi="600" verticalDpi="600" orientation="portrait" paperSize="9" scale="92" r:id="rId1"/>
</worksheet>
</file>

<file path=xl/worksheets/sheet14.xml><?xml version="1.0" encoding="utf-8"?>
<worksheet xmlns="http://schemas.openxmlformats.org/spreadsheetml/2006/main" xmlns:r="http://schemas.openxmlformats.org/officeDocument/2006/relationships">
  <sheetPr>
    <tabColor rgb="FF92D050"/>
  </sheetPr>
  <dimension ref="A1:D12"/>
  <sheetViews>
    <sheetView view="pageBreakPreview" zoomScale="60" zoomScaleNormal="120" workbookViewId="0" topLeftCell="A1">
      <selection activeCell="F4" sqref="F4"/>
    </sheetView>
  </sheetViews>
  <sheetFormatPr defaultColWidth="9.140625" defaultRowHeight="15"/>
  <cols>
    <col min="1" max="1" width="4.8515625" style="171" customWidth="1"/>
    <col min="2" max="2" width="58.8515625" style="171" customWidth="1"/>
    <col min="3" max="3" width="16.7109375" style="171" customWidth="1"/>
    <col min="4" max="16384" width="9.140625" style="171" customWidth="1"/>
  </cols>
  <sheetData>
    <row r="1" spans="1:3" ht="33" customHeight="1">
      <c r="A1" s="407" t="s">
        <v>666</v>
      </c>
      <c r="B1" s="407"/>
      <c r="C1" s="407"/>
    </row>
    <row r="2" spans="1:4" ht="15.75" customHeight="1" thickBot="1">
      <c r="A2" s="172"/>
      <c r="B2" s="172"/>
      <c r="C2" s="173" t="s">
        <v>719</v>
      </c>
      <c r="D2" s="174"/>
    </row>
    <row r="3" spans="1:3" ht="26.25" customHeight="1" thickBot="1">
      <c r="A3" s="175" t="s">
        <v>473</v>
      </c>
      <c r="B3" s="176" t="s">
        <v>635</v>
      </c>
      <c r="C3" s="177" t="s">
        <v>711</v>
      </c>
    </row>
    <row r="4" spans="1:3" ht="15.75" thickBot="1">
      <c r="A4" s="178">
        <v>1</v>
      </c>
      <c r="B4" s="179">
        <v>2</v>
      </c>
      <c r="C4" s="180">
        <v>3</v>
      </c>
    </row>
    <row r="5" spans="1:3" ht="15">
      <c r="A5" s="181" t="s">
        <v>7</v>
      </c>
      <c r="B5" s="182" t="s">
        <v>636</v>
      </c>
      <c r="C5" s="183">
        <v>2930000</v>
      </c>
    </row>
    <row r="6" spans="1:3" ht="24.75">
      <c r="A6" s="184" t="s">
        <v>8</v>
      </c>
      <c r="B6" s="185" t="s">
        <v>637</v>
      </c>
      <c r="C6" s="186">
        <v>36000</v>
      </c>
    </row>
    <row r="7" spans="1:3" ht="15">
      <c r="A7" s="184" t="s">
        <v>9</v>
      </c>
      <c r="B7" s="187" t="s">
        <v>638</v>
      </c>
      <c r="C7" s="186"/>
    </row>
    <row r="8" spans="1:3" ht="24.75">
      <c r="A8" s="184" t="s">
        <v>10</v>
      </c>
      <c r="B8" s="187" t="s">
        <v>639</v>
      </c>
      <c r="C8" s="186"/>
    </row>
    <row r="9" spans="1:3" ht="15">
      <c r="A9" s="188" t="s">
        <v>432</v>
      </c>
      <c r="B9" s="187" t="s">
        <v>640</v>
      </c>
      <c r="C9" s="189"/>
    </row>
    <row r="10" spans="1:3" ht="15.75" thickBot="1">
      <c r="A10" s="184" t="s">
        <v>433</v>
      </c>
      <c r="B10" s="190" t="s">
        <v>641</v>
      </c>
      <c r="C10" s="186"/>
    </row>
    <row r="11" spans="1:3" ht="15.75" thickBot="1">
      <c r="A11" s="408" t="s">
        <v>642</v>
      </c>
      <c r="B11" s="409"/>
      <c r="C11" s="191">
        <f>SUM(C5:C10)</f>
        <v>2966000</v>
      </c>
    </row>
    <row r="12" spans="1:3" ht="23.25" customHeight="1">
      <c r="A12" s="410" t="s">
        <v>643</v>
      </c>
      <c r="B12" s="410"/>
      <c r="C12" s="410"/>
    </row>
  </sheetData>
  <sheetProtection/>
  <mergeCells count="3">
    <mergeCell ref="A1:C1"/>
    <mergeCell ref="A11:B11"/>
    <mergeCell ref="A12:C12"/>
  </mergeCells>
  <printOptions horizontalCentered="1"/>
  <pageMargins left="0.7874015748031497" right="0.7874015748031497" top="1.3779527559055118" bottom="0.984251968503937" header="0.7874015748031497" footer="0.7874015748031497"/>
  <pageSetup horizontalDpi="600" verticalDpi="600" orientation="portrait" paperSize="9" scale="95" r:id="rId1"/>
</worksheet>
</file>

<file path=xl/worksheets/sheet15.xml><?xml version="1.0" encoding="utf-8"?>
<worksheet xmlns="http://schemas.openxmlformats.org/spreadsheetml/2006/main" xmlns:r="http://schemas.openxmlformats.org/officeDocument/2006/relationships">
  <dimension ref="A1:BO29"/>
  <sheetViews>
    <sheetView tabSelected="1" view="pageBreakPreview" zoomScaleSheetLayoutView="100" zoomScalePageLayoutView="0" workbookViewId="0" topLeftCell="A1">
      <selection activeCell="BN4" sqref="BN4"/>
    </sheetView>
  </sheetViews>
  <sheetFormatPr defaultColWidth="2.7109375" defaultRowHeight="15"/>
  <cols>
    <col min="1" max="21" width="2.7109375" style="1" customWidth="1"/>
    <col min="22" max="22" width="0.85546875" style="1" customWidth="1"/>
    <col min="23" max="25" width="2.7109375" style="1" hidden="1" customWidth="1"/>
    <col min="26" max="26" width="3.57421875" style="1" customWidth="1"/>
    <col min="27" max="29" width="2.7109375" style="1" customWidth="1"/>
    <col min="30" max="30" width="4.28125" style="1" customWidth="1"/>
    <col min="31" max="33" width="2.7109375" style="1" customWidth="1"/>
    <col min="34" max="34" width="4.28125" style="1" customWidth="1"/>
    <col min="35" max="35" width="11.7109375" style="1" customWidth="1"/>
    <col min="36" max="37" width="2.7109375" style="1" customWidth="1"/>
    <col min="38" max="38" width="4.28125" style="1" customWidth="1"/>
    <col min="39" max="57" width="2.7109375" style="1" customWidth="1"/>
    <col min="58" max="58" width="1.57421875" style="1" customWidth="1"/>
    <col min="59" max="61" width="2.7109375" style="1" hidden="1" customWidth="1"/>
    <col min="62" max="64" width="2.7109375" style="1" customWidth="1"/>
    <col min="65" max="65" width="5.7109375" style="1" customWidth="1"/>
    <col min="66" max="66" width="11.28125" style="1" customWidth="1"/>
    <col min="67" max="67" width="12.140625" style="1" customWidth="1"/>
    <col min="68" max="213" width="9.140625" style="1" customWidth="1"/>
    <col min="214" max="16384" width="2.7109375" style="1" customWidth="1"/>
  </cols>
  <sheetData>
    <row r="1" spans="1:67" ht="35.25" customHeight="1">
      <c r="A1" s="305" t="s">
        <v>664</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305"/>
      <c r="AL1" s="305"/>
      <c r="AM1" s="305"/>
      <c r="AN1" s="305"/>
      <c r="AO1" s="305"/>
      <c r="AP1" s="305"/>
      <c r="AQ1" s="305"/>
      <c r="AR1" s="305"/>
      <c r="AS1" s="305"/>
      <c r="AT1" s="305"/>
      <c r="AU1" s="305"/>
      <c r="AV1" s="305"/>
      <c r="AW1" s="305"/>
      <c r="AX1" s="305"/>
      <c r="AY1" s="305"/>
      <c r="AZ1" s="305"/>
      <c r="BA1" s="305"/>
      <c r="BB1" s="305"/>
      <c r="BC1" s="305"/>
      <c r="BD1" s="305"/>
      <c r="BE1" s="305"/>
      <c r="BF1" s="305"/>
      <c r="BG1" s="305"/>
      <c r="BH1" s="305"/>
      <c r="BI1" s="305"/>
      <c r="BJ1" s="305"/>
      <c r="BK1" s="305"/>
      <c r="BL1" s="305"/>
      <c r="BM1" s="305"/>
      <c r="BN1" s="305"/>
      <c r="BO1" s="305"/>
    </row>
    <row r="2" spans="1:67" ht="35.25" customHeight="1">
      <c r="A2" s="305" t="s">
        <v>706</v>
      </c>
      <c r="B2" s="305"/>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c r="AZ2" s="305"/>
      <c r="BA2" s="305"/>
      <c r="BB2" s="305"/>
      <c r="BC2" s="305"/>
      <c r="BD2" s="305"/>
      <c r="BE2" s="305"/>
      <c r="BF2" s="305"/>
      <c r="BG2" s="305"/>
      <c r="BH2" s="305"/>
      <c r="BI2" s="305"/>
      <c r="BJ2" s="305"/>
      <c r="BK2" s="305"/>
      <c r="BL2" s="305"/>
      <c r="BM2" s="305"/>
      <c r="BN2" s="305"/>
      <c r="BO2" s="305"/>
    </row>
    <row r="3" spans="1:67" ht="33" customHeight="1">
      <c r="A3" s="305" t="s">
        <v>669</v>
      </c>
      <c r="B3" s="305"/>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c r="AZ3" s="305"/>
      <c r="BA3" s="305"/>
      <c r="BB3" s="305"/>
      <c r="BC3" s="305"/>
      <c r="BD3" s="305"/>
      <c r="BE3" s="305"/>
      <c r="BF3" s="305"/>
      <c r="BG3" s="305"/>
      <c r="BH3" s="305"/>
      <c r="BI3" s="305"/>
      <c r="BJ3" s="305"/>
      <c r="BK3" s="305"/>
      <c r="BL3" s="305"/>
      <c r="BM3" s="305"/>
      <c r="BN3" s="305"/>
      <c r="BO3" s="305"/>
    </row>
    <row r="4" spans="1:66" ht="15.75" customHeight="1">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45"/>
      <c r="AF4" s="245"/>
      <c r="AG4" s="296"/>
      <c r="AH4" s="297"/>
      <c r="AI4" s="297"/>
      <c r="AJ4" s="297"/>
      <c r="AK4" s="297"/>
      <c r="AL4" s="297"/>
      <c r="AM4" s="297"/>
      <c r="AN4" s="297"/>
      <c r="AO4" s="297"/>
      <c r="AP4" s="297"/>
      <c r="AQ4" s="297"/>
      <c r="AR4" s="297"/>
      <c r="AS4" s="297"/>
      <c r="AT4" s="297"/>
      <c r="AU4" s="297"/>
      <c r="AV4" s="297"/>
      <c r="AW4" s="297"/>
      <c r="AX4" s="297"/>
      <c r="AY4" s="297"/>
      <c r="AZ4" s="297"/>
      <c r="BA4" s="297"/>
      <c r="BB4" s="297"/>
      <c r="BC4" s="297"/>
      <c r="BD4" s="297"/>
      <c r="BE4" s="297"/>
      <c r="BF4" s="297"/>
      <c r="BG4" s="297"/>
      <c r="BH4" s="297"/>
      <c r="BI4" s="297"/>
      <c r="BJ4" s="297"/>
      <c r="BK4" s="297"/>
      <c r="BL4" s="297"/>
      <c r="BM4" s="297"/>
      <c r="BN4" s="1" t="s">
        <v>707</v>
      </c>
    </row>
    <row r="5" spans="1:67" ht="49.5" customHeight="1">
      <c r="A5" s="303" t="s">
        <v>4</v>
      </c>
      <c r="B5" s="304"/>
      <c r="C5" s="304"/>
      <c r="D5" s="304"/>
      <c r="E5" s="304"/>
      <c r="F5" s="304"/>
      <c r="G5" s="304"/>
      <c r="H5" s="304"/>
      <c r="I5" s="304"/>
      <c r="J5" s="304"/>
      <c r="K5" s="304"/>
      <c r="L5" s="304"/>
      <c r="M5" s="304"/>
      <c r="N5" s="304"/>
      <c r="O5" s="304"/>
      <c r="P5" s="304"/>
      <c r="Q5" s="304"/>
      <c r="R5" s="304"/>
      <c r="S5" s="304"/>
      <c r="T5" s="304"/>
      <c r="U5" s="304"/>
      <c r="V5" s="304"/>
      <c r="W5" s="304"/>
      <c r="X5" s="304"/>
      <c r="Y5" s="304"/>
      <c r="Z5" s="304"/>
      <c r="AA5" s="300" t="s">
        <v>695</v>
      </c>
      <c r="AB5" s="411"/>
      <c r="AC5" s="411"/>
      <c r="AD5" s="412"/>
      <c r="AE5" s="299" t="s">
        <v>702</v>
      </c>
      <c r="AF5" s="304"/>
      <c r="AG5" s="304"/>
      <c r="AH5" s="304"/>
      <c r="AI5" s="192" t="s">
        <v>718</v>
      </c>
      <c r="AJ5" s="303" t="s">
        <v>4</v>
      </c>
      <c r="AK5" s="304"/>
      <c r="AL5" s="304"/>
      <c r="AM5" s="304"/>
      <c r="AN5" s="304"/>
      <c r="AO5" s="304"/>
      <c r="AP5" s="304"/>
      <c r="AQ5" s="304"/>
      <c r="AR5" s="304"/>
      <c r="AS5" s="304"/>
      <c r="AT5" s="304"/>
      <c r="AU5" s="304"/>
      <c r="AV5" s="304"/>
      <c r="AW5" s="304"/>
      <c r="AX5" s="304"/>
      <c r="AY5" s="304"/>
      <c r="AZ5" s="304"/>
      <c r="BA5" s="304"/>
      <c r="BB5" s="304"/>
      <c r="BC5" s="304"/>
      <c r="BD5" s="304"/>
      <c r="BE5" s="304"/>
      <c r="BF5" s="304"/>
      <c r="BG5" s="304"/>
      <c r="BH5" s="304"/>
      <c r="BI5" s="304"/>
      <c r="BJ5" s="300" t="s">
        <v>695</v>
      </c>
      <c r="BK5" s="301"/>
      <c r="BL5" s="301"/>
      <c r="BM5" s="302"/>
      <c r="BN5" s="192" t="s">
        <v>702</v>
      </c>
      <c r="BO5" s="192" t="s">
        <v>718</v>
      </c>
    </row>
    <row r="6" spans="1:67" s="2" customFormat="1" ht="19.5" customHeight="1">
      <c r="A6" s="294" t="s">
        <v>398</v>
      </c>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67">
        <v>9570000</v>
      </c>
      <c r="AB6" s="268"/>
      <c r="AC6" s="268"/>
      <c r="AD6" s="269"/>
      <c r="AE6" s="267">
        <v>9872500</v>
      </c>
      <c r="AF6" s="268"/>
      <c r="AG6" s="268"/>
      <c r="AH6" s="269"/>
      <c r="AI6" s="230">
        <f>SUM(AE6*1.05)</f>
        <v>10366125</v>
      </c>
      <c r="AJ6" s="276" t="s">
        <v>407</v>
      </c>
      <c r="AK6" s="277"/>
      <c r="AL6" s="277"/>
      <c r="AM6" s="277"/>
      <c r="AN6" s="277"/>
      <c r="AO6" s="277"/>
      <c r="AP6" s="277"/>
      <c r="AQ6" s="277"/>
      <c r="AR6" s="277"/>
      <c r="AS6" s="277"/>
      <c r="AT6" s="277"/>
      <c r="AU6" s="277"/>
      <c r="AV6" s="277"/>
      <c r="AW6" s="277"/>
      <c r="AX6" s="277"/>
      <c r="AY6" s="277"/>
      <c r="AZ6" s="277"/>
      <c r="BA6" s="277"/>
      <c r="BB6" s="277"/>
      <c r="BC6" s="277"/>
      <c r="BD6" s="277"/>
      <c r="BE6" s="277"/>
      <c r="BF6" s="277"/>
      <c r="BG6" s="277"/>
      <c r="BH6" s="277"/>
      <c r="BI6" s="278"/>
      <c r="BJ6" s="267">
        <v>30939000</v>
      </c>
      <c r="BK6" s="268"/>
      <c r="BL6" s="268"/>
      <c r="BM6" s="269"/>
      <c r="BN6" s="220">
        <f>BJ6*1.05</f>
        <v>32485950</v>
      </c>
      <c r="BO6" s="220">
        <f>BN6*1.05</f>
        <v>34110247.5</v>
      </c>
    </row>
    <row r="7" spans="1:67" ht="19.5" customHeight="1">
      <c r="A7" s="276" t="s">
        <v>399</v>
      </c>
      <c r="B7" s="277"/>
      <c r="C7" s="277"/>
      <c r="D7" s="277"/>
      <c r="E7" s="277"/>
      <c r="F7" s="277"/>
      <c r="G7" s="277"/>
      <c r="H7" s="277"/>
      <c r="I7" s="277"/>
      <c r="J7" s="277"/>
      <c r="K7" s="277"/>
      <c r="L7" s="277"/>
      <c r="M7" s="277"/>
      <c r="N7" s="277"/>
      <c r="O7" s="277"/>
      <c r="P7" s="277"/>
      <c r="Q7" s="277"/>
      <c r="R7" s="277"/>
      <c r="S7" s="277"/>
      <c r="T7" s="277"/>
      <c r="U7" s="277"/>
      <c r="V7" s="277"/>
      <c r="W7" s="277"/>
      <c r="X7" s="277"/>
      <c r="Y7" s="277"/>
      <c r="Z7" s="277"/>
      <c r="AA7" s="267">
        <v>3360000</v>
      </c>
      <c r="AB7" s="268"/>
      <c r="AC7" s="268"/>
      <c r="AD7" s="269"/>
      <c r="AE7" s="267">
        <v>3704000</v>
      </c>
      <c r="AF7" s="268"/>
      <c r="AG7" s="268"/>
      <c r="AH7" s="269"/>
      <c r="AI7" s="230">
        <f aca="true" t="shared" si="0" ref="AI7:AI20">AE7*1.05</f>
        <v>3889200</v>
      </c>
      <c r="AJ7" s="276" t="s">
        <v>408</v>
      </c>
      <c r="AK7" s="277"/>
      <c r="AL7" s="277"/>
      <c r="AM7" s="277"/>
      <c r="AN7" s="277"/>
      <c r="AO7" s="277"/>
      <c r="AP7" s="277"/>
      <c r="AQ7" s="277"/>
      <c r="AR7" s="277"/>
      <c r="AS7" s="277"/>
      <c r="AT7" s="277"/>
      <c r="AU7" s="277"/>
      <c r="AV7" s="277"/>
      <c r="AW7" s="277"/>
      <c r="AX7" s="277"/>
      <c r="AY7" s="277"/>
      <c r="AZ7" s="277"/>
      <c r="BA7" s="277"/>
      <c r="BB7" s="277"/>
      <c r="BC7" s="277"/>
      <c r="BD7" s="277"/>
      <c r="BE7" s="277"/>
      <c r="BF7" s="277"/>
      <c r="BG7" s="277"/>
      <c r="BH7" s="277"/>
      <c r="BI7" s="278"/>
      <c r="BJ7" s="267"/>
      <c r="BK7" s="268"/>
      <c r="BL7" s="268"/>
      <c r="BM7" s="269"/>
      <c r="BN7" s="220"/>
      <c r="BO7" s="220"/>
    </row>
    <row r="8" spans="1:67" ht="19.5" customHeight="1">
      <c r="A8" s="294" t="s">
        <v>400</v>
      </c>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67">
        <f>SUM(AA6:AD7)</f>
        <v>12930000</v>
      </c>
      <c r="AB8" s="268"/>
      <c r="AC8" s="268"/>
      <c r="AD8" s="269"/>
      <c r="AE8" s="267">
        <f aca="true" t="shared" si="1" ref="AE8:AE20">AA8*1.05</f>
        <v>13576500</v>
      </c>
      <c r="AF8" s="268"/>
      <c r="AG8" s="268"/>
      <c r="AH8" s="269"/>
      <c r="AI8" s="230">
        <f t="shared" si="0"/>
        <v>14255325</v>
      </c>
      <c r="AJ8" s="276" t="s">
        <v>409</v>
      </c>
      <c r="AK8" s="277"/>
      <c r="AL8" s="277"/>
      <c r="AM8" s="277"/>
      <c r="AN8" s="277"/>
      <c r="AO8" s="277"/>
      <c r="AP8" s="277"/>
      <c r="AQ8" s="277"/>
      <c r="AR8" s="277"/>
      <c r="AS8" s="277"/>
      <c r="AT8" s="277"/>
      <c r="AU8" s="277"/>
      <c r="AV8" s="277"/>
      <c r="AW8" s="277"/>
      <c r="AX8" s="277"/>
      <c r="AY8" s="277"/>
      <c r="AZ8" s="277"/>
      <c r="BA8" s="277"/>
      <c r="BB8" s="277"/>
      <c r="BC8" s="277"/>
      <c r="BD8" s="277"/>
      <c r="BE8" s="277"/>
      <c r="BF8" s="277"/>
      <c r="BG8" s="277"/>
      <c r="BH8" s="277"/>
      <c r="BI8" s="278"/>
      <c r="BJ8" s="267">
        <v>2310000</v>
      </c>
      <c r="BK8" s="268"/>
      <c r="BL8" s="268"/>
      <c r="BM8" s="269"/>
      <c r="BN8" s="220">
        <f aca="true" t="shared" si="2" ref="BN8:BN20">BJ8*1.05</f>
        <v>2425500</v>
      </c>
      <c r="BO8" s="220">
        <f aca="true" t="shared" si="3" ref="BO8:BO20">BN8*1.05</f>
        <v>2546775</v>
      </c>
    </row>
    <row r="9" spans="1:67" s="3" customFormat="1" ht="33" customHeight="1">
      <c r="A9" s="276" t="s">
        <v>69</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67">
        <v>2456000</v>
      </c>
      <c r="AB9" s="268"/>
      <c r="AC9" s="268"/>
      <c r="AD9" s="269"/>
      <c r="AE9" s="267">
        <f t="shared" si="1"/>
        <v>2578800</v>
      </c>
      <c r="AF9" s="268"/>
      <c r="AG9" s="268"/>
      <c r="AH9" s="269"/>
      <c r="AI9" s="230">
        <f t="shared" si="0"/>
        <v>2707740</v>
      </c>
      <c r="AJ9" s="272" t="s">
        <v>410</v>
      </c>
      <c r="AK9" s="273"/>
      <c r="AL9" s="273"/>
      <c r="AM9" s="273"/>
      <c r="AN9" s="273"/>
      <c r="AO9" s="273"/>
      <c r="AP9" s="273"/>
      <c r="AQ9" s="273"/>
      <c r="AR9" s="273"/>
      <c r="AS9" s="273"/>
      <c r="AT9" s="273"/>
      <c r="AU9" s="273"/>
      <c r="AV9" s="273"/>
      <c r="AW9" s="273"/>
      <c r="AX9" s="273"/>
      <c r="AY9" s="273"/>
      <c r="AZ9" s="273"/>
      <c r="BA9" s="273"/>
      <c r="BB9" s="273"/>
      <c r="BC9" s="273"/>
      <c r="BD9" s="273"/>
      <c r="BE9" s="273"/>
      <c r="BF9" s="273"/>
      <c r="BG9" s="273"/>
      <c r="BH9" s="273"/>
      <c r="BI9" s="274"/>
      <c r="BJ9" s="267">
        <v>1082000</v>
      </c>
      <c r="BK9" s="268"/>
      <c r="BL9" s="268"/>
      <c r="BM9" s="269"/>
      <c r="BN9" s="220">
        <f t="shared" si="2"/>
        <v>1136100</v>
      </c>
      <c r="BO9" s="220">
        <f t="shared" si="3"/>
        <v>1192905</v>
      </c>
    </row>
    <row r="10" spans="1:67" ht="27.75" customHeight="1">
      <c r="A10" s="276" t="s">
        <v>401</v>
      </c>
      <c r="B10" s="277"/>
      <c r="C10" s="277"/>
      <c r="D10" s="277"/>
      <c r="E10" s="277"/>
      <c r="F10" s="277"/>
      <c r="G10" s="277"/>
      <c r="H10" s="277"/>
      <c r="I10" s="277"/>
      <c r="J10" s="277"/>
      <c r="K10" s="277"/>
      <c r="L10" s="277"/>
      <c r="M10" s="277"/>
      <c r="N10" s="277"/>
      <c r="O10" s="277"/>
      <c r="P10" s="277"/>
      <c r="Q10" s="277"/>
      <c r="R10" s="277"/>
      <c r="S10" s="277"/>
      <c r="T10" s="277"/>
      <c r="U10" s="277"/>
      <c r="V10" s="277"/>
      <c r="W10" s="277"/>
      <c r="X10" s="277"/>
      <c r="Y10" s="277"/>
      <c r="Z10" s="277"/>
      <c r="AA10" s="267">
        <v>6195000</v>
      </c>
      <c r="AB10" s="268"/>
      <c r="AC10" s="268"/>
      <c r="AD10" s="269"/>
      <c r="AE10" s="267">
        <f t="shared" si="1"/>
        <v>6504750</v>
      </c>
      <c r="AF10" s="268"/>
      <c r="AG10" s="268"/>
      <c r="AH10" s="269"/>
      <c r="AI10" s="230">
        <f t="shared" si="0"/>
        <v>6829987.5</v>
      </c>
      <c r="AJ10" s="276" t="s">
        <v>411</v>
      </c>
      <c r="AK10" s="277"/>
      <c r="AL10" s="277"/>
      <c r="AM10" s="277"/>
      <c r="AN10" s="277"/>
      <c r="AO10" s="277"/>
      <c r="AP10" s="277"/>
      <c r="AQ10" s="277"/>
      <c r="AR10" s="277"/>
      <c r="AS10" s="277"/>
      <c r="AT10" s="277"/>
      <c r="AU10" s="277"/>
      <c r="AV10" s="277"/>
      <c r="AW10" s="277"/>
      <c r="AX10" s="277"/>
      <c r="AY10" s="277"/>
      <c r="AZ10" s="277"/>
      <c r="BA10" s="277"/>
      <c r="BB10" s="277"/>
      <c r="BC10" s="277"/>
      <c r="BD10" s="277"/>
      <c r="BE10" s="277"/>
      <c r="BF10" s="277"/>
      <c r="BG10" s="277"/>
      <c r="BH10" s="277"/>
      <c r="BI10" s="278"/>
      <c r="BJ10" s="267">
        <v>0</v>
      </c>
      <c r="BK10" s="268"/>
      <c r="BL10" s="268"/>
      <c r="BM10" s="269"/>
      <c r="BN10" s="220">
        <f t="shared" si="2"/>
        <v>0</v>
      </c>
      <c r="BO10" s="220">
        <f t="shared" si="3"/>
        <v>0</v>
      </c>
    </row>
    <row r="11" spans="1:67" ht="19.5" customHeight="1">
      <c r="A11" s="272" t="s">
        <v>402</v>
      </c>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67">
        <v>4170000</v>
      </c>
      <c r="AB11" s="268"/>
      <c r="AC11" s="268"/>
      <c r="AD11" s="269"/>
      <c r="AE11" s="267">
        <f t="shared" si="1"/>
        <v>4378500</v>
      </c>
      <c r="AF11" s="268"/>
      <c r="AG11" s="268"/>
      <c r="AH11" s="269"/>
      <c r="AI11" s="230">
        <f t="shared" si="0"/>
        <v>4597425</v>
      </c>
      <c r="AJ11" s="276" t="s">
        <v>412</v>
      </c>
      <c r="AK11" s="277"/>
      <c r="AL11" s="277"/>
      <c r="AM11" s="277"/>
      <c r="AN11" s="277"/>
      <c r="AO11" s="277"/>
      <c r="AP11" s="277"/>
      <c r="AQ11" s="277"/>
      <c r="AR11" s="277"/>
      <c r="AS11" s="277"/>
      <c r="AT11" s="277"/>
      <c r="AU11" s="277"/>
      <c r="AV11" s="277"/>
      <c r="AW11" s="277"/>
      <c r="AX11" s="277"/>
      <c r="AY11" s="277"/>
      <c r="AZ11" s="277"/>
      <c r="BA11" s="277"/>
      <c r="BB11" s="277"/>
      <c r="BC11" s="277"/>
      <c r="BD11" s="277"/>
      <c r="BE11" s="277"/>
      <c r="BF11" s="277"/>
      <c r="BG11" s="277"/>
      <c r="BH11" s="277"/>
      <c r="BI11" s="278"/>
      <c r="BJ11" s="267">
        <v>53000</v>
      </c>
      <c r="BK11" s="268"/>
      <c r="BL11" s="268"/>
      <c r="BM11" s="269"/>
      <c r="BN11" s="220">
        <v>302400</v>
      </c>
      <c r="BO11" s="220">
        <v>317520</v>
      </c>
    </row>
    <row r="12" spans="1:67" ht="19.5" customHeight="1">
      <c r="A12" s="272" t="s">
        <v>403</v>
      </c>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67">
        <v>2368000</v>
      </c>
      <c r="AB12" s="268"/>
      <c r="AC12" s="268"/>
      <c r="AD12" s="269"/>
      <c r="AE12" s="267">
        <f t="shared" si="1"/>
        <v>2486400</v>
      </c>
      <c r="AF12" s="268"/>
      <c r="AG12" s="268"/>
      <c r="AH12" s="269"/>
      <c r="AI12" s="230">
        <f t="shared" si="0"/>
        <v>2610720</v>
      </c>
      <c r="AJ12" s="276" t="s">
        <v>559</v>
      </c>
      <c r="AK12" s="277"/>
      <c r="AL12" s="277"/>
      <c r="AM12" s="277"/>
      <c r="AN12" s="277"/>
      <c r="AO12" s="277"/>
      <c r="AP12" s="277"/>
      <c r="AQ12" s="277"/>
      <c r="AR12" s="277"/>
      <c r="AS12" s="277"/>
      <c r="AT12" s="277"/>
      <c r="AU12" s="277"/>
      <c r="AV12" s="277"/>
      <c r="AW12" s="277"/>
      <c r="AX12" s="277"/>
      <c r="AY12" s="277"/>
      <c r="AZ12" s="277"/>
      <c r="BA12" s="277"/>
      <c r="BB12" s="277"/>
      <c r="BC12" s="277"/>
      <c r="BD12" s="277"/>
      <c r="BE12" s="277"/>
      <c r="BF12" s="277"/>
      <c r="BG12" s="277"/>
      <c r="BH12" s="277"/>
      <c r="BI12" s="278"/>
      <c r="BJ12" s="267">
        <v>0</v>
      </c>
      <c r="BK12" s="268"/>
      <c r="BL12" s="268"/>
      <c r="BM12" s="269"/>
      <c r="BN12" s="220">
        <f t="shared" si="2"/>
        <v>0</v>
      </c>
      <c r="BO12" s="220">
        <f t="shared" si="3"/>
        <v>0</v>
      </c>
    </row>
    <row r="13" spans="1:67" s="3" customFormat="1" ht="19.5" customHeight="1">
      <c r="A13" s="291" t="s">
        <v>404</v>
      </c>
      <c r="B13" s="292"/>
      <c r="C13" s="292"/>
      <c r="D13" s="292"/>
      <c r="E13" s="292"/>
      <c r="F13" s="292"/>
      <c r="G13" s="292"/>
      <c r="H13" s="292"/>
      <c r="I13" s="292"/>
      <c r="J13" s="292"/>
      <c r="K13" s="292"/>
      <c r="L13" s="292"/>
      <c r="M13" s="292"/>
      <c r="N13" s="292"/>
      <c r="O13" s="292"/>
      <c r="P13" s="292"/>
      <c r="Q13" s="292"/>
      <c r="R13" s="292"/>
      <c r="S13" s="292"/>
      <c r="T13" s="292"/>
      <c r="U13" s="292"/>
      <c r="V13" s="292"/>
      <c r="W13" s="292"/>
      <c r="X13" s="292"/>
      <c r="Y13" s="292"/>
      <c r="Z13" s="292"/>
      <c r="AA13" s="267">
        <v>6500000</v>
      </c>
      <c r="AB13" s="268"/>
      <c r="AC13" s="268"/>
      <c r="AD13" s="269"/>
      <c r="AE13" s="267">
        <f t="shared" si="1"/>
        <v>6825000</v>
      </c>
      <c r="AF13" s="268"/>
      <c r="AG13" s="268"/>
      <c r="AH13" s="269"/>
      <c r="AI13" s="230">
        <f t="shared" si="0"/>
        <v>7166250</v>
      </c>
      <c r="AJ13" s="413"/>
      <c r="AK13" s="413"/>
      <c r="AL13" s="413"/>
      <c r="AM13" s="7"/>
      <c r="AN13" s="7"/>
      <c r="AO13" s="7"/>
      <c r="AP13" s="7"/>
      <c r="AQ13" s="7"/>
      <c r="AR13" s="7"/>
      <c r="AS13" s="7"/>
      <c r="AT13" s="7"/>
      <c r="AU13" s="7"/>
      <c r="AV13" s="7"/>
      <c r="AW13" s="7"/>
      <c r="AX13" s="7"/>
      <c r="AY13" s="7"/>
      <c r="AZ13" s="7"/>
      <c r="BA13" s="7"/>
      <c r="BB13" s="7"/>
      <c r="BC13" s="7"/>
      <c r="BD13" s="7"/>
      <c r="BE13" s="7"/>
      <c r="BF13" s="7"/>
      <c r="BG13" s="7"/>
      <c r="BH13" s="7"/>
      <c r="BI13" s="7"/>
      <c r="BJ13" s="91"/>
      <c r="BK13" s="91"/>
      <c r="BL13" s="91"/>
      <c r="BM13" s="91"/>
      <c r="BN13" s="220">
        <f t="shared" si="2"/>
        <v>0</v>
      </c>
      <c r="BO13" s="220">
        <f t="shared" si="3"/>
        <v>0</v>
      </c>
    </row>
    <row r="14" spans="1:67" s="3" customFormat="1" ht="19.5" customHeight="1">
      <c r="A14" s="272" t="s">
        <v>405</v>
      </c>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67"/>
      <c r="AB14" s="268"/>
      <c r="AC14" s="268"/>
      <c r="AD14" s="269"/>
      <c r="AE14" s="267">
        <f t="shared" si="1"/>
        <v>0</v>
      </c>
      <c r="AF14" s="268"/>
      <c r="AG14" s="268"/>
      <c r="AH14" s="269"/>
      <c r="AI14" s="230">
        <f t="shared" si="0"/>
        <v>0</v>
      </c>
      <c r="AJ14" s="414"/>
      <c r="AK14" s="414"/>
      <c r="AL14" s="414"/>
      <c r="AM14" s="8"/>
      <c r="AN14" s="8"/>
      <c r="AO14" s="8"/>
      <c r="AP14" s="8"/>
      <c r="AQ14" s="8"/>
      <c r="AR14" s="8"/>
      <c r="AS14" s="8"/>
      <c r="AT14" s="8"/>
      <c r="AU14" s="8"/>
      <c r="AV14" s="8"/>
      <c r="AW14" s="8"/>
      <c r="AX14" s="8"/>
      <c r="AY14" s="8"/>
      <c r="AZ14" s="8"/>
      <c r="BA14" s="8"/>
      <c r="BB14" s="8"/>
      <c r="BC14" s="8"/>
      <c r="BD14" s="8"/>
      <c r="BE14" s="8"/>
      <c r="BF14" s="8"/>
      <c r="BG14" s="8"/>
      <c r="BH14" s="8"/>
      <c r="BI14" s="8"/>
      <c r="BJ14" s="91"/>
      <c r="BK14" s="91"/>
      <c r="BL14" s="91"/>
      <c r="BM14" s="91"/>
      <c r="BN14" s="220">
        <f t="shared" si="2"/>
        <v>0</v>
      </c>
      <c r="BO14" s="220">
        <f t="shared" si="3"/>
        <v>0</v>
      </c>
    </row>
    <row r="15" spans="1:67" ht="19.5" customHeight="1">
      <c r="A15" s="272" t="s">
        <v>406</v>
      </c>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67"/>
      <c r="AB15" s="268"/>
      <c r="AC15" s="268"/>
      <c r="AD15" s="269"/>
      <c r="AE15" s="267">
        <f t="shared" si="1"/>
        <v>0</v>
      </c>
      <c r="AF15" s="268"/>
      <c r="AG15" s="268"/>
      <c r="AH15" s="269"/>
      <c r="AI15" s="230">
        <f t="shared" si="0"/>
        <v>0</v>
      </c>
      <c r="AJ15" s="415"/>
      <c r="AK15" s="415"/>
      <c r="AL15" s="415"/>
      <c r="AM15" s="8"/>
      <c r="AN15" s="8"/>
      <c r="AO15" s="8"/>
      <c r="AP15" s="8"/>
      <c r="AQ15" s="8"/>
      <c r="AR15" s="8"/>
      <c r="AS15" s="8"/>
      <c r="AT15" s="8"/>
      <c r="AU15" s="8"/>
      <c r="AV15" s="8"/>
      <c r="AW15" s="8"/>
      <c r="AX15" s="8"/>
      <c r="AY15" s="8"/>
      <c r="AZ15" s="8"/>
      <c r="BA15" s="8"/>
      <c r="BB15" s="8"/>
      <c r="BC15" s="8"/>
      <c r="BD15" s="8"/>
      <c r="BE15" s="8"/>
      <c r="BF15" s="8"/>
      <c r="BG15" s="8"/>
      <c r="BH15" s="8"/>
      <c r="BI15" s="8"/>
      <c r="BJ15" s="91"/>
      <c r="BK15" s="91"/>
      <c r="BL15" s="91"/>
      <c r="BM15" s="91"/>
      <c r="BN15" s="220">
        <f t="shared" si="2"/>
        <v>0</v>
      </c>
      <c r="BO15" s="220">
        <f t="shared" si="3"/>
        <v>0</v>
      </c>
    </row>
    <row r="16" spans="1:67" s="3" customFormat="1" ht="19.5" customHeight="1">
      <c r="A16" s="291" t="s">
        <v>667</v>
      </c>
      <c r="B16" s="292"/>
      <c r="C16" s="292"/>
      <c r="D16" s="292"/>
      <c r="E16" s="292"/>
      <c r="F16" s="292"/>
      <c r="G16" s="292"/>
      <c r="H16" s="292"/>
      <c r="I16" s="292"/>
      <c r="J16" s="292"/>
      <c r="K16" s="292"/>
      <c r="L16" s="292"/>
      <c r="M16" s="292"/>
      <c r="N16" s="292"/>
      <c r="O16" s="292"/>
      <c r="P16" s="292"/>
      <c r="Q16" s="292"/>
      <c r="R16" s="292"/>
      <c r="S16" s="292"/>
      <c r="T16" s="292"/>
      <c r="U16" s="292"/>
      <c r="V16" s="292"/>
      <c r="W16" s="292"/>
      <c r="X16" s="292"/>
      <c r="Y16" s="292"/>
      <c r="Z16" s="292"/>
      <c r="AA16" s="267">
        <f>AA8+AA9+AA10+AA11+AA12+AA13</f>
        <v>34619000</v>
      </c>
      <c r="AB16" s="268"/>
      <c r="AC16" s="268"/>
      <c r="AD16" s="269"/>
      <c r="AE16" s="267">
        <f t="shared" si="1"/>
        <v>36349950</v>
      </c>
      <c r="AF16" s="268"/>
      <c r="AG16" s="268"/>
      <c r="AH16" s="269"/>
      <c r="AI16" s="230">
        <f t="shared" si="0"/>
        <v>38167447.5</v>
      </c>
      <c r="AJ16" s="272" t="s">
        <v>661</v>
      </c>
      <c r="AK16" s="273"/>
      <c r="AL16" s="273"/>
      <c r="AM16" s="273"/>
      <c r="AN16" s="273"/>
      <c r="AO16" s="273"/>
      <c r="AP16" s="273"/>
      <c r="AQ16" s="273"/>
      <c r="AR16" s="273"/>
      <c r="AS16" s="273"/>
      <c r="AT16" s="273"/>
      <c r="AU16" s="273"/>
      <c r="AV16" s="273"/>
      <c r="AW16" s="273"/>
      <c r="AX16" s="273"/>
      <c r="AY16" s="273"/>
      <c r="AZ16" s="273"/>
      <c r="BA16" s="273"/>
      <c r="BB16" s="273"/>
      <c r="BC16" s="273"/>
      <c r="BD16" s="273"/>
      <c r="BE16" s="273"/>
      <c r="BF16" s="273"/>
      <c r="BG16" s="273"/>
      <c r="BH16" s="273"/>
      <c r="BI16" s="274"/>
      <c r="BJ16" s="267">
        <f>SUM(BJ6:BM12)</f>
        <v>34384000</v>
      </c>
      <c r="BK16" s="268"/>
      <c r="BL16" s="268"/>
      <c r="BM16" s="269"/>
      <c r="BN16" s="220">
        <f>SUM(BN6:BN15)</f>
        <v>36349950</v>
      </c>
      <c r="BO16" s="220">
        <f>SUM(BO6:BO15)</f>
        <v>38167447.5</v>
      </c>
    </row>
    <row r="17" spans="1:67" s="9" customFormat="1" ht="19.5" customHeight="1">
      <c r="A17" s="272" t="s">
        <v>414</v>
      </c>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4"/>
      <c r="AA17" s="267"/>
      <c r="AB17" s="268"/>
      <c r="AC17" s="268"/>
      <c r="AD17" s="269"/>
      <c r="AE17" s="267">
        <f t="shared" si="1"/>
        <v>0</v>
      </c>
      <c r="AF17" s="268"/>
      <c r="AG17" s="268"/>
      <c r="AH17" s="269"/>
      <c r="AI17" s="230">
        <f t="shared" si="0"/>
        <v>0</v>
      </c>
      <c r="AJ17" s="272" t="s">
        <v>419</v>
      </c>
      <c r="AK17" s="273"/>
      <c r="AL17" s="273"/>
      <c r="AM17" s="273"/>
      <c r="AN17" s="273"/>
      <c r="AO17" s="273"/>
      <c r="AP17" s="273"/>
      <c r="AQ17" s="273"/>
      <c r="AR17" s="273"/>
      <c r="AS17" s="273"/>
      <c r="AT17" s="273"/>
      <c r="AU17" s="273"/>
      <c r="AV17" s="273"/>
      <c r="AW17" s="273"/>
      <c r="AX17" s="273"/>
      <c r="AY17" s="273"/>
      <c r="AZ17" s="273"/>
      <c r="BA17" s="273"/>
      <c r="BB17" s="273"/>
      <c r="BC17" s="273"/>
      <c r="BD17" s="273"/>
      <c r="BE17" s="273"/>
      <c r="BF17" s="273"/>
      <c r="BG17" s="273"/>
      <c r="BH17" s="273"/>
      <c r="BI17" s="274"/>
      <c r="BJ17" s="267">
        <v>0</v>
      </c>
      <c r="BK17" s="268"/>
      <c r="BL17" s="268"/>
      <c r="BM17" s="269"/>
      <c r="BN17" s="220">
        <f t="shared" si="2"/>
        <v>0</v>
      </c>
      <c r="BO17" s="220">
        <f t="shared" si="3"/>
        <v>0</v>
      </c>
    </row>
    <row r="18" spans="1:67" s="9" customFormat="1" ht="19.5" customHeight="1">
      <c r="A18" s="260" t="s">
        <v>415</v>
      </c>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2"/>
      <c r="AA18" s="267"/>
      <c r="AB18" s="268"/>
      <c r="AC18" s="268"/>
      <c r="AD18" s="269"/>
      <c r="AE18" s="267">
        <f t="shared" si="1"/>
        <v>0</v>
      </c>
      <c r="AF18" s="268"/>
      <c r="AG18" s="268"/>
      <c r="AH18" s="269"/>
      <c r="AI18" s="230">
        <f t="shared" si="0"/>
        <v>0</v>
      </c>
      <c r="AJ18" s="260" t="s">
        <v>420</v>
      </c>
      <c r="AK18" s="261"/>
      <c r="AL18" s="261"/>
      <c r="AM18" s="261"/>
      <c r="AN18" s="261"/>
      <c r="AO18" s="261"/>
      <c r="AP18" s="261"/>
      <c r="AQ18" s="261"/>
      <c r="AR18" s="261"/>
      <c r="AS18" s="261"/>
      <c r="AT18" s="261"/>
      <c r="AU18" s="261"/>
      <c r="AV18" s="261"/>
      <c r="AW18" s="261"/>
      <c r="AX18" s="261"/>
      <c r="AY18" s="261"/>
      <c r="AZ18" s="261"/>
      <c r="BA18" s="261"/>
      <c r="BB18" s="261"/>
      <c r="BC18" s="261"/>
      <c r="BD18" s="261"/>
      <c r="BE18" s="261"/>
      <c r="BF18" s="261"/>
      <c r="BG18" s="261"/>
      <c r="BH18" s="261"/>
      <c r="BI18" s="262"/>
      <c r="BJ18" s="267">
        <v>0</v>
      </c>
      <c r="BK18" s="268"/>
      <c r="BL18" s="268"/>
      <c r="BM18" s="269"/>
      <c r="BN18" s="220">
        <f t="shared" si="2"/>
        <v>0</v>
      </c>
      <c r="BO18" s="220">
        <f t="shared" si="3"/>
        <v>0</v>
      </c>
    </row>
    <row r="19" spans="1:67" s="9" customFormat="1" ht="19.5" customHeight="1">
      <c r="A19" s="260" t="s">
        <v>416</v>
      </c>
      <c r="B19" s="261"/>
      <c r="C19" s="261"/>
      <c r="D19" s="261"/>
      <c r="E19" s="261"/>
      <c r="F19" s="261"/>
      <c r="G19" s="261"/>
      <c r="H19" s="261"/>
      <c r="I19" s="261"/>
      <c r="J19" s="261"/>
      <c r="K19" s="261"/>
      <c r="L19" s="261"/>
      <c r="M19" s="261"/>
      <c r="N19" s="261"/>
      <c r="O19" s="261"/>
      <c r="P19" s="261"/>
      <c r="Q19" s="261"/>
      <c r="R19" s="261"/>
      <c r="S19" s="261"/>
      <c r="T19" s="261"/>
      <c r="U19" s="261"/>
      <c r="V19" s="261"/>
      <c r="W19" s="261"/>
      <c r="X19" s="261"/>
      <c r="Y19" s="261"/>
      <c r="Z19" s="262"/>
      <c r="AA19" s="267"/>
      <c r="AB19" s="268"/>
      <c r="AC19" s="268"/>
      <c r="AD19" s="269"/>
      <c r="AE19" s="267">
        <f t="shared" si="1"/>
        <v>0</v>
      </c>
      <c r="AF19" s="268"/>
      <c r="AG19" s="268"/>
      <c r="AH19" s="269"/>
      <c r="AI19" s="230">
        <f t="shared" si="0"/>
        <v>0</v>
      </c>
      <c r="AJ19" s="276" t="s">
        <v>421</v>
      </c>
      <c r="AK19" s="277"/>
      <c r="AL19" s="277"/>
      <c r="AM19" s="277"/>
      <c r="AN19" s="277"/>
      <c r="AO19" s="277"/>
      <c r="AP19" s="277"/>
      <c r="AQ19" s="277"/>
      <c r="AR19" s="277"/>
      <c r="AS19" s="277"/>
      <c r="AT19" s="277"/>
      <c r="AU19" s="277"/>
      <c r="AV19" s="277"/>
      <c r="AW19" s="277"/>
      <c r="AX19" s="277"/>
      <c r="AY19" s="277"/>
      <c r="AZ19" s="277"/>
      <c r="BA19" s="277"/>
      <c r="BB19" s="277"/>
      <c r="BC19" s="277"/>
      <c r="BD19" s="277"/>
      <c r="BE19" s="277"/>
      <c r="BF19" s="277"/>
      <c r="BG19" s="277"/>
      <c r="BH19" s="277"/>
      <c r="BI19" s="278"/>
      <c r="BJ19" s="267">
        <v>233425</v>
      </c>
      <c r="BK19" s="268"/>
      <c r="BL19" s="268"/>
      <c r="BM19" s="269"/>
      <c r="BN19" s="220"/>
      <c r="BO19" s="220"/>
    </row>
    <row r="20" spans="1:67" s="9" customFormat="1" ht="19.5" customHeight="1">
      <c r="A20" s="260" t="s">
        <v>417</v>
      </c>
      <c r="B20" s="261"/>
      <c r="C20" s="261"/>
      <c r="D20" s="261"/>
      <c r="E20" s="261"/>
      <c r="F20" s="261"/>
      <c r="G20" s="261"/>
      <c r="H20" s="261"/>
      <c r="I20" s="261"/>
      <c r="J20" s="261"/>
      <c r="K20" s="261"/>
      <c r="L20" s="261"/>
      <c r="M20" s="261"/>
      <c r="N20" s="261"/>
      <c r="O20" s="261"/>
      <c r="P20" s="261"/>
      <c r="Q20" s="261"/>
      <c r="R20" s="261"/>
      <c r="S20" s="261"/>
      <c r="T20" s="261"/>
      <c r="U20" s="261"/>
      <c r="V20" s="261"/>
      <c r="W20" s="261"/>
      <c r="X20" s="261"/>
      <c r="Y20" s="261"/>
      <c r="Z20" s="262"/>
      <c r="AA20" s="267"/>
      <c r="AB20" s="268"/>
      <c r="AC20" s="268"/>
      <c r="AD20" s="269"/>
      <c r="AE20" s="267">
        <f t="shared" si="1"/>
        <v>0</v>
      </c>
      <c r="AF20" s="268"/>
      <c r="AG20" s="268"/>
      <c r="AH20" s="269"/>
      <c r="AI20" s="230">
        <f t="shared" si="0"/>
        <v>0</v>
      </c>
      <c r="AJ20" s="272" t="s">
        <v>422</v>
      </c>
      <c r="AK20" s="273"/>
      <c r="AL20" s="273"/>
      <c r="AM20" s="273"/>
      <c r="AN20" s="273"/>
      <c r="AO20" s="273"/>
      <c r="AP20" s="273"/>
      <c r="AQ20" s="273"/>
      <c r="AR20" s="273"/>
      <c r="AS20" s="273"/>
      <c r="AT20" s="273"/>
      <c r="AU20" s="273"/>
      <c r="AV20" s="273"/>
      <c r="AW20" s="273"/>
      <c r="AX20" s="273"/>
      <c r="AY20" s="273"/>
      <c r="AZ20" s="273"/>
      <c r="BA20" s="273"/>
      <c r="BB20" s="273"/>
      <c r="BC20" s="273"/>
      <c r="BD20" s="273"/>
      <c r="BE20" s="273"/>
      <c r="BF20" s="273"/>
      <c r="BG20" s="273"/>
      <c r="BH20" s="273"/>
      <c r="BI20" s="274"/>
      <c r="BJ20" s="267">
        <v>0</v>
      </c>
      <c r="BK20" s="268"/>
      <c r="BL20" s="268"/>
      <c r="BM20" s="269"/>
      <c r="BN20" s="220">
        <f t="shared" si="2"/>
        <v>0</v>
      </c>
      <c r="BO20" s="220">
        <f t="shared" si="3"/>
        <v>0</v>
      </c>
    </row>
    <row r="21" spans="1:67" s="9" customFormat="1" ht="19.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90"/>
      <c r="AB21" s="90"/>
      <c r="AC21" s="90"/>
      <c r="AD21" s="90"/>
      <c r="AE21" s="90"/>
      <c r="AF21" s="90"/>
      <c r="AG21" s="90"/>
      <c r="AH21" s="90"/>
      <c r="AI21" s="90"/>
      <c r="AJ21" s="260" t="s">
        <v>423</v>
      </c>
      <c r="AK21" s="261"/>
      <c r="AL21" s="261"/>
      <c r="AM21" s="261"/>
      <c r="AN21" s="261"/>
      <c r="AO21" s="261"/>
      <c r="AP21" s="261"/>
      <c r="AQ21" s="261"/>
      <c r="AR21" s="261"/>
      <c r="AS21" s="261"/>
      <c r="AT21" s="261"/>
      <c r="AU21" s="261"/>
      <c r="AV21" s="261"/>
      <c r="AW21" s="261"/>
      <c r="AX21" s="261"/>
      <c r="AY21" s="261"/>
      <c r="AZ21" s="261"/>
      <c r="BA21" s="261"/>
      <c r="BB21" s="261"/>
      <c r="BC21" s="261"/>
      <c r="BD21" s="261"/>
      <c r="BE21" s="261"/>
      <c r="BF21" s="261"/>
      <c r="BG21" s="261"/>
      <c r="BH21" s="261"/>
      <c r="BI21" s="262"/>
      <c r="BJ21" s="267"/>
      <c r="BK21" s="268"/>
      <c r="BL21" s="268"/>
      <c r="BM21" s="269"/>
      <c r="BN21" s="90"/>
      <c r="BO21" s="90"/>
    </row>
    <row r="22" spans="1:67" s="9" customFormat="1" ht="19.5" customHeight="1">
      <c r="A22" s="260" t="s">
        <v>668</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2"/>
      <c r="AA22" s="267">
        <f>SUM(AA17:AD20)</f>
        <v>0</v>
      </c>
      <c r="AB22" s="268"/>
      <c r="AC22" s="268"/>
      <c r="AD22" s="269"/>
      <c r="AE22" s="280">
        <f>SUM(AE17:AH20)</f>
        <v>0</v>
      </c>
      <c r="AF22" s="280"/>
      <c r="AG22" s="280"/>
      <c r="AH22" s="280"/>
      <c r="AI22" s="231">
        <v>0</v>
      </c>
      <c r="AJ22" s="260" t="s">
        <v>662</v>
      </c>
      <c r="AK22" s="261"/>
      <c r="AL22" s="261"/>
      <c r="AM22" s="261"/>
      <c r="AN22" s="261"/>
      <c r="AO22" s="261"/>
      <c r="AP22" s="261"/>
      <c r="AQ22" s="261"/>
      <c r="AR22" s="261"/>
      <c r="AS22" s="261"/>
      <c r="AT22" s="261"/>
      <c r="AU22" s="261"/>
      <c r="AV22" s="261"/>
      <c r="AW22" s="261"/>
      <c r="AX22" s="261"/>
      <c r="AY22" s="261"/>
      <c r="AZ22" s="261"/>
      <c r="BA22" s="261"/>
      <c r="BB22" s="261"/>
      <c r="BC22" s="261"/>
      <c r="BD22" s="261"/>
      <c r="BE22" s="261"/>
      <c r="BF22" s="261"/>
      <c r="BG22" s="261"/>
      <c r="BH22" s="261"/>
      <c r="BI22" s="262"/>
      <c r="BJ22" s="267">
        <f>SUM(BJ17:BM21)</f>
        <v>233425</v>
      </c>
      <c r="BK22" s="268"/>
      <c r="BL22" s="268"/>
      <c r="BM22" s="269"/>
      <c r="BN22" s="231">
        <f>SUM(BN17:BN20)</f>
        <v>0</v>
      </c>
      <c r="BO22" s="231">
        <f>SUM(BO17:BO21)</f>
        <v>0</v>
      </c>
    </row>
    <row r="23" spans="1:67" s="9" customFormat="1" ht="19.5" customHeight="1">
      <c r="A23" s="260" t="s">
        <v>543</v>
      </c>
      <c r="B23" s="261"/>
      <c r="C23" s="261"/>
      <c r="D23" s="261"/>
      <c r="E23" s="261"/>
      <c r="F23" s="261"/>
      <c r="G23" s="261"/>
      <c r="H23" s="261"/>
      <c r="I23" s="261"/>
      <c r="J23" s="261"/>
      <c r="K23" s="261"/>
      <c r="L23" s="261"/>
      <c r="M23" s="261"/>
      <c r="N23" s="261"/>
      <c r="O23" s="261"/>
      <c r="P23" s="261"/>
      <c r="Q23" s="261"/>
      <c r="R23" s="261"/>
      <c r="S23" s="261"/>
      <c r="T23" s="261"/>
      <c r="U23" s="261"/>
      <c r="V23" s="261"/>
      <c r="W23" s="261"/>
      <c r="X23" s="261"/>
      <c r="Y23" s="261"/>
      <c r="Z23" s="262"/>
      <c r="AA23" s="267">
        <f>AA16+AA22</f>
        <v>34619000</v>
      </c>
      <c r="AB23" s="268"/>
      <c r="AC23" s="268"/>
      <c r="AD23" s="269"/>
      <c r="AE23" s="280">
        <f>AE16+AE22</f>
        <v>36349950</v>
      </c>
      <c r="AF23" s="280"/>
      <c r="AG23" s="280"/>
      <c r="AH23" s="280"/>
      <c r="AI23" s="231">
        <f>AI16+AI22</f>
        <v>38167447.5</v>
      </c>
      <c r="AJ23" s="260" t="s">
        <v>544</v>
      </c>
      <c r="AK23" s="261"/>
      <c r="AL23" s="261"/>
      <c r="AM23" s="261"/>
      <c r="AN23" s="261"/>
      <c r="AO23" s="261"/>
      <c r="AP23" s="261"/>
      <c r="AQ23" s="261"/>
      <c r="AR23" s="261"/>
      <c r="AS23" s="261"/>
      <c r="AT23" s="261"/>
      <c r="AU23" s="261"/>
      <c r="AV23" s="261"/>
      <c r="AW23" s="261"/>
      <c r="AX23" s="261"/>
      <c r="AY23" s="261"/>
      <c r="AZ23" s="261"/>
      <c r="BA23" s="261"/>
      <c r="BB23" s="261"/>
      <c r="BC23" s="261"/>
      <c r="BD23" s="261"/>
      <c r="BE23" s="261"/>
      <c r="BF23" s="261"/>
      <c r="BG23" s="261"/>
      <c r="BH23" s="261"/>
      <c r="BI23" s="262"/>
      <c r="BJ23" s="267">
        <f>BJ16+BJ22</f>
        <v>34617425</v>
      </c>
      <c r="BK23" s="268"/>
      <c r="BL23" s="268"/>
      <c r="BM23" s="269"/>
      <c r="BN23" s="231">
        <f>BN16+BN22</f>
        <v>36349950</v>
      </c>
      <c r="BO23" s="231">
        <f>BO16+BO22</f>
        <v>38167447.5</v>
      </c>
    </row>
    <row r="24" spans="1:67" s="9" customFormat="1" ht="19.5" customHeight="1">
      <c r="A24" s="194"/>
      <c r="B24" s="194"/>
      <c r="C24" s="194"/>
      <c r="D24" s="194"/>
      <c r="E24" s="194"/>
      <c r="F24" s="194"/>
      <c r="G24" s="194"/>
      <c r="H24" s="194"/>
      <c r="I24" s="194"/>
      <c r="J24" s="194"/>
      <c r="K24" s="194"/>
      <c r="L24" s="194"/>
      <c r="M24" s="194"/>
      <c r="N24" s="194"/>
      <c r="O24" s="194"/>
      <c r="P24" s="194"/>
      <c r="Q24" s="194"/>
      <c r="R24" s="194"/>
      <c r="S24" s="194"/>
      <c r="T24" s="194"/>
      <c r="U24" s="194"/>
      <c r="V24" s="194"/>
      <c r="W24" s="194"/>
      <c r="X24" s="194"/>
      <c r="Y24" s="194"/>
      <c r="Z24" s="194"/>
      <c r="AA24" s="196"/>
      <c r="AB24" s="196"/>
      <c r="AC24" s="196"/>
      <c r="AD24" s="196"/>
      <c r="AE24" s="196"/>
      <c r="AF24" s="196"/>
      <c r="AG24" s="196"/>
      <c r="AH24" s="196"/>
      <c r="AI24" s="196"/>
      <c r="AJ24" s="196"/>
      <c r="AK24" s="196"/>
      <c r="AL24" s="196"/>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6"/>
      <c r="BK24" s="196"/>
      <c r="BL24" s="196"/>
      <c r="BM24" s="196"/>
      <c r="BN24" s="196"/>
      <c r="BO24" s="196"/>
    </row>
    <row r="25" ht="19.5" customHeight="1"/>
    <row r="26" spans="43:52" ht="12.75">
      <c r="AQ26" s="266"/>
      <c r="AR26" s="266"/>
      <c r="AS26" s="266"/>
      <c r="AT26" s="266"/>
      <c r="AU26" s="266"/>
      <c r="AV26" s="266"/>
      <c r="AW26" s="266"/>
      <c r="AX26" s="266"/>
      <c r="AY26" s="266"/>
      <c r="AZ26" s="266"/>
    </row>
    <row r="27" spans="43:52" ht="12.75">
      <c r="AQ27" s="266"/>
      <c r="AR27" s="266"/>
      <c r="AS27" s="266"/>
      <c r="AT27" s="266"/>
      <c r="AU27" s="266"/>
      <c r="AV27" s="266"/>
      <c r="AW27" s="266"/>
      <c r="AX27" s="266"/>
      <c r="AY27" s="266"/>
      <c r="AZ27" s="266"/>
    </row>
    <row r="28" spans="43:52" ht="12.75">
      <c r="AQ28" s="266"/>
      <c r="AR28" s="266"/>
      <c r="AS28" s="266"/>
      <c r="AT28" s="266"/>
      <c r="AU28" s="266"/>
      <c r="AV28" s="266"/>
      <c r="AW28" s="266"/>
      <c r="AX28" s="266"/>
      <c r="AY28" s="266"/>
      <c r="AZ28" s="266"/>
    </row>
    <row r="29" spans="43:52" ht="12.75">
      <c r="AQ29" s="275"/>
      <c r="AR29" s="275"/>
      <c r="AS29" s="275"/>
      <c r="AT29" s="275"/>
      <c r="AU29" s="275"/>
      <c r="AV29" s="275"/>
      <c r="AW29" s="275"/>
      <c r="AX29" s="275"/>
      <c r="AY29" s="275"/>
      <c r="AZ29" s="275"/>
    </row>
  </sheetData>
  <sheetProtection/>
  <mergeCells count="98">
    <mergeCell ref="AE8:AH8"/>
    <mergeCell ref="A1:BO1"/>
    <mergeCell ref="A2:BO2"/>
    <mergeCell ref="A3:BO3"/>
    <mergeCell ref="AE5:AH5"/>
    <mergeCell ref="AE6:AH6"/>
    <mergeCell ref="AE7:AH7"/>
    <mergeCell ref="A6:Z6"/>
    <mergeCell ref="AA6:AD6"/>
    <mergeCell ref="A7:Z7"/>
    <mergeCell ref="AE20:AH20"/>
    <mergeCell ref="AE22:AH22"/>
    <mergeCell ref="AE23:AH23"/>
    <mergeCell ref="AE16:AH16"/>
    <mergeCell ref="AE17:AH17"/>
    <mergeCell ref="AE18:AH18"/>
    <mergeCell ref="AE19:AH19"/>
    <mergeCell ref="AQ27:AZ27"/>
    <mergeCell ref="AQ28:AZ28"/>
    <mergeCell ref="BJ22:BM22"/>
    <mergeCell ref="AQ29:AZ29"/>
    <mergeCell ref="AQ26:AZ26"/>
    <mergeCell ref="AJ23:BI23"/>
    <mergeCell ref="AJ22:BI22"/>
    <mergeCell ref="BJ11:BM11"/>
    <mergeCell ref="BJ9:BM9"/>
    <mergeCell ref="AJ10:BI10"/>
    <mergeCell ref="BJ10:BM10"/>
    <mergeCell ref="AJ11:BI11"/>
    <mergeCell ref="BJ23:BM23"/>
    <mergeCell ref="AJ13:AL13"/>
    <mergeCell ref="AJ14:AL14"/>
    <mergeCell ref="AJ15:AL15"/>
    <mergeCell ref="AJ21:BI21"/>
    <mergeCell ref="AE9:AH9"/>
    <mergeCell ref="AE10:AH10"/>
    <mergeCell ref="AE11:AH11"/>
    <mergeCell ref="BJ6:BM6"/>
    <mergeCell ref="AJ7:BI7"/>
    <mergeCell ref="BJ7:BM7"/>
    <mergeCell ref="AJ6:BI6"/>
    <mergeCell ref="BJ8:BM8"/>
    <mergeCell ref="AJ8:BI8"/>
    <mergeCell ref="AJ9:BI9"/>
    <mergeCell ref="BJ21:BM21"/>
    <mergeCell ref="AJ12:BI12"/>
    <mergeCell ref="AJ17:BI17"/>
    <mergeCell ref="BJ17:BM17"/>
    <mergeCell ref="AJ16:BI16"/>
    <mergeCell ref="BJ16:BM16"/>
    <mergeCell ref="AJ20:BI20"/>
    <mergeCell ref="BJ20:BM20"/>
    <mergeCell ref="BJ18:BM18"/>
    <mergeCell ref="AJ19:BI19"/>
    <mergeCell ref="BJ19:BM19"/>
    <mergeCell ref="AJ18:BI18"/>
    <mergeCell ref="AE12:AH12"/>
    <mergeCell ref="AE13:AH13"/>
    <mergeCell ref="AE14:AH14"/>
    <mergeCell ref="AE15:AH15"/>
    <mergeCell ref="BJ12:BM12"/>
    <mergeCell ref="A22:Z22"/>
    <mergeCell ref="AA22:AD22"/>
    <mergeCell ref="AA14:AD14"/>
    <mergeCell ref="AA13:AD13"/>
    <mergeCell ref="AA17:AD17"/>
    <mergeCell ref="A13:Z13"/>
    <mergeCell ref="AA15:AD15"/>
    <mergeCell ref="A18:Z18"/>
    <mergeCell ref="AA18:AD18"/>
    <mergeCell ref="A17:Z17"/>
    <mergeCell ref="AA16:AD16"/>
    <mergeCell ref="A10:Z10"/>
    <mergeCell ref="A15:Z15"/>
    <mergeCell ref="AA11:AD11"/>
    <mergeCell ref="AA10:AD10"/>
    <mergeCell ref="A19:Z19"/>
    <mergeCell ref="AA19:AD19"/>
    <mergeCell ref="AA7:AD7"/>
    <mergeCell ref="A23:Z23"/>
    <mergeCell ref="AA23:AD23"/>
    <mergeCell ref="A20:Z20"/>
    <mergeCell ref="A11:Z11"/>
    <mergeCell ref="A16:Z16"/>
    <mergeCell ref="A14:Z14"/>
    <mergeCell ref="AA20:AD20"/>
    <mergeCell ref="A12:Z12"/>
    <mergeCell ref="AA12:AD12"/>
    <mergeCell ref="BJ5:BM5"/>
    <mergeCell ref="AG4:BM4"/>
    <mergeCell ref="AJ5:BI5"/>
    <mergeCell ref="A4:AD4"/>
    <mergeCell ref="A8:Z8"/>
    <mergeCell ref="A9:Z9"/>
    <mergeCell ref="A5:Z5"/>
    <mergeCell ref="AA5:AD5"/>
    <mergeCell ref="AA8:AD8"/>
    <mergeCell ref="AA9:AD9"/>
  </mergeCells>
  <printOptions horizontalCentered="1"/>
  <pageMargins left="0.1968503937007874" right="0.1968503937007874" top="0.8267716535433072" bottom="0.5905511811023623" header="0.5118110236220472" footer="0.5118110236220472"/>
  <pageSetup fitToHeight="0" horizontalDpi="360" verticalDpi="360" orientation="landscape" paperSize="9" scale="70" r:id="rId1"/>
</worksheet>
</file>

<file path=xl/worksheets/sheet2.xml><?xml version="1.0" encoding="utf-8"?>
<worksheet xmlns="http://schemas.openxmlformats.org/spreadsheetml/2006/main" xmlns:r="http://schemas.openxmlformats.org/officeDocument/2006/relationships">
  <dimension ref="A1:BT103"/>
  <sheetViews>
    <sheetView view="pageBreakPreview" zoomScaleSheetLayoutView="100" zoomScalePageLayoutView="0" workbookViewId="0" topLeftCell="A1">
      <selection activeCell="C8" sqref="C8:AB8"/>
    </sheetView>
  </sheetViews>
  <sheetFormatPr defaultColWidth="9.140625" defaultRowHeight="15"/>
  <cols>
    <col min="1" max="2" width="2.7109375" style="4" customWidth="1"/>
    <col min="3" max="45" width="2.7109375" style="1" customWidth="1"/>
    <col min="46" max="16384" width="9.140625" style="1" customWidth="1"/>
  </cols>
  <sheetData>
    <row r="1" spans="1:72" ht="31.5" customHeight="1">
      <c r="A1" s="305" t="s">
        <v>560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row>
    <row r="2" spans="1:72" ht="33" customHeight="1">
      <c r="A2" s="307" t="s">
        <v>696</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c r="AK2" s="89"/>
      <c r="AL2" s="89"/>
      <c r="AM2" s="89"/>
      <c r="AN2" s="89"/>
      <c r="AO2" s="89"/>
      <c r="AP2" s="89"/>
      <c r="AQ2" s="89"/>
      <c r="AR2" s="89"/>
      <c r="AS2" s="89"/>
      <c r="AT2" s="89"/>
      <c r="AU2" s="89"/>
      <c r="AV2" s="89"/>
      <c r="AW2" s="89"/>
      <c r="AX2" s="89"/>
      <c r="AY2" s="89"/>
      <c r="AZ2" s="89"/>
      <c r="BA2" s="89"/>
      <c r="BB2" s="89"/>
      <c r="BC2" s="89"/>
      <c r="BD2" s="89"/>
      <c r="BE2" s="89"/>
      <c r="BF2" s="89"/>
      <c r="BG2" s="89"/>
      <c r="BH2" s="89"/>
      <c r="BI2" s="89"/>
      <c r="BJ2" s="89"/>
      <c r="BK2" s="89"/>
      <c r="BL2" s="89"/>
      <c r="BM2" s="89"/>
      <c r="BN2" s="89"/>
      <c r="BO2" s="89"/>
      <c r="BP2" s="89"/>
      <c r="BQ2" s="89"/>
      <c r="BR2" s="89"/>
      <c r="BS2" s="89"/>
      <c r="BT2" s="89"/>
    </row>
    <row r="3" spans="1:36" ht="25.5" customHeight="1">
      <c r="A3" s="357" t="s">
        <v>0</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row>
    <row r="4" spans="1:36" ht="15.75" customHeight="1">
      <c r="A4" s="296" t="s">
        <v>723</v>
      </c>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297"/>
      <c r="AD4" s="297"/>
      <c r="AE4" s="297"/>
      <c r="AF4" s="297"/>
      <c r="AG4" s="297"/>
      <c r="AH4" s="297"/>
      <c r="AI4" s="297"/>
      <c r="AJ4" s="297"/>
    </row>
    <row r="5" spans="1:36" ht="34.5" customHeight="1">
      <c r="A5" s="362" t="s">
        <v>3</v>
      </c>
      <c r="B5" s="361"/>
      <c r="C5" s="363" t="s">
        <v>4</v>
      </c>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59" t="s">
        <v>5</v>
      </c>
      <c r="AD5" s="360"/>
      <c r="AE5" s="360"/>
      <c r="AF5" s="360"/>
      <c r="AG5" s="361" t="s">
        <v>6</v>
      </c>
      <c r="AH5" s="360"/>
      <c r="AI5" s="360"/>
      <c r="AJ5" s="360"/>
    </row>
    <row r="6" spans="1:36" ht="19.5" customHeight="1">
      <c r="A6" s="308" t="s">
        <v>11</v>
      </c>
      <c r="B6" s="309"/>
      <c r="C6" s="352" t="s">
        <v>12</v>
      </c>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4" t="s">
        <v>13</v>
      </c>
      <c r="AD6" s="355"/>
      <c r="AE6" s="355"/>
      <c r="AF6" s="356"/>
      <c r="AG6" s="313">
        <v>5026893</v>
      </c>
      <c r="AH6" s="314"/>
      <c r="AI6" s="314"/>
      <c r="AJ6" s="315"/>
    </row>
    <row r="7" spans="1:36" ht="19.5" customHeight="1">
      <c r="A7" s="308" t="s">
        <v>14</v>
      </c>
      <c r="B7" s="309"/>
      <c r="C7" s="352" t="s">
        <v>15</v>
      </c>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12" t="s">
        <v>16</v>
      </c>
      <c r="AD7" s="312"/>
      <c r="AE7" s="312"/>
      <c r="AF7" s="312"/>
      <c r="AG7" s="313">
        <v>0</v>
      </c>
      <c r="AH7" s="314"/>
      <c r="AI7" s="314"/>
      <c r="AJ7" s="315"/>
    </row>
    <row r="8" spans="1:36" ht="19.5" customHeight="1">
      <c r="A8" s="308" t="s">
        <v>17</v>
      </c>
      <c r="B8" s="309"/>
      <c r="C8" s="352" t="s">
        <v>18</v>
      </c>
      <c r="D8" s="353"/>
      <c r="E8" s="353"/>
      <c r="F8" s="353"/>
      <c r="G8" s="353"/>
      <c r="H8" s="353"/>
      <c r="I8" s="353"/>
      <c r="J8" s="353"/>
      <c r="K8" s="353"/>
      <c r="L8" s="353"/>
      <c r="M8" s="353"/>
      <c r="N8" s="353"/>
      <c r="O8" s="353"/>
      <c r="P8" s="353"/>
      <c r="Q8" s="353"/>
      <c r="R8" s="353"/>
      <c r="S8" s="353"/>
      <c r="T8" s="353"/>
      <c r="U8" s="353"/>
      <c r="V8" s="353"/>
      <c r="W8" s="353"/>
      <c r="X8" s="353"/>
      <c r="Y8" s="353"/>
      <c r="Z8" s="353"/>
      <c r="AA8" s="353"/>
      <c r="AB8" s="353"/>
      <c r="AC8" s="312" t="s">
        <v>19</v>
      </c>
      <c r="AD8" s="312"/>
      <c r="AE8" s="312"/>
      <c r="AF8" s="312"/>
      <c r="AG8" s="313"/>
      <c r="AH8" s="314"/>
      <c r="AI8" s="314"/>
      <c r="AJ8" s="315"/>
    </row>
    <row r="9" spans="1:36" ht="19.5" customHeight="1">
      <c r="A9" s="308" t="s">
        <v>20</v>
      </c>
      <c r="B9" s="309"/>
      <c r="C9" s="347" t="s">
        <v>21</v>
      </c>
      <c r="D9" s="348"/>
      <c r="E9" s="348"/>
      <c r="F9" s="348"/>
      <c r="G9" s="348"/>
      <c r="H9" s="348"/>
      <c r="I9" s="348"/>
      <c r="J9" s="348"/>
      <c r="K9" s="348"/>
      <c r="L9" s="348"/>
      <c r="M9" s="348"/>
      <c r="N9" s="348"/>
      <c r="O9" s="348"/>
      <c r="P9" s="348"/>
      <c r="Q9" s="348"/>
      <c r="R9" s="348"/>
      <c r="S9" s="348"/>
      <c r="T9" s="348"/>
      <c r="U9" s="348"/>
      <c r="V9" s="348"/>
      <c r="W9" s="348"/>
      <c r="X9" s="348"/>
      <c r="Y9" s="348"/>
      <c r="Z9" s="348"/>
      <c r="AA9" s="348"/>
      <c r="AB9" s="348"/>
      <c r="AC9" s="312" t="s">
        <v>22</v>
      </c>
      <c r="AD9" s="312"/>
      <c r="AE9" s="312"/>
      <c r="AF9" s="312"/>
      <c r="AG9" s="313"/>
      <c r="AH9" s="314"/>
      <c r="AI9" s="314"/>
      <c r="AJ9" s="315"/>
    </row>
    <row r="10" spans="1:36" ht="19.5" customHeight="1">
      <c r="A10" s="308" t="s">
        <v>23</v>
      </c>
      <c r="B10" s="309"/>
      <c r="C10" s="347" t="s">
        <v>24</v>
      </c>
      <c r="D10" s="348"/>
      <c r="E10" s="348"/>
      <c r="F10" s="348"/>
      <c r="G10" s="348"/>
      <c r="H10" s="348"/>
      <c r="I10" s="348"/>
      <c r="J10" s="348"/>
      <c r="K10" s="348"/>
      <c r="L10" s="348"/>
      <c r="M10" s="348"/>
      <c r="N10" s="348"/>
      <c r="O10" s="348"/>
      <c r="P10" s="348"/>
      <c r="Q10" s="348"/>
      <c r="R10" s="348"/>
      <c r="S10" s="348"/>
      <c r="T10" s="348"/>
      <c r="U10" s="348"/>
      <c r="V10" s="348"/>
      <c r="W10" s="348"/>
      <c r="X10" s="348"/>
      <c r="Y10" s="348"/>
      <c r="Z10" s="348"/>
      <c r="AA10" s="348"/>
      <c r="AB10" s="348"/>
      <c r="AC10" s="312" t="s">
        <v>25</v>
      </c>
      <c r="AD10" s="312"/>
      <c r="AE10" s="312"/>
      <c r="AF10" s="312"/>
      <c r="AG10" s="313"/>
      <c r="AH10" s="314"/>
      <c r="AI10" s="314"/>
      <c r="AJ10" s="315"/>
    </row>
    <row r="11" spans="1:36" ht="19.5" customHeight="1">
      <c r="A11" s="308" t="s">
        <v>26</v>
      </c>
      <c r="B11" s="309"/>
      <c r="C11" s="347" t="s">
        <v>27</v>
      </c>
      <c r="D11" s="348"/>
      <c r="E11" s="348"/>
      <c r="F11" s="348"/>
      <c r="G11" s="348"/>
      <c r="H11" s="348"/>
      <c r="I11" s="348"/>
      <c r="J11" s="348"/>
      <c r="K11" s="348"/>
      <c r="L11" s="348"/>
      <c r="M11" s="348"/>
      <c r="N11" s="348"/>
      <c r="O11" s="348"/>
      <c r="P11" s="348"/>
      <c r="Q11" s="348"/>
      <c r="R11" s="348"/>
      <c r="S11" s="348"/>
      <c r="T11" s="348"/>
      <c r="U11" s="348"/>
      <c r="V11" s="348"/>
      <c r="W11" s="348"/>
      <c r="X11" s="348"/>
      <c r="Y11" s="348"/>
      <c r="Z11" s="348"/>
      <c r="AA11" s="348"/>
      <c r="AB11" s="348"/>
      <c r="AC11" s="312" t="s">
        <v>28</v>
      </c>
      <c r="AD11" s="312"/>
      <c r="AE11" s="312"/>
      <c r="AF11" s="312"/>
      <c r="AG11" s="313"/>
      <c r="AH11" s="314"/>
      <c r="AI11" s="314"/>
      <c r="AJ11" s="315"/>
    </row>
    <row r="12" spans="1:36" ht="19.5" customHeight="1">
      <c r="A12" s="308" t="s">
        <v>29</v>
      </c>
      <c r="B12" s="309"/>
      <c r="C12" s="347" t="s">
        <v>30</v>
      </c>
      <c r="D12" s="348"/>
      <c r="E12" s="348"/>
      <c r="F12" s="348"/>
      <c r="G12" s="348"/>
      <c r="H12" s="348"/>
      <c r="I12" s="348"/>
      <c r="J12" s="348"/>
      <c r="K12" s="348"/>
      <c r="L12" s="348"/>
      <c r="M12" s="348"/>
      <c r="N12" s="348"/>
      <c r="O12" s="348"/>
      <c r="P12" s="348"/>
      <c r="Q12" s="348"/>
      <c r="R12" s="348"/>
      <c r="S12" s="348"/>
      <c r="T12" s="348"/>
      <c r="U12" s="348"/>
      <c r="V12" s="348"/>
      <c r="W12" s="348"/>
      <c r="X12" s="348"/>
      <c r="Y12" s="348"/>
      <c r="Z12" s="348"/>
      <c r="AA12" s="348"/>
      <c r="AB12" s="348"/>
      <c r="AC12" s="312" t="s">
        <v>31</v>
      </c>
      <c r="AD12" s="312"/>
      <c r="AE12" s="312"/>
      <c r="AF12" s="312"/>
      <c r="AG12" s="313">
        <v>149000</v>
      </c>
      <c r="AH12" s="314"/>
      <c r="AI12" s="314"/>
      <c r="AJ12" s="315"/>
    </row>
    <row r="13" spans="1:36" ht="19.5" customHeight="1">
      <c r="A13" s="308" t="s">
        <v>32</v>
      </c>
      <c r="B13" s="309"/>
      <c r="C13" s="347" t="s">
        <v>33</v>
      </c>
      <c r="D13" s="348"/>
      <c r="E13" s="348"/>
      <c r="F13" s="348"/>
      <c r="G13" s="348"/>
      <c r="H13" s="348"/>
      <c r="I13" s="348"/>
      <c r="J13" s="348"/>
      <c r="K13" s="348"/>
      <c r="L13" s="348"/>
      <c r="M13" s="348"/>
      <c r="N13" s="348"/>
      <c r="O13" s="348"/>
      <c r="P13" s="348"/>
      <c r="Q13" s="348"/>
      <c r="R13" s="348"/>
      <c r="S13" s="348"/>
      <c r="T13" s="348"/>
      <c r="U13" s="348"/>
      <c r="V13" s="348"/>
      <c r="W13" s="348"/>
      <c r="X13" s="348"/>
      <c r="Y13" s="348"/>
      <c r="Z13" s="348"/>
      <c r="AA13" s="348"/>
      <c r="AB13" s="348"/>
      <c r="AC13" s="349" t="s">
        <v>34</v>
      </c>
      <c r="AD13" s="350"/>
      <c r="AE13" s="350"/>
      <c r="AF13" s="351"/>
      <c r="AG13" s="313">
        <v>25000</v>
      </c>
      <c r="AH13" s="314"/>
      <c r="AI13" s="314"/>
      <c r="AJ13" s="315"/>
    </row>
    <row r="14" spans="1:36" ht="19.5" customHeight="1">
      <c r="A14" s="308" t="s">
        <v>35</v>
      </c>
      <c r="B14" s="309"/>
      <c r="C14" s="341" t="s">
        <v>36</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12" t="s">
        <v>37</v>
      </c>
      <c r="AD14" s="312"/>
      <c r="AE14" s="312"/>
      <c r="AF14" s="312"/>
      <c r="AG14" s="313"/>
      <c r="AH14" s="314"/>
      <c r="AI14" s="314"/>
      <c r="AJ14" s="315"/>
    </row>
    <row r="15" spans="1:36" ht="19.5" customHeight="1">
      <c r="A15" s="308" t="s">
        <v>38</v>
      </c>
      <c r="B15" s="309"/>
      <c r="C15" s="341" t="s">
        <v>39</v>
      </c>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12" t="s">
        <v>40</v>
      </c>
      <c r="AD15" s="312"/>
      <c r="AE15" s="312"/>
      <c r="AF15" s="312"/>
      <c r="AG15" s="313"/>
      <c r="AH15" s="314"/>
      <c r="AI15" s="314"/>
      <c r="AJ15" s="315"/>
    </row>
    <row r="16" spans="1:36" ht="19.5" customHeight="1">
      <c r="A16" s="308" t="s">
        <v>41</v>
      </c>
      <c r="B16" s="309"/>
      <c r="C16" s="341" t="s">
        <v>42</v>
      </c>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12" t="s">
        <v>43</v>
      </c>
      <c r="AD16" s="312"/>
      <c r="AE16" s="312"/>
      <c r="AF16" s="312"/>
      <c r="AG16" s="313"/>
      <c r="AH16" s="314"/>
      <c r="AI16" s="314"/>
      <c r="AJ16" s="315"/>
    </row>
    <row r="17" spans="1:36" s="2" customFormat="1" ht="19.5" customHeight="1">
      <c r="A17" s="308" t="s">
        <v>44</v>
      </c>
      <c r="B17" s="309"/>
      <c r="C17" s="341" t="s">
        <v>45</v>
      </c>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12" t="s">
        <v>46</v>
      </c>
      <c r="AD17" s="312"/>
      <c r="AE17" s="312"/>
      <c r="AF17" s="312"/>
      <c r="AG17" s="313"/>
      <c r="AH17" s="314"/>
      <c r="AI17" s="314"/>
      <c r="AJ17" s="315"/>
    </row>
    <row r="18" spans="1:36" s="2" customFormat="1" ht="19.5" customHeight="1">
      <c r="A18" s="308" t="s">
        <v>47</v>
      </c>
      <c r="B18" s="309"/>
      <c r="C18" s="341" t="s">
        <v>48</v>
      </c>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12" t="s">
        <v>49</v>
      </c>
      <c r="AD18" s="312"/>
      <c r="AE18" s="312"/>
      <c r="AF18" s="312"/>
      <c r="AG18" s="313"/>
      <c r="AH18" s="314"/>
      <c r="AI18" s="314"/>
      <c r="AJ18" s="315"/>
    </row>
    <row r="19" spans="1:36" s="2" customFormat="1" ht="19.5" customHeight="1">
      <c r="A19" s="316" t="s">
        <v>50</v>
      </c>
      <c r="B19" s="317"/>
      <c r="C19" s="345" t="s">
        <v>51</v>
      </c>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22" t="s">
        <v>52</v>
      </c>
      <c r="AD19" s="322"/>
      <c r="AE19" s="322"/>
      <c r="AF19" s="322"/>
      <c r="AG19" s="323">
        <f>SUM(AG6:AJ18)</f>
        <v>5200893</v>
      </c>
      <c r="AH19" s="324"/>
      <c r="AI19" s="324"/>
      <c r="AJ19" s="325"/>
    </row>
    <row r="20" spans="1:36" ht="19.5" customHeight="1">
      <c r="A20" s="308" t="s">
        <v>53</v>
      </c>
      <c r="B20" s="309"/>
      <c r="C20" s="341" t="s">
        <v>54</v>
      </c>
      <c r="D20" s="342"/>
      <c r="E20" s="342"/>
      <c r="F20" s="342"/>
      <c r="G20" s="342"/>
      <c r="H20" s="342"/>
      <c r="I20" s="342"/>
      <c r="J20" s="342"/>
      <c r="K20" s="342"/>
      <c r="L20" s="342"/>
      <c r="M20" s="342"/>
      <c r="N20" s="342"/>
      <c r="O20" s="342"/>
      <c r="P20" s="342"/>
      <c r="Q20" s="342"/>
      <c r="R20" s="342"/>
      <c r="S20" s="342"/>
      <c r="T20" s="342"/>
      <c r="U20" s="342"/>
      <c r="V20" s="342"/>
      <c r="W20" s="342"/>
      <c r="X20" s="342"/>
      <c r="Y20" s="342"/>
      <c r="Z20" s="342"/>
      <c r="AA20" s="342"/>
      <c r="AB20" s="342"/>
      <c r="AC20" s="312" t="s">
        <v>55</v>
      </c>
      <c r="AD20" s="312"/>
      <c r="AE20" s="312"/>
      <c r="AF20" s="312"/>
      <c r="AG20" s="313">
        <v>3324144</v>
      </c>
      <c r="AH20" s="314"/>
      <c r="AI20" s="314"/>
      <c r="AJ20" s="315"/>
    </row>
    <row r="21" spans="1:36" ht="29.25" customHeight="1">
      <c r="A21" s="308" t="s">
        <v>56</v>
      </c>
      <c r="B21" s="309"/>
      <c r="C21" s="341" t="s">
        <v>57</v>
      </c>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42"/>
      <c r="AC21" s="312" t="s">
        <v>58</v>
      </c>
      <c r="AD21" s="312"/>
      <c r="AE21" s="312"/>
      <c r="AF21" s="312"/>
      <c r="AG21" s="313">
        <v>350000</v>
      </c>
      <c r="AH21" s="314"/>
      <c r="AI21" s="314"/>
      <c r="AJ21" s="315"/>
    </row>
    <row r="22" spans="1:36" ht="19.5" customHeight="1">
      <c r="A22" s="308" t="s">
        <v>59</v>
      </c>
      <c r="B22" s="309"/>
      <c r="C22" s="329" t="s">
        <v>60</v>
      </c>
      <c r="D22" s="330"/>
      <c r="E22" s="330"/>
      <c r="F22" s="330"/>
      <c r="G22" s="330"/>
      <c r="H22" s="330"/>
      <c r="I22" s="330"/>
      <c r="J22" s="330"/>
      <c r="K22" s="330"/>
      <c r="L22" s="330"/>
      <c r="M22" s="330"/>
      <c r="N22" s="330"/>
      <c r="O22" s="330"/>
      <c r="P22" s="330"/>
      <c r="Q22" s="330"/>
      <c r="R22" s="330"/>
      <c r="S22" s="330"/>
      <c r="T22" s="330"/>
      <c r="U22" s="330"/>
      <c r="V22" s="330"/>
      <c r="W22" s="330"/>
      <c r="X22" s="330"/>
      <c r="Y22" s="330"/>
      <c r="Z22" s="330"/>
      <c r="AA22" s="330"/>
      <c r="AB22" s="330"/>
      <c r="AC22" s="312" t="s">
        <v>61</v>
      </c>
      <c r="AD22" s="312"/>
      <c r="AE22" s="312"/>
      <c r="AF22" s="312"/>
      <c r="AG22" s="313"/>
      <c r="AH22" s="314"/>
      <c r="AI22" s="314"/>
      <c r="AJ22" s="315"/>
    </row>
    <row r="23" spans="1:36" ht="19.5" customHeight="1">
      <c r="A23" s="316" t="s">
        <v>62</v>
      </c>
      <c r="B23" s="317"/>
      <c r="C23" s="339" t="s">
        <v>63</v>
      </c>
      <c r="D23" s="340"/>
      <c r="E23" s="340"/>
      <c r="F23" s="340"/>
      <c r="G23" s="340"/>
      <c r="H23" s="340"/>
      <c r="I23" s="340"/>
      <c r="J23" s="340"/>
      <c r="K23" s="340"/>
      <c r="L23" s="340"/>
      <c r="M23" s="340"/>
      <c r="N23" s="340"/>
      <c r="O23" s="340"/>
      <c r="P23" s="340"/>
      <c r="Q23" s="340"/>
      <c r="R23" s="340"/>
      <c r="S23" s="340"/>
      <c r="T23" s="340"/>
      <c r="U23" s="340"/>
      <c r="V23" s="340"/>
      <c r="W23" s="340"/>
      <c r="X23" s="340"/>
      <c r="Y23" s="340"/>
      <c r="Z23" s="340"/>
      <c r="AA23" s="340"/>
      <c r="AB23" s="340"/>
      <c r="AC23" s="322" t="s">
        <v>64</v>
      </c>
      <c r="AD23" s="322"/>
      <c r="AE23" s="322"/>
      <c r="AF23" s="322"/>
      <c r="AG23" s="323">
        <f>SUM(AG20:AJ22)</f>
        <v>3674144</v>
      </c>
      <c r="AH23" s="324"/>
      <c r="AI23" s="324"/>
      <c r="AJ23" s="325"/>
    </row>
    <row r="24" spans="1:36" ht="19.5" customHeight="1">
      <c r="A24" s="316" t="s">
        <v>65</v>
      </c>
      <c r="B24" s="317"/>
      <c r="C24" s="345" t="s">
        <v>66</v>
      </c>
      <c r="D24" s="346"/>
      <c r="E24" s="346"/>
      <c r="F24" s="346"/>
      <c r="G24" s="346"/>
      <c r="H24" s="346"/>
      <c r="I24" s="346"/>
      <c r="J24" s="346"/>
      <c r="K24" s="346"/>
      <c r="L24" s="346"/>
      <c r="M24" s="346"/>
      <c r="N24" s="346"/>
      <c r="O24" s="346"/>
      <c r="P24" s="346"/>
      <c r="Q24" s="346"/>
      <c r="R24" s="346"/>
      <c r="S24" s="346"/>
      <c r="T24" s="346"/>
      <c r="U24" s="346"/>
      <c r="V24" s="346"/>
      <c r="W24" s="346"/>
      <c r="X24" s="346"/>
      <c r="Y24" s="346"/>
      <c r="Z24" s="346"/>
      <c r="AA24" s="346"/>
      <c r="AB24" s="346"/>
      <c r="AC24" s="322" t="s">
        <v>67</v>
      </c>
      <c r="AD24" s="322"/>
      <c r="AE24" s="322"/>
      <c r="AF24" s="322"/>
      <c r="AG24" s="323">
        <f>AG23+AG19</f>
        <v>8875037</v>
      </c>
      <c r="AH24" s="324"/>
      <c r="AI24" s="324"/>
      <c r="AJ24" s="325"/>
    </row>
    <row r="25" spans="1:36" s="3" customFormat="1" ht="19.5" customHeight="1">
      <c r="A25" s="316" t="s">
        <v>68</v>
      </c>
      <c r="B25" s="317"/>
      <c r="C25" s="339" t="s">
        <v>69</v>
      </c>
      <c r="D25" s="340"/>
      <c r="E25" s="340"/>
      <c r="F25" s="340"/>
      <c r="G25" s="340"/>
      <c r="H25" s="340"/>
      <c r="I25" s="340"/>
      <c r="J25" s="340"/>
      <c r="K25" s="340"/>
      <c r="L25" s="340"/>
      <c r="M25" s="340"/>
      <c r="N25" s="340"/>
      <c r="O25" s="340"/>
      <c r="P25" s="340"/>
      <c r="Q25" s="340"/>
      <c r="R25" s="340"/>
      <c r="S25" s="340"/>
      <c r="T25" s="340"/>
      <c r="U25" s="340"/>
      <c r="V25" s="340"/>
      <c r="W25" s="340"/>
      <c r="X25" s="340"/>
      <c r="Y25" s="340"/>
      <c r="Z25" s="340"/>
      <c r="AA25" s="340"/>
      <c r="AB25" s="340"/>
      <c r="AC25" s="322" t="s">
        <v>70</v>
      </c>
      <c r="AD25" s="322"/>
      <c r="AE25" s="322"/>
      <c r="AF25" s="322"/>
      <c r="AG25" s="323">
        <v>960449</v>
      </c>
      <c r="AH25" s="324"/>
      <c r="AI25" s="324"/>
      <c r="AJ25" s="325"/>
    </row>
    <row r="26" spans="1:36" ht="19.5" customHeight="1">
      <c r="A26" s="308" t="s">
        <v>71</v>
      </c>
      <c r="B26" s="309"/>
      <c r="C26" s="341" t="s">
        <v>72</v>
      </c>
      <c r="D26" s="342"/>
      <c r="E26" s="342"/>
      <c r="F26" s="342"/>
      <c r="G26" s="342"/>
      <c r="H26" s="342"/>
      <c r="I26" s="342"/>
      <c r="J26" s="342"/>
      <c r="K26" s="342"/>
      <c r="L26" s="342"/>
      <c r="M26" s="342"/>
      <c r="N26" s="342"/>
      <c r="O26" s="342"/>
      <c r="P26" s="342"/>
      <c r="Q26" s="342"/>
      <c r="R26" s="342"/>
      <c r="S26" s="342"/>
      <c r="T26" s="342"/>
      <c r="U26" s="342"/>
      <c r="V26" s="342"/>
      <c r="W26" s="342"/>
      <c r="X26" s="342"/>
      <c r="Y26" s="342"/>
      <c r="Z26" s="342"/>
      <c r="AA26" s="342"/>
      <c r="AB26" s="342"/>
      <c r="AC26" s="312" t="s">
        <v>73</v>
      </c>
      <c r="AD26" s="312"/>
      <c r="AE26" s="312"/>
      <c r="AF26" s="312"/>
      <c r="AG26" s="313">
        <v>18000</v>
      </c>
      <c r="AH26" s="314"/>
      <c r="AI26" s="314"/>
      <c r="AJ26" s="315"/>
    </row>
    <row r="27" spans="1:36" ht="19.5" customHeight="1">
      <c r="A27" s="308" t="s">
        <v>74</v>
      </c>
      <c r="B27" s="309"/>
      <c r="C27" s="341" t="s">
        <v>75</v>
      </c>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42"/>
      <c r="AC27" s="312" t="s">
        <v>76</v>
      </c>
      <c r="AD27" s="312"/>
      <c r="AE27" s="312"/>
      <c r="AF27" s="312"/>
      <c r="AG27" s="313">
        <v>2334000</v>
      </c>
      <c r="AH27" s="314"/>
      <c r="AI27" s="314"/>
      <c r="AJ27" s="315"/>
    </row>
    <row r="28" spans="1:36" ht="19.5" customHeight="1">
      <c r="A28" s="308" t="s">
        <v>77</v>
      </c>
      <c r="B28" s="309"/>
      <c r="C28" s="341" t="s">
        <v>78</v>
      </c>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42"/>
      <c r="AC28" s="312" t="s">
        <v>79</v>
      </c>
      <c r="AD28" s="312"/>
      <c r="AE28" s="312"/>
      <c r="AF28" s="312"/>
      <c r="AG28" s="313">
        <v>0</v>
      </c>
      <c r="AH28" s="314"/>
      <c r="AI28" s="314"/>
      <c r="AJ28" s="315"/>
    </row>
    <row r="29" spans="1:36" ht="19.5" customHeight="1">
      <c r="A29" s="316" t="s">
        <v>80</v>
      </c>
      <c r="B29" s="317"/>
      <c r="C29" s="339" t="s">
        <v>81</v>
      </c>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40"/>
      <c r="AC29" s="322" t="s">
        <v>82</v>
      </c>
      <c r="AD29" s="322"/>
      <c r="AE29" s="322"/>
      <c r="AF29" s="322"/>
      <c r="AG29" s="323">
        <f>SUM(AG26:AJ28)</f>
        <v>2352000</v>
      </c>
      <c r="AH29" s="324"/>
      <c r="AI29" s="324"/>
      <c r="AJ29" s="325"/>
    </row>
    <row r="30" spans="1:36" ht="19.5" customHeight="1">
      <c r="A30" s="308" t="s">
        <v>83</v>
      </c>
      <c r="B30" s="309"/>
      <c r="C30" s="341" t="s">
        <v>84</v>
      </c>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42"/>
      <c r="AC30" s="312" t="s">
        <v>85</v>
      </c>
      <c r="AD30" s="312"/>
      <c r="AE30" s="312"/>
      <c r="AF30" s="312"/>
      <c r="AG30" s="313">
        <v>190000</v>
      </c>
      <c r="AH30" s="314"/>
      <c r="AI30" s="314"/>
      <c r="AJ30" s="315"/>
    </row>
    <row r="31" spans="1:36" ht="19.5" customHeight="1">
      <c r="A31" s="308" t="s">
        <v>86</v>
      </c>
      <c r="B31" s="309"/>
      <c r="C31" s="341" t="s">
        <v>87</v>
      </c>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42"/>
      <c r="AC31" s="312" t="s">
        <v>88</v>
      </c>
      <c r="AD31" s="312"/>
      <c r="AE31" s="312"/>
      <c r="AF31" s="312"/>
      <c r="AG31" s="313">
        <v>178000</v>
      </c>
      <c r="AH31" s="314"/>
      <c r="AI31" s="314"/>
      <c r="AJ31" s="315"/>
    </row>
    <row r="32" spans="1:36" ht="19.5" customHeight="1">
      <c r="A32" s="316" t="s">
        <v>89</v>
      </c>
      <c r="B32" s="317"/>
      <c r="C32" s="339" t="s">
        <v>90</v>
      </c>
      <c r="D32" s="340"/>
      <c r="E32" s="340"/>
      <c r="F32" s="340"/>
      <c r="G32" s="340"/>
      <c r="H32" s="340"/>
      <c r="I32" s="340"/>
      <c r="J32" s="340"/>
      <c r="K32" s="340"/>
      <c r="L32" s="340"/>
      <c r="M32" s="340"/>
      <c r="N32" s="340"/>
      <c r="O32" s="340"/>
      <c r="P32" s="340"/>
      <c r="Q32" s="340"/>
      <c r="R32" s="340"/>
      <c r="S32" s="340"/>
      <c r="T32" s="340"/>
      <c r="U32" s="340"/>
      <c r="V32" s="340"/>
      <c r="W32" s="340"/>
      <c r="X32" s="340"/>
      <c r="Y32" s="340"/>
      <c r="Z32" s="340"/>
      <c r="AA32" s="340"/>
      <c r="AB32" s="340"/>
      <c r="AC32" s="322" t="s">
        <v>91</v>
      </c>
      <c r="AD32" s="322"/>
      <c r="AE32" s="322"/>
      <c r="AF32" s="322"/>
      <c r="AG32" s="323">
        <f>SUM(AG30:AJ31)</f>
        <v>368000</v>
      </c>
      <c r="AH32" s="324"/>
      <c r="AI32" s="324"/>
      <c r="AJ32" s="325"/>
    </row>
    <row r="33" spans="1:36" ht="19.5" customHeight="1">
      <c r="A33" s="308" t="s">
        <v>92</v>
      </c>
      <c r="B33" s="309"/>
      <c r="C33" s="341" t="s">
        <v>93</v>
      </c>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42"/>
      <c r="AC33" s="312" t="s">
        <v>94</v>
      </c>
      <c r="AD33" s="312"/>
      <c r="AE33" s="312"/>
      <c r="AF33" s="312"/>
      <c r="AG33" s="313">
        <v>649000</v>
      </c>
      <c r="AH33" s="314"/>
      <c r="AI33" s="314"/>
      <c r="AJ33" s="315"/>
    </row>
    <row r="34" spans="1:36" ht="19.5" customHeight="1">
      <c r="A34" s="308" t="s">
        <v>95</v>
      </c>
      <c r="B34" s="309"/>
      <c r="C34" s="341" t="s">
        <v>96</v>
      </c>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42"/>
      <c r="AC34" s="312" t="s">
        <v>97</v>
      </c>
      <c r="AD34" s="312"/>
      <c r="AE34" s="312"/>
      <c r="AF34" s="312"/>
      <c r="AG34" s="313">
        <v>278267</v>
      </c>
      <c r="AH34" s="314"/>
      <c r="AI34" s="314"/>
      <c r="AJ34" s="315"/>
    </row>
    <row r="35" spans="1:36" ht="19.5" customHeight="1">
      <c r="A35" s="308" t="s">
        <v>98</v>
      </c>
      <c r="B35" s="309"/>
      <c r="C35" s="341" t="s">
        <v>99</v>
      </c>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42"/>
      <c r="AC35" s="312" t="s">
        <v>100</v>
      </c>
      <c r="AD35" s="312"/>
      <c r="AE35" s="312"/>
      <c r="AF35" s="312"/>
      <c r="AG35" s="313"/>
      <c r="AH35" s="314"/>
      <c r="AI35" s="314"/>
      <c r="AJ35" s="315"/>
    </row>
    <row r="36" spans="1:36" ht="19.5" customHeight="1">
      <c r="A36" s="308" t="s">
        <v>101</v>
      </c>
      <c r="B36" s="309"/>
      <c r="C36" s="341" t="s">
        <v>102</v>
      </c>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12" t="s">
        <v>103</v>
      </c>
      <c r="AD36" s="312"/>
      <c r="AE36" s="312"/>
      <c r="AF36" s="312"/>
      <c r="AG36" s="313">
        <v>627000</v>
      </c>
      <c r="AH36" s="314"/>
      <c r="AI36" s="314"/>
      <c r="AJ36" s="315"/>
    </row>
    <row r="37" spans="1:36" ht="19.5" customHeight="1">
      <c r="A37" s="308" t="s">
        <v>104</v>
      </c>
      <c r="B37" s="309"/>
      <c r="C37" s="343" t="s">
        <v>105</v>
      </c>
      <c r="D37" s="344"/>
      <c r="E37" s="344"/>
      <c r="F37" s="344"/>
      <c r="G37" s="344"/>
      <c r="H37" s="344"/>
      <c r="I37" s="344"/>
      <c r="J37" s="344"/>
      <c r="K37" s="344"/>
      <c r="L37" s="344"/>
      <c r="M37" s="344"/>
      <c r="N37" s="344"/>
      <c r="O37" s="344"/>
      <c r="P37" s="344"/>
      <c r="Q37" s="344"/>
      <c r="R37" s="344"/>
      <c r="S37" s="344"/>
      <c r="T37" s="344"/>
      <c r="U37" s="344"/>
      <c r="V37" s="344"/>
      <c r="W37" s="344"/>
      <c r="X37" s="344"/>
      <c r="Y37" s="344"/>
      <c r="Z37" s="344"/>
      <c r="AA37" s="344"/>
      <c r="AB37" s="344"/>
      <c r="AC37" s="312" t="s">
        <v>106</v>
      </c>
      <c r="AD37" s="312"/>
      <c r="AE37" s="312"/>
      <c r="AF37" s="312"/>
      <c r="AG37" s="313"/>
      <c r="AH37" s="314"/>
      <c r="AI37" s="314"/>
      <c r="AJ37" s="315"/>
    </row>
    <row r="38" spans="1:36" ht="19.5" customHeight="1">
      <c r="A38" s="308" t="s">
        <v>107</v>
      </c>
      <c r="B38" s="309"/>
      <c r="C38" s="329" t="s">
        <v>108</v>
      </c>
      <c r="D38" s="330"/>
      <c r="E38" s="330"/>
      <c r="F38" s="330"/>
      <c r="G38" s="330"/>
      <c r="H38" s="330"/>
      <c r="I38" s="330"/>
      <c r="J38" s="330"/>
      <c r="K38" s="330"/>
      <c r="L38" s="330"/>
      <c r="M38" s="330"/>
      <c r="N38" s="330"/>
      <c r="O38" s="330"/>
      <c r="P38" s="330"/>
      <c r="Q38" s="330"/>
      <c r="R38" s="330"/>
      <c r="S38" s="330"/>
      <c r="T38" s="330"/>
      <c r="U38" s="330"/>
      <c r="V38" s="330"/>
      <c r="W38" s="330"/>
      <c r="X38" s="330"/>
      <c r="Y38" s="330"/>
      <c r="Z38" s="330"/>
      <c r="AA38" s="330"/>
      <c r="AB38" s="330"/>
      <c r="AC38" s="312" t="s">
        <v>109</v>
      </c>
      <c r="AD38" s="312"/>
      <c r="AE38" s="312"/>
      <c r="AF38" s="312"/>
      <c r="AG38" s="313">
        <v>230000</v>
      </c>
      <c r="AH38" s="314"/>
      <c r="AI38" s="314"/>
      <c r="AJ38" s="315"/>
    </row>
    <row r="39" spans="1:36" ht="19.5" customHeight="1">
      <c r="A39" s="308" t="s">
        <v>110</v>
      </c>
      <c r="B39" s="309"/>
      <c r="C39" s="341" t="s">
        <v>111</v>
      </c>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12" t="s">
        <v>112</v>
      </c>
      <c r="AD39" s="312"/>
      <c r="AE39" s="312"/>
      <c r="AF39" s="312"/>
      <c r="AG39" s="313">
        <v>1854000</v>
      </c>
      <c r="AH39" s="314"/>
      <c r="AI39" s="314"/>
      <c r="AJ39" s="315"/>
    </row>
    <row r="40" spans="1:36" ht="19.5" customHeight="1">
      <c r="A40" s="316" t="s">
        <v>113</v>
      </c>
      <c r="B40" s="317"/>
      <c r="C40" s="339" t="s">
        <v>114</v>
      </c>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40"/>
      <c r="AC40" s="322" t="s">
        <v>115</v>
      </c>
      <c r="AD40" s="322"/>
      <c r="AE40" s="322"/>
      <c r="AF40" s="322"/>
      <c r="AG40" s="323">
        <f>SUM(AG33:AJ39)</f>
        <v>3638267</v>
      </c>
      <c r="AH40" s="324"/>
      <c r="AI40" s="324"/>
      <c r="AJ40" s="325"/>
    </row>
    <row r="41" spans="1:36" ht="19.5" customHeight="1">
      <c r="A41" s="308" t="s">
        <v>116</v>
      </c>
      <c r="B41" s="309"/>
      <c r="C41" s="341" t="s">
        <v>117</v>
      </c>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12" t="s">
        <v>118</v>
      </c>
      <c r="AD41" s="312"/>
      <c r="AE41" s="312"/>
      <c r="AF41" s="312"/>
      <c r="AG41" s="313"/>
      <c r="AH41" s="314"/>
      <c r="AI41" s="314"/>
      <c r="AJ41" s="315"/>
    </row>
    <row r="42" spans="1:36" ht="19.5" customHeight="1">
      <c r="A42" s="308" t="s">
        <v>119</v>
      </c>
      <c r="B42" s="309"/>
      <c r="C42" s="341" t="s">
        <v>120</v>
      </c>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12" t="s">
        <v>121</v>
      </c>
      <c r="AD42" s="312"/>
      <c r="AE42" s="312"/>
      <c r="AF42" s="312"/>
      <c r="AG42" s="313"/>
      <c r="AH42" s="314"/>
      <c r="AI42" s="314"/>
      <c r="AJ42" s="315"/>
    </row>
    <row r="43" spans="1:36" ht="19.5" customHeight="1">
      <c r="A43" s="316" t="s">
        <v>122</v>
      </c>
      <c r="B43" s="317"/>
      <c r="C43" s="339" t="s">
        <v>123</v>
      </c>
      <c r="D43" s="340"/>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22" t="s">
        <v>124</v>
      </c>
      <c r="AD43" s="322"/>
      <c r="AE43" s="322"/>
      <c r="AF43" s="322"/>
      <c r="AG43" s="323">
        <f>SUM(AG41:AJ42)</f>
        <v>0</v>
      </c>
      <c r="AH43" s="324"/>
      <c r="AI43" s="324"/>
      <c r="AJ43" s="325"/>
    </row>
    <row r="44" spans="1:36" ht="19.5" customHeight="1">
      <c r="A44" s="308" t="s">
        <v>125</v>
      </c>
      <c r="B44" s="309"/>
      <c r="C44" s="341" t="s">
        <v>126</v>
      </c>
      <c r="D44" s="342"/>
      <c r="E44" s="342"/>
      <c r="F44" s="342"/>
      <c r="G44" s="342"/>
      <c r="H44" s="342"/>
      <c r="I44" s="342"/>
      <c r="J44" s="342"/>
      <c r="K44" s="342"/>
      <c r="L44" s="342"/>
      <c r="M44" s="342"/>
      <c r="N44" s="342"/>
      <c r="O44" s="342"/>
      <c r="P44" s="342"/>
      <c r="Q44" s="342"/>
      <c r="R44" s="342"/>
      <c r="S44" s="342"/>
      <c r="T44" s="342"/>
      <c r="U44" s="342"/>
      <c r="V44" s="342"/>
      <c r="W44" s="342"/>
      <c r="X44" s="342"/>
      <c r="Y44" s="342"/>
      <c r="Z44" s="342"/>
      <c r="AA44" s="342"/>
      <c r="AB44" s="342"/>
      <c r="AC44" s="312" t="s">
        <v>127</v>
      </c>
      <c r="AD44" s="312"/>
      <c r="AE44" s="312"/>
      <c r="AF44" s="312"/>
      <c r="AG44" s="313">
        <v>1326943</v>
      </c>
      <c r="AH44" s="314"/>
      <c r="AI44" s="314"/>
      <c r="AJ44" s="315"/>
    </row>
    <row r="45" spans="1:36" ht="19.5" customHeight="1">
      <c r="A45" s="308" t="s">
        <v>128</v>
      </c>
      <c r="B45" s="309"/>
      <c r="C45" s="341" t="s">
        <v>129</v>
      </c>
      <c r="D45" s="342"/>
      <c r="E45" s="342"/>
      <c r="F45" s="342"/>
      <c r="G45" s="342"/>
      <c r="H45" s="342"/>
      <c r="I45" s="342"/>
      <c r="J45" s="342"/>
      <c r="K45" s="342"/>
      <c r="L45" s="342"/>
      <c r="M45" s="342"/>
      <c r="N45" s="342"/>
      <c r="O45" s="342"/>
      <c r="P45" s="342"/>
      <c r="Q45" s="342"/>
      <c r="R45" s="342"/>
      <c r="S45" s="342"/>
      <c r="T45" s="342"/>
      <c r="U45" s="342"/>
      <c r="V45" s="342"/>
      <c r="W45" s="342"/>
      <c r="X45" s="342"/>
      <c r="Y45" s="342"/>
      <c r="Z45" s="342"/>
      <c r="AA45" s="342"/>
      <c r="AB45" s="342"/>
      <c r="AC45" s="312" t="s">
        <v>130</v>
      </c>
      <c r="AD45" s="312"/>
      <c r="AE45" s="312"/>
      <c r="AF45" s="312"/>
      <c r="AG45" s="313"/>
      <c r="AH45" s="314"/>
      <c r="AI45" s="314"/>
      <c r="AJ45" s="315"/>
    </row>
    <row r="46" spans="1:36" ht="19.5" customHeight="1">
      <c r="A46" s="308" t="s">
        <v>131</v>
      </c>
      <c r="B46" s="309"/>
      <c r="C46" s="341" t="s">
        <v>132</v>
      </c>
      <c r="D46" s="342"/>
      <c r="E46" s="342"/>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12" t="s">
        <v>133</v>
      </c>
      <c r="AD46" s="312"/>
      <c r="AE46" s="312"/>
      <c r="AF46" s="312"/>
      <c r="AG46" s="313"/>
      <c r="AH46" s="314"/>
      <c r="AI46" s="314"/>
      <c r="AJ46" s="315"/>
    </row>
    <row r="47" spans="1:36" ht="19.5" customHeight="1">
      <c r="A47" s="308" t="s">
        <v>134</v>
      </c>
      <c r="B47" s="309"/>
      <c r="C47" s="341" t="s">
        <v>135</v>
      </c>
      <c r="D47" s="342"/>
      <c r="E47" s="342"/>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12" t="s">
        <v>136</v>
      </c>
      <c r="AD47" s="312"/>
      <c r="AE47" s="312"/>
      <c r="AF47" s="312"/>
      <c r="AG47" s="313"/>
      <c r="AH47" s="314"/>
      <c r="AI47" s="314"/>
      <c r="AJ47" s="315"/>
    </row>
    <row r="48" spans="1:36" ht="19.5" customHeight="1">
      <c r="A48" s="308" t="s">
        <v>137</v>
      </c>
      <c r="B48" s="309"/>
      <c r="C48" s="341" t="s">
        <v>138</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12" t="s">
        <v>139</v>
      </c>
      <c r="AD48" s="312"/>
      <c r="AE48" s="312"/>
      <c r="AF48" s="312"/>
      <c r="AG48" s="313"/>
      <c r="AH48" s="314"/>
      <c r="AI48" s="314"/>
      <c r="AJ48" s="315"/>
    </row>
    <row r="49" spans="1:36" ht="19.5" customHeight="1">
      <c r="A49" s="316" t="s">
        <v>140</v>
      </c>
      <c r="B49" s="317"/>
      <c r="C49" s="339" t="s">
        <v>141</v>
      </c>
      <c r="D49" s="340"/>
      <c r="E49" s="340"/>
      <c r="F49" s="340"/>
      <c r="G49" s="340"/>
      <c r="H49" s="340"/>
      <c r="I49" s="340"/>
      <c r="J49" s="340"/>
      <c r="K49" s="340"/>
      <c r="L49" s="340"/>
      <c r="M49" s="340"/>
      <c r="N49" s="340"/>
      <c r="O49" s="340"/>
      <c r="P49" s="340"/>
      <c r="Q49" s="340"/>
      <c r="R49" s="340"/>
      <c r="S49" s="340"/>
      <c r="T49" s="340"/>
      <c r="U49" s="340"/>
      <c r="V49" s="340"/>
      <c r="W49" s="340"/>
      <c r="X49" s="340"/>
      <c r="Y49" s="340"/>
      <c r="Z49" s="340"/>
      <c r="AA49" s="340"/>
      <c r="AB49" s="340"/>
      <c r="AC49" s="322" t="s">
        <v>142</v>
      </c>
      <c r="AD49" s="322"/>
      <c r="AE49" s="322"/>
      <c r="AF49" s="322"/>
      <c r="AG49" s="323">
        <f>SUM(AG44:AJ48)</f>
        <v>1326943</v>
      </c>
      <c r="AH49" s="324"/>
      <c r="AI49" s="324"/>
      <c r="AJ49" s="325"/>
    </row>
    <row r="50" spans="1:36" ht="19.5" customHeight="1">
      <c r="A50" s="316" t="s">
        <v>143</v>
      </c>
      <c r="B50" s="317"/>
      <c r="C50" s="339" t="s">
        <v>144</v>
      </c>
      <c r="D50" s="340"/>
      <c r="E50" s="340"/>
      <c r="F50" s="340"/>
      <c r="G50" s="340"/>
      <c r="H50" s="340"/>
      <c r="I50" s="340"/>
      <c r="J50" s="340"/>
      <c r="K50" s="340"/>
      <c r="L50" s="340"/>
      <c r="M50" s="340"/>
      <c r="N50" s="340"/>
      <c r="O50" s="340"/>
      <c r="P50" s="340"/>
      <c r="Q50" s="340"/>
      <c r="R50" s="340"/>
      <c r="S50" s="340"/>
      <c r="T50" s="340"/>
      <c r="U50" s="340"/>
      <c r="V50" s="340"/>
      <c r="W50" s="340"/>
      <c r="X50" s="340"/>
      <c r="Y50" s="340"/>
      <c r="Z50" s="340"/>
      <c r="AA50" s="340"/>
      <c r="AB50" s="340"/>
      <c r="AC50" s="322" t="s">
        <v>145</v>
      </c>
      <c r="AD50" s="322"/>
      <c r="AE50" s="322"/>
      <c r="AF50" s="322"/>
      <c r="AG50" s="323">
        <f>AG29+AG32+AG40+AG43+AG49</f>
        <v>7685210</v>
      </c>
      <c r="AH50" s="324"/>
      <c r="AI50" s="324"/>
      <c r="AJ50" s="325"/>
    </row>
    <row r="51" spans="1:36" ht="19.5" customHeight="1">
      <c r="A51" s="308" t="s">
        <v>146</v>
      </c>
      <c r="B51" s="309"/>
      <c r="C51" s="310" t="s">
        <v>147</v>
      </c>
      <c r="D51" s="311"/>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2" t="s">
        <v>148</v>
      </c>
      <c r="AD51" s="312"/>
      <c r="AE51" s="312"/>
      <c r="AF51" s="312"/>
      <c r="AG51" s="313"/>
      <c r="AH51" s="314"/>
      <c r="AI51" s="314"/>
      <c r="AJ51" s="315"/>
    </row>
    <row r="52" spans="1:36" ht="19.5" customHeight="1">
      <c r="A52" s="308" t="s">
        <v>149</v>
      </c>
      <c r="B52" s="309"/>
      <c r="C52" s="310" t="s">
        <v>150</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2" t="s">
        <v>151</v>
      </c>
      <c r="AD52" s="312"/>
      <c r="AE52" s="312"/>
      <c r="AF52" s="312"/>
      <c r="AG52" s="313"/>
      <c r="AH52" s="314"/>
      <c r="AI52" s="314"/>
      <c r="AJ52" s="315"/>
    </row>
    <row r="53" spans="1:36" ht="19.5" customHeight="1">
      <c r="A53" s="308" t="s">
        <v>152</v>
      </c>
      <c r="B53" s="309"/>
      <c r="C53" s="337" t="s">
        <v>153</v>
      </c>
      <c r="D53" s="338"/>
      <c r="E53" s="338"/>
      <c r="F53" s="338"/>
      <c r="G53" s="338"/>
      <c r="H53" s="338"/>
      <c r="I53" s="338"/>
      <c r="J53" s="338"/>
      <c r="K53" s="338"/>
      <c r="L53" s="338"/>
      <c r="M53" s="338"/>
      <c r="N53" s="338"/>
      <c r="O53" s="338"/>
      <c r="P53" s="338"/>
      <c r="Q53" s="338"/>
      <c r="R53" s="338"/>
      <c r="S53" s="338"/>
      <c r="T53" s="338"/>
      <c r="U53" s="338"/>
      <c r="V53" s="338"/>
      <c r="W53" s="338"/>
      <c r="X53" s="338"/>
      <c r="Y53" s="338"/>
      <c r="Z53" s="338"/>
      <c r="AA53" s="338"/>
      <c r="AB53" s="338"/>
      <c r="AC53" s="312" t="s">
        <v>154</v>
      </c>
      <c r="AD53" s="312"/>
      <c r="AE53" s="312"/>
      <c r="AF53" s="312"/>
      <c r="AG53" s="313"/>
      <c r="AH53" s="314"/>
      <c r="AI53" s="314"/>
      <c r="AJ53" s="315"/>
    </row>
    <row r="54" spans="1:36" ht="19.5" customHeight="1">
      <c r="A54" s="308" t="s">
        <v>155</v>
      </c>
      <c r="B54" s="309"/>
      <c r="C54" s="337" t="s">
        <v>156</v>
      </c>
      <c r="D54" s="338"/>
      <c r="E54" s="338"/>
      <c r="F54" s="338"/>
      <c r="G54" s="338"/>
      <c r="H54" s="338"/>
      <c r="I54" s="338"/>
      <c r="J54" s="338"/>
      <c r="K54" s="338"/>
      <c r="L54" s="338"/>
      <c r="M54" s="338"/>
      <c r="N54" s="338"/>
      <c r="O54" s="338"/>
      <c r="P54" s="338"/>
      <c r="Q54" s="338"/>
      <c r="R54" s="338"/>
      <c r="S54" s="338"/>
      <c r="T54" s="338"/>
      <c r="U54" s="338"/>
      <c r="V54" s="338"/>
      <c r="W54" s="338"/>
      <c r="X54" s="338"/>
      <c r="Y54" s="338"/>
      <c r="Z54" s="338"/>
      <c r="AA54" s="338"/>
      <c r="AB54" s="338"/>
      <c r="AC54" s="312" t="s">
        <v>157</v>
      </c>
      <c r="AD54" s="312"/>
      <c r="AE54" s="312"/>
      <c r="AF54" s="312"/>
      <c r="AG54" s="313"/>
      <c r="AH54" s="314"/>
      <c r="AI54" s="314"/>
      <c r="AJ54" s="315"/>
    </row>
    <row r="55" spans="1:36" ht="19.5" customHeight="1">
      <c r="A55" s="308" t="s">
        <v>158</v>
      </c>
      <c r="B55" s="309"/>
      <c r="C55" s="337" t="s">
        <v>159</v>
      </c>
      <c r="D55" s="338"/>
      <c r="E55" s="338"/>
      <c r="F55" s="338"/>
      <c r="G55" s="338"/>
      <c r="H55" s="338"/>
      <c r="I55" s="338"/>
      <c r="J55" s="338"/>
      <c r="K55" s="338"/>
      <c r="L55" s="338"/>
      <c r="M55" s="338"/>
      <c r="N55" s="338"/>
      <c r="O55" s="338"/>
      <c r="P55" s="338"/>
      <c r="Q55" s="338"/>
      <c r="R55" s="338"/>
      <c r="S55" s="338"/>
      <c r="T55" s="338"/>
      <c r="U55" s="338"/>
      <c r="V55" s="338"/>
      <c r="W55" s="338"/>
      <c r="X55" s="338"/>
      <c r="Y55" s="338"/>
      <c r="Z55" s="338"/>
      <c r="AA55" s="338"/>
      <c r="AB55" s="338"/>
      <c r="AC55" s="312" t="s">
        <v>160</v>
      </c>
      <c r="AD55" s="312"/>
      <c r="AE55" s="312"/>
      <c r="AF55" s="312"/>
      <c r="AG55" s="313"/>
      <c r="AH55" s="314"/>
      <c r="AI55" s="314"/>
      <c r="AJ55" s="315"/>
    </row>
    <row r="56" spans="1:36" ht="19.5" customHeight="1">
      <c r="A56" s="308" t="s">
        <v>161</v>
      </c>
      <c r="B56" s="309"/>
      <c r="C56" s="310" t="s">
        <v>162</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11"/>
      <c r="AC56" s="312" t="s">
        <v>163</v>
      </c>
      <c r="AD56" s="312"/>
      <c r="AE56" s="312"/>
      <c r="AF56" s="312"/>
      <c r="AG56" s="313"/>
      <c r="AH56" s="314"/>
      <c r="AI56" s="314"/>
      <c r="AJ56" s="315"/>
    </row>
    <row r="57" spans="1:36" ht="19.5" customHeight="1">
      <c r="A57" s="308" t="s">
        <v>164</v>
      </c>
      <c r="B57" s="309"/>
      <c r="C57" s="310" t="s">
        <v>165</v>
      </c>
      <c r="D57" s="311"/>
      <c r="E57" s="311"/>
      <c r="F57" s="311"/>
      <c r="G57" s="311"/>
      <c r="H57" s="311"/>
      <c r="I57" s="311"/>
      <c r="J57" s="311"/>
      <c r="K57" s="311"/>
      <c r="L57" s="311"/>
      <c r="M57" s="311"/>
      <c r="N57" s="311"/>
      <c r="O57" s="311"/>
      <c r="P57" s="311"/>
      <c r="Q57" s="311"/>
      <c r="R57" s="311"/>
      <c r="S57" s="311"/>
      <c r="T57" s="311"/>
      <c r="U57" s="311"/>
      <c r="V57" s="311"/>
      <c r="W57" s="311"/>
      <c r="X57" s="311"/>
      <c r="Y57" s="311"/>
      <c r="Z57" s="311"/>
      <c r="AA57" s="311"/>
      <c r="AB57" s="311"/>
      <c r="AC57" s="312" t="s">
        <v>166</v>
      </c>
      <c r="AD57" s="312"/>
      <c r="AE57" s="312"/>
      <c r="AF57" s="312"/>
      <c r="AG57" s="313"/>
      <c r="AH57" s="314"/>
      <c r="AI57" s="314"/>
      <c r="AJ57" s="315"/>
    </row>
    <row r="58" spans="1:36" ht="19.5" customHeight="1">
      <c r="A58" s="308" t="s">
        <v>167</v>
      </c>
      <c r="B58" s="309"/>
      <c r="C58" s="310" t="s">
        <v>168</v>
      </c>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11"/>
      <c r="AC58" s="312" t="s">
        <v>169</v>
      </c>
      <c r="AD58" s="312"/>
      <c r="AE58" s="312"/>
      <c r="AF58" s="312"/>
      <c r="AG58" s="313">
        <v>4767348</v>
      </c>
      <c r="AH58" s="314"/>
      <c r="AI58" s="314"/>
      <c r="AJ58" s="315"/>
    </row>
    <row r="59" spans="1:36" ht="19.5" customHeight="1">
      <c r="A59" s="316" t="s">
        <v>170</v>
      </c>
      <c r="B59" s="317"/>
      <c r="C59" s="320" t="s">
        <v>171</v>
      </c>
      <c r="D59" s="321"/>
      <c r="E59" s="321"/>
      <c r="F59" s="321"/>
      <c r="G59" s="321"/>
      <c r="H59" s="321"/>
      <c r="I59" s="321"/>
      <c r="J59" s="321"/>
      <c r="K59" s="321"/>
      <c r="L59" s="321"/>
      <c r="M59" s="321"/>
      <c r="N59" s="321"/>
      <c r="O59" s="321"/>
      <c r="P59" s="321"/>
      <c r="Q59" s="321"/>
      <c r="R59" s="321"/>
      <c r="S59" s="321"/>
      <c r="T59" s="321"/>
      <c r="U59" s="321"/>
      <c r="V59" s="321"/>
      <c r="W59" s="321"/>
      <c r="X59" s="321"/>
      <c r="Y59" s="321"/>
      <c r="Z59" s="321"/>
      <c r="AA59" s="321"/>
      <c r="AB59" s="321"/>
      <c r="AC59" s="322" t="s">
        <v>172</v>
      </c>
      <c r="AD59" s="322"/>
      <c r="AE59" s="322"/>
      <c r="AF59" s="322"/>
      <c r="AG59" s="323">
        <f>SUM(AG51:AJ58)</f>
        <v>4767348</v>
      </c>
      <c r="AH59" s="324"/>
      <c r="AI59" s="324"/>
      <c r="AJ59" s="325"/>
    </row>
    <row r="60" spans="1:36" ht="19.5" customHeight="1">
      <c r="A60" s="308" t="s">
        <v>173</v>
      </c>
      <c r="B60" s="309"/>
      <c r="C60" s="335" t="s">
        <v>174</v>
      </c>
      <c r="D60" s="336"/>
      <c r="E60" s="336"/>
      <c r="F60" s="336"/>
      <c r="G60" s="336"/>
      <c r="H60" s="336"/>
      <c r="I60" s="336"/>
      <c r="J60" s="336"/>
      <c r="K60" s="336"/>
      <c r="L60" s="336"/>
      <c r="M60" s="336"/>
      <c r="N60" s="336"/>
      <c r="O60" s="336"/>
      <c r="P60" s="336"/>
      <c r="Q60" s="336"/>
      <c r="R60" s="336"/>
      <c r="S60" s="336"/>
      <c r="T60" s="336"/>
      <c r="U60" s="336"/>
      <c r="V60" s="336"/>
      <c r="W60" s="336"/>
      <c r="X60" s="336"/>
      <c r="Y60" s="336"/>
      <c r="Z60" s="336"/>
      <c r="AA60" s="336"/>
      <c r="AB60" s="336"/>
      <c r="AC60" s="312" t="s">
        <v>175</v>
      </c>
      <c r="AD60" s="312"/>
      <c r="AE60" s="312"/>
      <c r="AF60" s="312"/>
      <c r="AG60" s="313"/>
      <c r="AH60" s="314"/>
      <c r="AI60" s="314"/>
      <c r="AJ60" s="315"/>
    </row>
    <row r="61" spans="1:36" ht="19.5" customHeight="1">
      <c r="A61" s="308" t="s">
        <v>176</v>
      </c>
      <c r="B61" s="309"/>
      <c r="C61" s="335" t="s">
        <v>177</v>
      </c>
      <c r="D61" s="336"/>
      <c r="E61" s="336"/>
      <c r="F61" s="336"/>
      <c r="G61" s="336"/>
      <c r="H61" s="336"/>
      <c r="I61" s="336"/>
      <c r="J61" s="336"/>
      <c r="K61" s="336"/>
      <c r="L61" s="336"/>
      <c r="M61" s="336"/>
      <c r="N61" s="336"/>
      <c r="O61" s="336"/>
      <c r="P61" s="336"/>
      <c r="Q61" s="336"/>
      <c r="R61" s="336"/>
      <c r="S61" s="336"/>
      <c r="T61" s="336"/>
      <c r="U61" s="336"/>
      <c r="V61" s="336"/>
      <c r="W61" s="336"/>
      <c r="X61" s="336"/>
      <c r="Y61" s="336"/>
      <c r="Z61" s="336"/>
      <c r="AA61" s="336"/>
      <c r="AB61" s="336"/>
      <c r="AC61" s="312" t="s">
        <v>178</v>
      </c>
      <c r="AD61" s="312"/>
      <c r="AE61" s="312"/>
      <c r="AF61" s="312"/>
      <c r="AG61" s="313"/>
      <c r="AH61" s="314"/>
      <c r="AI61" s="314"/>
      <c r="AJ61" s="315"/>
    </row>
    <row r="62" spans="1:36" ht="29.25" customHeight="1">
      <c r="A62" s="308" t="s">
        <v>179</v>
      </c>
      <c r="B62" s="309"/>
      <c r="C62" s="335" t="s">
        <v>180</v>
      </c>
      <c r="D62" s="336"/>
      <c r="E62" s="336"/>
      <c r="F62" s="336"/>
      <c r="G62" s="336"/>
      <c r="H62" s="336"/>
      <c r="I62" s="336"/>
      <c r="J62" s="336"/>
      <c r="K62" s="336"/>
      <c r="L62" s="336"/>
      <c r="M62" s="336"/>
      <c r="N62" s="336"/>
      <c r="O62" s="336"/>
      <c r="P62" s="336"/>
      <c r="Q62" s="336"/>
      <c r="R62" s="336"/>
      <c r="S62" s="336"/>
      <c r="T62" s="336"/>
      <c r="U62" s="336"/>
      <c r="V62" s="336"/>
      <c r="W62" s="336"/>
      <c r="X62" s="336"/>
      <c r="Y62" s="336"/>
      <c r="Z62" s="336"/>
      <c r="AA62" s="336"/>
      <c r="AB62" s="336"/>
      <c r="AC62" s="312" t="s">
        <v>181</v>
      </c>
      <c r="AD62" s="312"/>
      <c r="AE62" s="312"/>
      <c r="AF62" s="312"/>
      <c r="AG62" s="313"/>
      <c r="AH62" s="314"/>
      <c r="AI62" s="314"/>
      <c r="AJ62" s="315"/>
    </row>
    <row r="63" spans="1:36" ht="29.25" customHeight="1">
      <c r="A63" s="308" t="s">
        <v>182</v>
      </c>
      <c r="B63" s="309"/>
      <c r="C63" s="335" t="s">
        <v>183</v>
      </c>
      <c r="D63" s="336"/>
      <c r="E63" s="336"/>
      <c r="F63" s="336"/>
      <c r="G63" s="336"/>
      <c r="H63" s="336"/>
      <c r="I63" s="336"/>
      <c r="J63" s="336"/>
      <c r="K63" s="336"/>
      <c r="L63" s="336"/>
      <c r="M63" s="336"/>
      <c r="N63" s="336"/>
      <c r="O63" s="336"/>
      <c r="P63" s="336"/>
      <c r="Q63" s="336"/>
      <c r="R63" s="336"/>
      <c r="S63" s="336"/>
      <c r="T63" s="336"/>
      <c r="U63" s="336"/>
      <c r="V63" s="336"/>
      <c r="W63" s="336"/>
      <c r="X63" s="336"/>
      <c r="Y63" s="336"/>
      <c r="Z63" s="336"/>
      <c r="AA63" s="336"/>
      <c r="AB63" s="336"/>
      <c r="AC63" s="312" t="s">
        <v>184</v>
      </c>
      <c r="AD63" s="312"/>
      <c r="AE63" s="312"/>
      <c r="AF63" s="312"/>
      <c r="AG63" s="313"/>
      <c r="AH63" s="314"/>
      <c r="AI63" s="314"/>
      <c r="AJ63" s="315"/>
    </row>
    <row r="64" spans="1:36" ht="29.25" customHeight="1">
      <c r="A64" s="308" t="s">
        <v>185</v>
      </c>
      <c r="B64" s="309"/>
      <c r="C64" s="335" t="s">
        <v>186</v>
      </c>
      <c r="D64" s="336"/>
      <c r="E64" s="336"/>
      <c r="F64" s="336"/>
      <c r="G64" s="336"/>
      <c r="H64" s="336"/>
      <c r="I64" s="336"/>
      <c r="J64" s="336"/>
      <c r="K64" s="336"/>
      <c r="L64" s="336"/>
      <c r="M64" s="336"/>
      <c r="N64" s="336"/>
      <c r="O64" s="336"/>
      <c r="P64" s="336"/>
      <c r="Q64" s="336"/>
      <c r="R64" s="336"/>
      <c r="S64" s="336"/>
      <c r="T64" s="336"/>
      <c r="U64" s="336"/>
      <c r="V64" s="336"/>
      <c r="W64" s="336"/>
      <c r="X64" s="336"/>
      <c r="Y64" s="336"/>
      <c r="Z64" s="336"/>
      <c r="AA64" s="336"/>
      <c r="AB64" s="336"/>
      <c r="AC64" s="312" t="s">
        <v>187</v>
      </c>
      <c r="AD64" s="312"/>
      <c r="AE64" s="312"/>
      <c r="AF64" s="312"/>
      <c r="AG64" s="313"/>
      <c r="AH64" s="314"/>
      <c r="AI64" s="314"/>
      <c r="AJ64" s="315"/>
    </row>
    <row r="65" spans="1:36" ht="19.5" customHeight="1">
      <c r="A65" s="308" t="s">
        <v>188</v>
      </c>
      <c r="B65" s="309"/>
      <c r="C65" s="335" t="s">
        <v>189</v>
      </c>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12" t="s">
        <v>190</v>
      </c>
      <c r="AD65" s="312"/>
      <c r="AE65" s="312"/>
      <c r="AF65" s="312"/>
      <c r="AG65" s="313">
        <v>2242648</v>
      </c>
      <c r="AH65" s="314"/>
      <c r="AI65" s="314"/>
      <c r="AJ65" s="315"/>
    </row>
    <row r="66" spans="1:36" ht="29.25" customHeight="1">
      <c r="A66" s="308" t="s">
        <v>191</v>
      </c>
      <c r="B66" s="309"/>
      <c r="C66" s="335" t="s">
        <v>192</v>
      </c>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12" t="s">
        <v>193</v>
      </c>
      <c r="AD66" s="312"/>
      <c r="AE66" s="312"/>
      <c r="AF66" s="312"/>
      <c r="AG66" s="313"/>
      <c r="AH66" s="314"/>
      <c r="AI66" s="314"/>
      <c r="AJ66" s="315"/>
    </row>
    <row r="67" spans="1:36" ht="29.25" customHeight="1">
      <c r="A67" s="308" t="s">
        <v>194</v>
      </c>
      <c r="B67" s="309"/>
      <c r="C67" s="335" t="s">
        <v>195</v>
      </c>
      <c r="D67" s="336"/>
      <c r="E67" s="336"/>
      <c r="F67" s="336"/>
      <c r="G67" s="336"/>
      <c r="H67" s="336"/>
      <c r="I67" s="336"/>
      <c r="J67" s="336"/>
      <c r="K67" s="336"/>
      <c r="L67" s="336"/>
      <c r="M67" s="336"/>
      <c r="N67" s="336"/>
      <c r="O67" s="336"/>
      <c r="P67" s="336"/>
      <c r="Q67" s="336"/>
      <c r="R67" s="336"/>
      <c r="S67" s="336"/>
      <c r="T67" s="336"/>
      <c r="U67" s="336"/>
      <c r="V67" s="336"/>
      <c r="W67" s="336"/>
      <c r="X67" s="336"/>
      <c r="Y67" s="336"/>
      <c r="Z67" s="336"/>
      <c r="AA67" s="336"/>
      <c r="AB67" s="336"/>
      <c r="AC67" s="312" t="s">
        <v>196</v>
      </c>
      <c r="AD67" s="312"/>
      <c r="AE67" s="312"/>
      <c r="AF67" s="312"/>
      <c r="AG67" s="313">
        <v>200000</v>
      </c>
      <c r="AH67" s="314"/>
      <c r="AI67" s="314"/>
      <c r="AJ67" s="315"/>
    </row>
    <row r="68" spans="1:36" ht="19.5" customHeight="1">
      <c r="A68" s="308" t="s">
        <v>197</v>
      </c>
      <c r="B68" s="309"/>
      <c r="C68" s="335" t="s">
        <v>198</v>
      </c>
      <c r="D68" s="336"/>
      <c r="E68" s="336"/>
      <c r="F68" s="336"/>
      <c r="G68" s="336"/>
      <c r="H68" s="336"/>
      <c r="I68" s="336"/>
      <c r="J68" s="336"/>
      <c r="K68" s="336"/>
      <c r="L68" s="336"/>
      <c r="M68" s="336"/>
      <c r="N68" s="336"/>
      <c r="O68" s="336"/>
      <c r="P68" s="336"/>
      <c r="Q68" s="336"/>
      <c r="R68" s="336"/>
      <c r="S68" s="336"/>
      <c r="T68" s="336"/>
      <c r="U68" s="336"/>
      <c r="V68" s="336"/>
      <c r="W68" s="336"/>
      <c r="X68" s="336"/>
      <c r="Y68" s="336"/>
      <c r="Z68" s="336"/>
      <c r="AA68" s="336"/>
      <c r="AB68" s="336"/>
      <c r="AC68" s="312" t="s">
        <v>199</v>
      </c>
      <c r="AD68" s="312"/>
      <c r="AE68" s="312"/>
      <c r="AF68" s="312"/>
      <c r="AG68" s="313"/>
      <c r="AH68" s="314"/>
      <c r="AI68" s="314"/>
      <c r="AJ68" s="315"/>
    </row>
    <row r="69" spans="1:36" ht="19.5" customHeight="1">
      <c r="A69" s="308" t="s">
        <v>200</v>
      </c>
      <c r="B69" s="309"/>
      <c r="C69" s="333" t="s">
        <v>201</v>
      </c>
      <c r="D69" s="334"/>
      <c r="E69" s="334"/>
      <c r="F69" s="334"/>
      <c r="G69" s="334"/>
      <c r="H69" s="334"/>
      <c r="I69" s="334"/>
      <c r="J69" s="334"/>
      <c r="K69" s="334"/>
      <c r="L69" s="334"/>
      <c r="M69" s="334"/>
      <c r="N69" s="334"/>
      <c r="O69" s="334"/>
      <c r="P69" s="334"/>
      <c r="Q69" s="334"/>
      <c r="R69" s="334"/>
      <c r="S69" s="334"/>
      <c r="T69" s="334"/>
      <c r="U69" s="334"/>
      <c r="V69" s="334"/>
      <c r="W69" s="334"/>
      <c r="X69" s="334"/>
      <c r="Y69" s="334"/>
      <c r="Z69" s="334"/>
      <c r="AA69" s="334"/>
      <c r="AB69" s="334"/>
      <c r="AC69" s="312" t="s">
        <v>202</v>
      </c>
      <c r="AD69" s="312"/>
      <c r="AE69" s="312"/>
      <c r="AF69" s="312"/>
      <c r="AG69" s="313"/>
      <c r="AH69" s="314"/>
      <c r="AI69" s="314"/>
      <c r="AJ69" s="315"/>
    </row>
    <row r="70" spans="1:36" ht="19.5" customHeight="1">
      <c r="A70" s="308" t="s">
        <v>203</v>
      </c>
      <c r="B70" s="309"/>
      <c r="C70" s="335" t="s">
        <v>204</v>
      </c>
      <c r="D70" s="336"/>
      <c r="E70" s="336"/>
      <c r="F70" s="336"/>
      <c r="G70" s="336"/>
      <c r="H70" s="336"/>
      <c r="I70" s="336"/>
      <c r="J70" s="336"/>
      <c r="K70" s="336"/>
      <c r="L70" s="336"/>
      <c r="M70" s="336"/>
      <c r="N70" s="336"/>
      <c r="O70" s="336"/>
      <c r="P70" s="336"/>
      <c r="Q70" s="336"/>
      <c r="R70" s="336"/>
      <c r="S70" s="336"/>
      <c r="T70" s="336"/>
      <c r="U70" s="336"/>
      <c r="V70" s="336"/>
      <c r="W70" s="336"/>
      <c r="X70" s="336"/>
      <c r="Y70" s="336"/>
      <c r="Z70" s="336"/>
      <c r="AA70" s="336"/>
      <c r="AB70" s="336"/>
      <c r="AC70" s="312" t="s">
        <v>205</v>
      </c>
      <c r="AD70" s="312"/>
      <c r="AE70" s="312"/>
      <c r="AF70" s="312"/>
      <c r="AG70" s="313">
        <v>755000</v>
      </c>
      <c r="AH70" s="314"/>
      <c r="AI70" s="314"/>
      <c r="AJ70" s="315"/>
    </row>
    <row r="71" spans="1:36" ht="19.5" customHeight="1">
      <c r="A71" s="308" t="s">
        <v>206</v>
      </c>
      <c r="B71" s="309"/>
      <c r="C71" s="333" t="s">
        <v>207</v>
      </c>
      <c r="D71" s="334"/>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12" t="s">
        <v>208</v>
      </c>
      <c r="AD71" s="312"/>
      <c r="AE71" s="312"/>
      <c r="AF71" s="312"/>
      <c r="AG71" s="313">
        <v>5500000</v>
      </c>
      <c r="AH71" s="314"/>
      <c r="AI71" s="314"/>
      <c r="AJ71" s="315"/>
    </row>
    <row r="72" spans="1:36" ht="19.5" customHeight="1">
      <c r="A72" s="316" t="s">
        <v>209</v>
      </c>
      <c r="B72" s="317"/>
      <c r="C72" s="320" t="s">
        <v>210</v>
      </c>
      <c r="D72" s="321"/>
      <c r="E72" s="321"/>
      <c r="F72" s="321"/>
      <c r="G72" s="321"/>
      <c r="H72" s="321"/>
      <c r="I72" s="321"/>
      <c r="J72" s="321"/>
      <c r="K72" s="321"/>
      <c r="L72" s="321"/>
      <c r="M72" s="321"/>
      <c r="N72" s="321"/>
      <c r="O72" s="321"/>
      <c r="P72" s="321"/>
      <c r="Q72" s="321"/>
      <c r="R72" s="321"/>
      <c r="S72" s="321"/>
      <c r="T72" s="321"/>
      <c r="U72" s="321"/>
      <c r="V72" s="321"/>
      <c r="W72" s="321"/>
      <c r="X72" s="321"/>
      <c r="Y72" s="321"/>
      <c r="Z72" s="321"/>
      <c r="AA72" s="321"/>
      <c r="AB72" s="321"/>
      <c r="AC72" s="322" t="s">
        <v>211</v>
      </c>
      <c r="AD72" s="322"/>
      <c r="AE72" s="322"/>
      <c r="AF72" s="322"/>
      <c r="AG72" s="323">
        <f>SUM(AG60:AJ71)</f>
        <v>8697648</v>
      </c>
      <c r="AH72" s="324"/>
      <c r="AI72" s="324"/>
      <c r="AJ72" s="325"/>
    </row>
    <row r="73" spans="1:36" ht="19.5" customHeight="1">
      <c r="A73" s="308" t="s">
        <v>212</v>
      </c>
      <c r="B73" s="309"/>
      <c r="C73" s="331" t="s">
        <v>213</v>
      </c>
      <c r="D73" s="332"/>
      <c r="E73" s="332"/>
      <c r="F73" s="332"/>
      <c r="G73" s="332"/>
      <c r="H73" s="332"/>
      <c r="I73" s="332"/>
      <c r="J73" s="332"/>
      <c r="K73" s="332"/>
      <c r="L73" s="332"/>
      <c r="M73" s="332"/>
      <c r="N73" s="332"/>
      <c r="O73" s="332"/>
      <c r="P73" s="332"/>
      <c r="Q73" s="332"/>
      <c r="R73" s="332"/>
      <c r="S73" s="332"/>
      <c r="T73" s="332"/>
      <c r="U73" s="332"/>
      <c r="V73" s="332"/>
      <c r="W73" s="332"/>
      <c r="X73" s="332"/>
      <c r="Y73" s="332"/>
      <c r="Z73" s="332"/>
      <c r="AA73" s="332"/>
      <c r="AB73" s="332"/>
      <c r="AC73" s="312" t="s">
        <v>214</v>
      </c>
      <c r="AD73" s="312"/>
      <c r="AE73" s="312"/>
      <c r="AF73" s="312"/>
      <c r="AG73" s="313"/>
      <c r="AH73" s="314"/>
      <c r="AI73" s="314"/>
      <c r="AJ73" s="315"/>
    </row>
    <row r="74" spans="1:36" ht="19.5" customHeight="1">
      <c r="A74" s="308" t="s">
        <v>215</v>
      </c>
      <c r="B74" s="309"/>
      <c r="C74" s="331" t="s">
        <v>216</v>
      </c>
      <c r="D74" s="332"/>
      <c r="E74" s="332"/>
      <c r="F74" s="332"/>
      <c r="G74" s="332"/>
      <c r="H74" s="332"/>
      <c r="I74" s="332"/>
      <c r="J74" s="332"/>
      <c r="K74" s="332"/>
      <c r="L74" s="332"/>
      <c r="M74" s="332"/>
      <c r="N74" s="332"/>
      <c r="O74" s="332"/>
      <c r="P74" s="332"/>
      <c r="Q74" s="332"/>
      <c r="R74" s="332"/>
      <c r="S74" s="332"/>
      <c r="T74" s="332"/>
      <c r="U74" s="332"/>
      <c r="V74" s="332"/>
      <c r="W74" s="332"/>
      <c r="X74" s="332"/>
      <c r="Y74" s="332"/>
      <c r="Z74" s="332"/>
      <c r="AA74" s="332"/>
      <c r="AB74" s="332"/>
      <c r="AC74" s="312" t="s">
        <v>217</v>
      </c>
      <c r="AD74" s="312"/>
      <c r="AE74" s="312"/>
      <c r="AF74" s="312"/>
      <c r="AG74" s="313"/>
      <c r="AH74" s="314"/>
      <c r="AI74" s="314"/>
      <c r="AJ74" s="315"/>
    </row>
    <row r="75" spans="1:36" ht="19.5" customHeight="1">
      <c r="A75" s="308" t="s">
        <v>218</v>
      </c>
      <c r="B75" s="309"/>
      <c r="C75" s="331" t="s">
        <v>219</v>
      </c>
      <c r="D75" s="332"/>
      <c r="E75" s="332"/>
      <c r="F75" s="332"/>
      <c r="G75" s="332"/>
      <c r="H75" s="332"/>
      <c r="I75" s="332"/>
      <c r="J75" s="332"/>
      <c r="K75" s="332"/>
      <c r="L75" s="332"/>
      <c r="M75" s="332"/>
      <c r="N75" s="332"/>
      <c r="O75" s="332"/>
      <c r="P75" s="332"/>
      <c r="Q75" s="332"/>
      <c r="R75" s="332"/>
      <c r="S75" s="332"/>
      <c r="T75" s="332"/>
      <c r="U75" s="332"/>
      <c r="V75" s="332"/>
      <c r="W75" s="332"/>
      <c r="X75" s="332"/>
      <c r="Y75" s="332"/>
      <c r="Z75" s="332"/>
      <c r="AA75" s="332"/>
      <c r="AB75" s="332"/>
      <c r="AC75" s="312" t="s">
        <v>220</v>
      </c>
      <c r="AD75" s="312"/>
      <c r="AE75" s="312"/>
      <c r="AF75" s="312"/>
      <c r="AG75" s="313"/>
      <c r="AH75" s="314"/>
      <c r="AI75" s="314"/>
      <c r="AJ75" s="315"/>
    </row>
    <row r="76" spans="1:36" ht="19.5" customHeight="1">
      <c r="A76" s="308" t="s">
        <v>221</v>
      </c>
      <c r="B76" s="309"/>
      <c r="C76" s="331" t="s">
        <v>222</v>
      </c>
      <c r="D76" s="332"/>
      <c r="E76" s="332"/>
      <c r="F76" s="332"/>
      <c r="G76" s="332"/>
      <c r="H76" s="332"/>
      <c r="I76" s="332"/>
      <c r="J76" s="332"/>
      <c r="K76" s="332"/>
      <c r="L76" s="332"/>
      <c r="M76" s="332"/>
      <c r="N76" s="332"/>
      <c r="O76" s="332"/>
      <c r="P76" s="332"/>
      <c r="Q76" s="332"/>
      <c r="R76" s="332"/>
      <c r="S76" s="332"/>
      <c r="T76" s="332"/>
      <c r="U76" s="332"/>
      <c r="V76" s="332"/>
      <c r="W76" s="332"/>
      <c r="X76" s="332"/>
      <c r="Y76" s="332"/>
      <c r="Z76" s="332"/>
      <c r="AA76" s="332"/>
      <c r="AB76" s="332"/>
      <c r="AC76" s="312" t="s">
        <v>223</v>
      </c>
      <c r="AD76" s="312"/>
      <c r="AE76" s="312"/>
      <c r="AF76" s="312"/>
      <c r="AG76" s="313"/>
      <c r="AH76" s="314"/>
      <c r="AI76" s="314"/>
      <c r="AJ76" s="315"/>
    </row>
    <row r="77" spans="1:36" ht="19.5" customHeight="1">
      <c r="A77" s="308" t="s">
        <v>224</v>
      </c>
      <c r="B77" s="309"/>
      <c r="C77" s="329" t="s">
        <v>225</v>
      </c>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12" t="s">
        <v>226</v>
      </c>
      <c r="AD77" s="312"/>
      <c r="AE77" s="312"/>
      <c r="AF77" s="312"/>
      <c r="AG77" s="313"/>
      <c r="AH77" s="314"/>
      <c r="AI77" s="314"/>
      <c r="AJ77" s="315"/>
    </row>
    <row r="78" spans="1:36" ht="19.5" customHeight="1">
      <c r="A78" s="308" t="s">
        <v>227</v>
      </c>
      <c r="B78" s="309"/>
      <c r="C78" s="329" t="s">
        <v>228</v>
      </c>
      <c r="D78" s="330"/>
      <c r="E78" s="330"/>
      <c r="F78" s="330"/>
      <c r="G78" s="330"/>
      <c r="H78" s="330"/>
      <c r="I78" s="330"/>
      <c r="J78" s="330"/>
      <c r="K78" s="330"/>
      <c r="L78" s="330"/>
      <c r="M78" s="330"/>
      <c r="N78" s="330"/>
      <c r="O78" s="330"/>
      <c r="P78" s="330"/>
      <c r="Q78" s="330"/>
      <c r="R78" s="330"/>
      <c r="S78" s="330"/>
      <c r="T78" s="330"/>
      <c r="U78" s="330"/>
      <c r="V78" s="330"/>
      <c r="W78" s="330"/>
      <c r="X78" s="330"/>
      <c r="Y78" s="330"/>
      <c r="Z78" s="330"/>
      <c r="AA78" s="330"/>
      <c r="AB78" s="330"/>
      <c r="AC78" s="312" t="s">
        <v>229</v>
      </c>
      <c r="AD78" s="312"/>
      <c r="AE78" s="312"/>
      <c r="AF78" s="312"/>
      <c r="AG78" s="313"/>
      <c r="AH78" s="314"/>
      <c r="AI78" s="314"/>
      <c r="AJ78" s="315"/>
    </row>
    <row r="79" spans="1:36" ht="19.5" customHeight="1">
      <c r="A79" s="308" t="s">
        <v>230</v>
      </c>
      <c r="B79" s="309"/>
      <c r="C79" s="329" t="s">
        <v>231</v>
      </c>
      <c r="D79" s="330"/>
      <c r="E79" s="330"/>
      <c r="F79" s="330"/>
      <c r="G79" s="330"/>
      <c r="H79" s="330"/>
      <c r="I79" s="330"/>
      <c r="J79" s="330"/>
      <c r="K79" s="330"/>
      <c r="L79" s="330"/>
      <c r="M79" s="330"/>
      <c r="N79" s="330"/>
      <c r="O79" s="330"/>
      <c r="P79" s="330"/>
      <c r="Q79" s="330"/>
      <c r="R79" s="330"/>
      <c r="S79" s="330"/>
      <c r="T79" s="330"/>
      <c r="U79" s="330"/>
      <c r="V79" s="330"/>
      <c r="W79" s="330"/>
      <c r="X79" s="330"/>
      <c r="Y79" s="330"/>
      <c r="Z79" s="330"/>
      <c r="AA79" s="330"/>
      <c r="AB79" s="330"/>
      <c r="AC79" s="312" t="s">
        <v>232</v>
      </c>
      <c r="AD79" s="312"/>
      <c r="AE79" s="312"/>
      <c r="AF79" s="312"/>
      <c r="AG79" s="313"/>
      <c r="AH79" s="314"/>
      <c r="AI79" s="314"/>
      <c r="AJ79" s="315"/>
    </row>
    <row r="80" spans="1:36" s="3" customFormat="1" ht="19.5" customHeight="1">
      <c r="A80" s="316" t="s">
        <v>233</v>
      </c>
      <c r="B80" s="317"/>
      <c r="C80" s="318" t="s">
        <v>234</v>
      </c>
      <c r="D80" s="319"/>
      <c r="E80" s="319"/>
      <c r="F80" s="319"/>
      <c r="G80" s="319"/>
      <c r="H80" s="319"/>
      <c r="I80" s="319"/>
      <c r="J80" s="319"/>
      <c r="K80" s="319"/>
      <c r="L80" s="319"/>
      <c r="M80" s="319"/>
      <c r="N80" s="319"/>
      <c r="O80" s="319"/>
      <c r="P80" s="319"/>
      <c r="Q80" s="319"/>
      <c r="R80" s="319"/>
      <c r="S80" s="319"/>
      <c r="T80" s="319"/>
      <c r="U80" s="319"/>
      <c r="V80" s="319"/>
      <c r="W80" s="319"/>
      <c r="X80" s="319"/>
      <c r="Y80" s="319"/>
      <c r="Z80" s="319"/>
      <c r="AA80" s="319"/>
      <c r="AB80" s="319"/>
      <c r="AC80" s="322" t="s">
        <v>235</v>
      </c>
      <c r="AD80" s="322"/>
      <c r="AE80" s="322"/>
      <c r="AF80" s="322"/>
      <c r="AG80" s="323">
        <f>SUM(AG73:AJ79)</f>
        <v>0</v>
      </c>
      <c r="AH80" s="324"/>
      <c r="AI80" s="324"/>
      <c r="AJ80" s="325"/>
    </row>
    <row r="81" spans="1:36" ht="19.5" customHeight="1">
      <c r="A81" s="308" t="s">
        <v>236</v>
      </c>
      <c r="B81" s="309"/>
      <c r="C81" s="310" t="s">
        <v>237</v>
      </c>
      <c r="D81" s="311"/>
      <c r="E81" s="311"/>
      <c r="F81" s="311"/>
      <c r="G81" s="311"/>
      <c r="H81" s="311"/>
      <c r="I81" s="311"/>
      <c r="J81" s="311"/>
      <c r="K81" s="311"/>
      <c r="L81" s="311"/>
      <c r="M81" s="311"/>
      <c r="N81" s="311"/>
      <c r="O81" s="311"/>
      <c r="P81" s="311"/>
      <c r="Q81" s="311"/>
      <c r="R81" s="311"/>
      <c r="S81" s="311"/>
      <c r="T81" s="311"/>
      <c r="U81" s="311"/>
      <c r="V81" s="311"/>
      <c r="W81" s="311"/>
      <c r="X81" s="311"/>
      <c r="Y81" s="311"/>
      <c r="Z81" s="311"/>
      <c r="AA81" s="311"/>
      <c r="AB81" s="311"/>
      <c r="AC81" s="312" t="s">
        <v>238</v>
      </c>
      <c r="AD81" s="312"/>
      <c r="AE81" s="312"/>
      <c r="AF81" s="312"/>
      <c r="AG81" s="313">
        <v>5123622</v>
      </c>
      <c r="AH81" s="314"/>
      <c r="AI81" s="314"/>
      <c r="AJ81" s="315"/>
    </row>
    <row r="82" spans="1:36" ht="19.5" customHeight="1">
      <c r="A82" s="308" t="s">
        <v>239</v>
      </c>
      <c r="B82" s="309"/>
      <c r="C82" s="310" t="s">
        <v>240</v>
      </c>
      <c r="D82" s="311"/>
      <c r="E82" s="311"/>
      <c r="F82" s="311"/>
      <c r="G82" s="311"/>
      <c r="H82" s="311"/>
      <c r="I82" s="311"/>
      <c r="J82" s="311"/>
      <c r="K82" s="311"/>
      <c r="L82" s="311"/>
      <c r="M82" s="311"/>
      <c r="N82" s="311"/>
      <c r="O82" s="311"/>
      <c r="P82" s="311"/>
      <c r="Q82" s="311"/>
      <c r="R82" s="311"/>
      <c r="S82" s="311"/>
      <c r="T82" s="311"/>
      <c r="U82" s="311"/>
      <c r="V82" s="311"/>
      <c r="W82" s="311"/>
      <c r="X82" s="311"/>
      <c r="Y82" s="311"/>
      <c r="Z82" s="311"/>
      <c r="AA82" s="311"/>
      <c r="AB82" s="311"/>
      <c r="AC82" s="312" t="s">
        <v>241</v>
      </c>
      <c r="AD82" s="312"/>
      <c r="AE82" s="312"/>
      <c r="AF82" s="312"/>
      <c r="AG82" s="313"/>
      <c r="AH82" s="314"/>
      <c r="AI82" s="314"/>
      <c r="AJ82" s="315"/>
    </row>
    <row r="83" spans="1:36" ht="19.5" customHeight="1">
      <c r="A83" s="308" t="s">
        <v>242</v>
      </c>
      <c r="B83" s="309"/>
      <c r="C83" s="310" t="s">
        <v>243</v>
      </c>
      <c r="D83" s="311"/>
      <c r="E83" s="311"/>
      <c r="F83" s="311"/>
      <c r="G83" s="311"/>
      <c r="H83" s="311"/>
      <c r="I83" s="311"/>
      <c r="J83" s="311"/>
      <c r="K83" s="311"/>
      <c r="L83" s="311"/>
      <c r="M83" s="311"/>
      <c r="N83" s="311"/>
      <c r="O83" s="311"/>
      <c r="P83" s="311"/>
      <c r="Q83" s="311"/>
      <c r="R83" s="311"/>
      <c r="S83" s="311"/>
      <c r="T83" s="311"/>
      <c r="U83" s="311"/>
      <c r="V83" s="311"/>
      <c r="W83" s="311"/>
      <c r="X83" s="311"/>
      <c r="Y83" s="311"/>
      <c r="Z83" s="311"/>
      <c r="AA83" s="311"/>
      <c r="AB83" s="311"/>
      <c r="AC83" s="312" t="s">
        <v>244</v>
      </c>
      <c r="AD83" s="312"/>
      <c r="AE83" s="312"/>
      <c r="AF83" s="312"/>
      <c r="AG83" s="313"/>
      <c r="AH83" s="314"/>
      <c r="AI83" s="314"/>
      <c r="AJ83" s="315"/>
    </row>
    <row r="84" spans="1:36" ht="19.5" customHeight="1">
      <c r="A84" s="308" t="s">
        <v>245</v>
      </c>
      <c r="B84" s="309"/>
      <c r="C84" s="310" t="s">
        <v>246</v>
      </c>
      <c r="D84" s="311"/>
      <c r="E84" s="311"/>
      <c r="F84" s="311"/>
      <c r="G84" s="311"/>
      <c r="H84" s="311"/>
      <c r="I84" s="311"/>
      <c r="J84" s="311"/>
      <c r="K84" s="311"/>
      <c r="L84" s="311"/>
      <c r="M84" s="311"/>
      <c r="N84" s="311"/>
      <c r="O84" s="311"/>
      <c r="P84" s="311"/>
      <c r="Q84" s="311"/>
      <c r="R84" s="311"/>
      <c r="S84" s="311"/>
      <c r="T84" s="311"/>
      <c r="U84" s="311"/>
      <c r="V84" s="311"/>
      <c r="W84" s="311"/>
      <c r="X84" s="311"/>
      <c r="Y84" s="311"/>
      <c r="Z84" s="311"/>
      <c r="AA84" s="311"/>
      <c r="AB84" s="311"/>
      <c r="AC84" s="312" t="s">
        <v>247</v>
      </c>
      <c r="AD84" s="312"/>
      <c r="AE84" s="312"/>
      <c r="AF84" s="312"/>
      <c r="AG84" s="313">
        <v>1383378</v>
      </c>
      <c r="AH84" s="314"/>
      <c r="AI84" s="314"/>
      <c r="AJ84" s="315"/>
    </row>
    <row r="85" spans="1:36" s="3" customFormat="1" ht="19.5" customHeight="1">
      <c r="A85" s="316" t="s">
        <v>248</v>
      </c>
      <c r="B85" s="317"/>
      <c r="C85" s="320" t="s">
        <v>249</v>
      </c>
      <c r="D85" s="321"/>
      <c r="E85" s="321"/>
      <c r="F85" s="321"/>
      <c r="G85" s="321"/>
      <c r="H85" s="321"/>
      <c r="I85" s="321"/>
      <c r="J85" s="321"/>
      <c r="K85" s="321"/>
      <c r="L85" s="321"/>
      <c r="M85" s="321"/>
      <c r="N85" s="321"/>
      <c r="O85" s="321"/>
      <c r="P85" s="321"/>
      <c r="Q85" s="321"/>
      <c r="R85" s="321"/>
      <c r="S85" s="321"/>
      <c r="T85" s="321"/>
      <c r="U85" s="321"/>
      <c r="V85" s="321"/>
      <c r="W85" s="321"/>
      <c r="X85" s="321"/>
      <c r="Y85" s="321"/>
      <c r="Z85" s="321"/>
      <c r="AA85" s="321"/>
      <c r="AB85" s="321"/>
      <c r="AC85" s="322" t="s">
        <v>250</v>
      </c>
      <c r="AD85" s="322"/>
      <c r="AE85" s="322"/>
      <c r="AF85" s="322"/>
      <c r="AG85" s="323">
        <f>SUM(AG81:AJ84)</f>
        <v>6507000</v>
      </c>
      <c r="AH85" s="324"/>
      <c r="AI85" s="324"/>
      <c r="AJ85" s="325"/>
    </row>
    <row r="86" spans="1:36" ht="29.25" customHeight="1">
      <c r="A86" s="308" t="s">
        <v>251</v>
      </c>
      <c r="B86" s="309"/>
      <c r="C86" s="310" t="s">
        <v>252</v>
      </c>
      <c r="D86" s="311"/>
      <c r="E86" s="311"/>
      <c r="F86" s="311"/>
      <c r="G86" s="311"/>
      <c r="H86" s="311"/>
      <c r="I86" s="311"/>
      <c r="J86" s="311"/>
      <c r="K86" s="311"/>
      <c r="L86" s="311"/>
      <c r="M86" s="311"/>
      <c r="N86" s="311"/>
      <c r="O86" s="311"/>
      <c r="P86" s="311"/>
      <c r="Q86" s="311"/>
      <c r="R86" s="311"/>
      <c r="S86" s="311"/>
      <c r="T86" s="311"/>
      <c r="U86" s="311"/>
      <c r="V86" s="311"/>
      <c r="W86" s="311"/>
      <c r="X86" s="311"/>
      <c r="Y86" s="311"/>
      <c r="Z86" s="311"/>
      <c r="AA86" s="311"/>
      <c r="AB86" s="311"/>
      <c r="AC86" s="312" t="s">
        <v>253</v>
      </c>
      <c r="AD86" s="312"/>
      <c r="AE86" s="312"/>
      <c r="AF86" s="312"/>
      <c r="AG86" s="313"/>
      <c r="AH86" s="314"/>
      <c r="AI86" s="314"/>
      <c r="AJ86" s="315"/>
    </row>
    <row r="87" spans="1:36" ht="29.25" customHeight="1">
      <c r="A87" s="308" t="s">
        <v>254</v>
      </c>
      <c r="B87" s="309"/>
      <c r="C87" s="310" t="s">
        <v>255</v>
      </c>
      <c r="D87" s="311"/>
      <c r="E87" s="311"/>
      <c r="F87" s="311"/>
      <c r="G87" s="311"/>
      <c r="H87" s="311"/>
      <c r="I87" s="311"/>
      <c r="J87" s="311"/>
      <c r="K87" s="311"/>
      <c r="L87" s="311"/>
      <c r="M87" s="311"/>
      <c r="N87" s="311"/>
      <c r="O87" s="311"/>
      <c r="P87" s="311"/>
      <c r="Q87" s="311"/>
      <c r="R87" s="311"/>
      <c r="S87" s="311"/>
      <c r="T87" s="311"/>
      <c r="U87" s="311"/>
      <c r="V87" s="311"/>
      <c r="W87" s="311"/>
      <c r="X87" s="311"/>
      <c r="Y87" s="311"/>
      <c r="Z87" s="311"/>
      <c r="AA87" s="311"/>
      <c r="AB87" s="311"/>
      <c r="AC87" s="312" t="s">
        <v>256</v>
      </c>
      <c r="AD87" s="312"/>
      <c r="AE87" s="312"/>
      <c r="AF87" s="312"/>
      <c r="AG87" s="313"/>
      <c r="AH87" s="314"/>
      <c r="AI87" s="314"/>
      <c r="AJ87" s="315"/>
    </row>
    <row r="88" spans="1:36" ht="29.25" customHeight="1">
      <c r="A88" s="308" t="s">
        <v>257</v>
      </c>
      <c r="B88" s="309"/>
      <c r="C88" s="310" t="s">
        <v>258</v>
      </c>
      <c r="D88" s="311"/>
      <c r="E88" s="311"/>
      <c r="F88" s="311"/>
      <c r="G88" s="311"/>
      <c r="H88" s="311"/>
      <c r="I88" s="311"/>
      <c r="J88" s="311"/>
      <c r="K88" s="311"/>
      <c r="L88" s="311"/>
      <c r="M88" s="311"/>
      <c r="N88" s="311"/>
      <c r="O88" s="311"/>
      <c r="P88" s="311"/>
      <c r="Q88" s="311"/>
      <c r="R88" s="311"/>
      <c r="S88" s="311"/>
      <c r="T88" s="311"/>
      <c r="U88" s="311"/>
      <c r="V88" s="311"/>
      <c r="W88" s="311"/>
      <c r="X88" s="311"/>
      <c r="Y88" s="311"/>
      <c r="Z88" s="311"/>
      <c r="AA88" s="311"/>
      <c r="AB88" s="311"/>
      <c r="AC88" s="312" t="s">
        <v>259</v>
      </c>
      <c r="AD88" s="312"/>
      <c r="AE88" s="312"/>
      <c r="AF88" s="312"/>
      <c r="AG88" s="313"/>
      <c r="AH88" s="314"/>
      <c r="AI88" s="314"/>
      <c r="AJ88" s="315"/>
    </row>
    <row r="89" spans="1:36" ht="19.5" customHeight="1">
      <c r="A89" s="308" t="s">
        <v>260</v>
      </c>
      <c r="B89" s="309"/>
      <c r="C89" s="310" t="s">
        <v>261</v>
      </c>
      <c r="D89" s="311"/>
      <c r="E89" s="311"/>
      <c r="F89" s="311"/>
      <c r="G89" s="311"/>
      <c r="H89" s="311"/>
      <c r="I89" s="311"/>
      <c r="J89" s="311"/>
      <c r="K89" s="311"/>
      <c r="L89" s="311"/>
      <c r="M89" s="311"/>
      <c r="N89" s="311"/>
      <c r="O89" s="311"/>
      <c r="P89" s="311"/>
      <c r="Q89" s="311"/>
      <c r="R89" s="311"/>
      <c r="S89" s="311"/>
      <c r="T89" s="311"/>
      <c r="U89" s="311"/>
      <c r="V89" s="311"/>
      <c r="W89" s="311"/>
      <c r="X89" s="311"/>
      <c r="Y89" s="311"/>
      <c r="Z89" s="311"/>
      <c r="AA89" s="311"/>
      <c r="AB89" s="311"/>
      <c r="AC89" s="312" t="s">
        <v>262</v>
      </c>
      <c r="AD89" s="312"/>
      <c r="AE89" s="312"/>
      <c r="AF89" s="312"/>
      <c r="AG89" s="313"/>
      <c r="AH89" s="314"/>
      <c r="AI89" s="314"/>
      <c r="AJ89" s="315"/>
    </row>
    <row r="90" spans="1:36" ht="29.25" customHeight="1">
      <c r="A90" s="308" t="s">
        <v>263</v>
      </c>
      <c r="B90" s="309"/>
      <c r="C90" s="310" t="s">
        <v>264</v>
      </c>
      <c r="D90" s="311"/>
      <c r="E90" s="311"/>
      <c r="F90" s="311"/>
      <c r="G90" s="311"/>
      <c r="H90" s="311"/>
      <c r="I90" s="311"/>
      <c r="J90" s="311"/>
      <c r="K90" s="311"/>
      <c r="L90" s="311"/>
      <c r="M90" s="311"/>
      <c r="N90" s="311"/>
      <c r="O90" s="311"/>
      <c r="P90" s="311"/>
      <c r="Q90" s="311"/>
      <c r="R90" s="311"/>
      <c r="S90" s="311"/>
      <c r="T90" s="311"/>
      <c r="U90" s="311"/>
      <c r="V90" s="311"/>
      <c r="W90" s="311"/>
      <c r="X90" s="311"/>
      <c r="Y90" s="311"/>
      <c r="Z90" s="311"/>
      <c r="AA90" s="311"/>
      <c r="AB90" s="311"/>
      <c r="AC90" s="312" t="s">
        <v>265</v>
      </c>
      <c r="AD90" s="312"/>
      <c r="AE90" s="312"/>
      <c r="AF90" s="312"/>
      <c r="AG90" s="313"/>
      <c r="AH90" s="314"/>
      <c r="AI90" s="314"/>
      <c r="AJ90" s="315"/>
    </row>
    <row r="91" spans="1:36" ht="29.25" customHeight="1">
      <c r="A91" s="308" t="s">
        <v>266</v>
      </c>
      <c r="B91" s="309"/>
      <c r="C91" s="310" t="s">
        <v>267</v>
      </c>
      <c r="D91" s="311"/>
      <c r="E91" s="311"/>
      <c r="F91" s="311"/>
      <c r="G91" s="311"/>
      <c r="H91" s="311"/>
      <c r="I91" s="311"/>
      <c r="J91" s="311"/>
      <c r="K91" s="311"/>
      <c r="L91" s="311"/>
      <c r="M91" s="311"/>
      <c r="N91" s="311"/>
      <c r="O91" s="311"/>
      <c r="P91" s="311"/>
      <c r="Q91" s="311"/>
      <c r="R91" s="311"/>
      <c r="S91" s="311"/>
      <c r="T91" s="311"/>
      <c r="U91" s="311"/>
      <c r="V91" s="311"/>
      <c r="W91" s="311"/>
      <c r="X91" s="311"/>
      <c r="Y91" s="311"/>
      <c r="Z91" s="311"/>
      <c r="AA91" s="311"/>
      <c r="AB91" s="311"/>
      <c r="AC91" s="312" t="s">
        <v>268</v>
      </c>
      <c r="AD91" s="312"/>
      <c r="AE91" s="312"/>
      <c r="AF91" s="312"/>
      <c r="AG91" s="313"/>
      <c r="AH91" s="314"/>
      <c r="AI91" s="314"/>
      <c r="AJ91" s="315"/>
    </row>
    <row r="92" spans="1:36" ht="19.5" customHeight="1">
      <c r="A92" s="308" t="s">
        <v>269</v>
      </c>
      <c r="B92" s="309"/>
      <c r="C92" s="310" t="s">
        <v>270</v>
      </c>
      <c r="D92" s="311"/>
      <c r="E92" s="311"/>
      <c r="F92" s="311"/>
      <c r="G92" s="311"/>
      <c r="H92" s="311"/>
      <c r="I92" s="311"/>
      <c r="J92" s="311"/>
      <c r="K92" s="311"/>
      <c r="L92" s="311"/>
      <c r="M92" s="311"/>
      <c r="N92" s="311"/>
      <c r="O92" s="311"/>
      <c r="P92" s="311"/>
      <c r="Q92" s="311"/>
      <c r="R92" s="311"/>
      <c r="S92" s="311"/>
      <c r="T92" s="311"/>
      <c r="U92" s="311"/>
      <c r="V92" s="311"/>
      <c r="W92" s="311"/>
      <c r="X92" s="311"/>
      <c r="Y92" s="311"/>
      <c r="Z92" s="311"/>
      <c r="AA92" s="311"/>
      <c r="AB92" s="311"/>
      <c r="AC92" s="312" t="s">
        <v>271</v>
      </c>
      <c r="AD92" s="312"/>
      <c r="AE92" s="312"/>
      <c r="AF92" s="312"/>
      <c r="AG92" s="313"/>
      <c r="AH92" s="314"/>
      <c r="AI92" s="314"/>
      <c r="AJ92" s="315"/>
    </row>
    <row r="93" spans="1:36" ht="19.5" customHeight="1">
      <c r="A93" s="308" t="s">
        <v>272</v>
      </c>
      <c r="B93" s="309"/>
      <c r="C93" s="310" t="s">
        <v>273</v>
      </c>
      <c r="D93" s="311"/>
      <c r="E93" s="311"/>
      <c r="F93" s="311"/>
      <c r="G93" s="311"/>
      <c r="H93" s="311"/>
      <c r="I93" s="311"/>
      <c r="J93" s="311"/>
      <c r="K93" s="311"/>
      <c r="L93" s="311"/>
      <c r="M93" s="311"/>
      <c r="N93" s="311"/>
      <c r="O93" s="311"/>
      <c r="P93" s="311"/>
      <c r="Q93" s="311"/>
      <c r="R93" s="311"/>
      <c r="S93" s="311"/>
      <c r="T93" s="311"/>
      <c r="U93" s="311"/>
      <c r="V93" s="311"/>
      <c r="W93" s="311"/>
      <c r="X93" s="311"/>
      <c r="Y93" s="311"/>
      <c r="Z93" s="311"/>
      <c r="AA93" s="311"/>
      <c r="AB93" s="311"/>
      <c r="AC93" s="312" t="s">
        <v>274</v>
      </c>
      <c r="AD93" s="312"/>
      <c r="AE93" s="312"/>
      <c r="AF93" s="312"/>
      <c r="AG93" s="313"/>
      <c r="AH93" s="314"/>
      <c r="AI93" s="314"/>
      <c r="AJ93" s="315"/>
    </row>
    <row r="94" spans="1:36" ht="19.5" customHeight="1">
      <c r="A94" s="316" t="s">
        <v>275</v>
      </c>
      <c r="B94" s="317"/>
      <c r="C94" s="320" t="s">
        <v>276</v>
      </c>
      <c r="D94" s="321"/>
      <c r="E94" s="321"/>
      <c r="F94" s="321"/>
      <c r="G94" s="321"/>
      <c r="H94" s="321"/>
      <c r="I94" s="321"/>
      <c r="J94" s="321"/>
      <c r="K94" s="321"/>
      <c r="L94" s="321"/>
      <c r="M94" s="321"/>
      <c r="N94" s="321"/>
      <c r="O94" s="321"/>
      <c r="P94" s="321"/>
      <c r="Q94" s="321"/>
      <c r="R94" s="321"/>
      <c r="S94" s="321"/>
      <c r="T94" s="321"/>
      <c r="U94" s="321"/>
      <c r="V94" s="321"/>
      <c r="W94" s="321"/>
      <c r="X94" s="321"/>
      <c r="Y94" s="321"/>
      <c r="Z94" s="321"/>
      <c r="AA94" s="321"/>
      <c r="AB94" s="321"/>
      <c r="AC94" s="322" t="s">
        <v>277</v>
      </c>
      <c r="AD94" s="322"/>
      <c r="AE94" s="322"/>
      <c r="AF94" s="322"/>
      <c r="AG94" s="323">
        <f>SUM(AG86:AJ93)</f>
        <v>0</v>
      </c>
      <c r="AH94" s="324"/>
      <c r="AI94" s="324"/>
      <c r="AJ94" s="325"/>
    </row>
    <row r="95" spans="1:36" s="3" customFormat="1" ht="19.5" customHeight="1">
      <c r="A95" s="316" t="s">
        <v>278</v>
      </c>
      <c r="B95" s="317"/>
      <c r="C95" s="318" t="s">
        <v>279</v>
      </c>
      <c r="D95" s="319"/>
      <c r="E95" s="319"/>
      <c r="F95" s="319"/>
      <c r="G95" s="319"/>
      <c r="H95" s="319"/>
      <c r="I95" s="319"/>
      <c r="J95" s="319"/>
      <c r="K95" s="319"/>
      <c r="L95" s="319"/>
      <c r="M95" s="319"/>
      <c r="N95" s="319"/>
      <c r="O95" s="319"/>
      <c r="P95" s="319"/>
      <c r="Q95" s="319"/>
      <c r="R95" s="319"/>
      <c r="S95" s="319"/>
      <c r="T95" s="319"/>
      <c r="U95" s="319"/>
      <c r="V95" s="319"/>
      <c r="W95" s="319"/>
      <c r="X95" s="319"/>
      <c r="Y95" s="319"/>
      <c r="Z95" s="319"/>
      <c r="AA95" s="319"/>
      <c r="AB95" s="319"/>
      <c r="AC95" s="326" t="s">
        <v>280</v>
      </c>
      <c r="AD95" s="327"/>
      <c r="AE95" s="327"/>
      <c r="AF95" s="328"/>
      <c r="AG95" s="323">
        <f>AG24+AG25+AG50+AG59+AG72+AG80+AG85+AG94</f>
        <v>37492692</v>
      </c>
      <c r="AH95" s="324"/>
      <c r="AI95" s="324"/>
      <c r="AJ95" s="325"/>
    </row>
    <row r="96" spans="3:32" ht="12.7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row>
    <row r="97" spans="3:32" ht="12.7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row>
    <row r="98" spans="3:32" ht="12.7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row>
    <row r="99" spans="3:32" ht="12.7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row>
    <row r="100" spans="3:32" ht="12.7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row>
    <row r="101" spans="3:32" ht="12.7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row>
    <row r="102" spans="29:32" ht="12.75">
      <c r="AC102" s="5"/>
      <c r="AD102" s="5"/>
      <c r="AE102" s="5"/>
      <c r="AF102" s="5"/>
    </row>
    <row r="103" spans="29:32" ht="12.75">
      <c r="AC103" s="5"/>
      <c r="AD103" s="5"/>
      <c r="AE103" s="5"/>
      <c r="AF103" s="5"/>
    </row>
  </sheetData>
  <sheetProtection/>
  <mergeCells count="368">
    <mergeCell ref="A3:AJ3"/>
    <mergeCell ref="A4:AJ4"/>
    <mergeCell ref="AC5:AF5"/>
    <mergeCell ref="AG5:AJ5"/>
    <mergeCell ref="AC9:AF9"/>
    <mergeCell ref="AG9:AJ9"/>
    <mergeCell ref="A5:B5"/>
    <mergeCell ref="C5:AB5"/>
    <mergeCell ref="AC7:AF7"/>
    <mergeCell ref="AG7:AJ7"/>
    <mergeCell ref="A11:B11"/>
    <mergeCell ref="C11:AB11"/>
    <mergeCell ref="AC11:AF11"/>
    <mergeCell ref="AG11:AJ11"/>
    <mergeCell ref="AC6:AF6"/>
    <mergeCell ref="AG6:AJ6"/>
    <mergeCell ref="A6:B6"/>
    <mergeCell ref="C6:AB6"/>
    <mergeCell ref="A7:B7"/>
    <mergeCell ref="C7:AB7"/>
    <mergeCell ref="A10:B10"/>
    <mergeCell ref="C10:AB10"/>
    <mergeCell ref="AC10:AF10"/>
    <mergeCell ref="AG10:AJ10"/>
    <mergeCell ref="A8:B8"/>
    <mergeCell ref="C8:AB8"/>
    <mergeCell ref="AC8:AF8"/>
    <mergeCell ref="AG8:AJ8"/>
    <mergeCell ref="A9:B9"/>
    <mergeCell ref="C9:AB9"/>
    <mergeCell ref="A13:B13"/>
    <mergeCell ref="C13:AB13"/>
    <mergeCell ref="AC13:AF13"/>
    <mergeCell ref="AG13:AJ13"/>
    <mergeCell ref="A12:B12"/>
    <mergeCell ref="C12:AB12"/>
    <mergeCell ref="AC12:AF12"/>
    <mergeCell ref="AG12:AJ12"/>
    <mergeCell ref="A15:B15"/>
    <mergeCell ref="C15:AB15"/>
    <mergeCell ref="AC15:AF15"/>
    <mergeCell ref="AG15:AJ15"/>
    <mergeCell ref="A14:B14"/>
    <mergeCell ref="C14:AB14"/>
    <mergeCell ref="AC14:AF14"/>
    <mergeCell ref="AG14:AJ14"/>
    <mergeCell ref="A17:B17"/>
    <mergeCell ref="C17:AB17"/>
    <mergeCell ref="AC17:AF17"/>
    <mergeCell ref="AG17:AJ17"/>
    <mergeCell ref="A16:B16"/>
    <mergeCell ref="C16:AB16"/>
    <mergeCell ref="AC16:AF16"/>
    <mergeCell ref="AG16:AJ16"/>
    <mergeCell ref="A19:B19"/>
    <mergeCell ref="C19:AB19"/>
    <mergeCell ref="AC19:AF19"/>
    <mergeCell ref="AG19:AJ19"/>
    <mergeCell ref="A18:B18"/>
    <mergeCell ref="C18:AB18"/>
    <mergeCell ref="AC18:AF18"/>
    <mergeCell ref="AG18:AJ18"/>
    <mergeCell ref="A21:B21"/>
    <mergeCell ref="C21:AB21"/>
    <mergeCell ref="AC21:AF21"/>
    <mergeCell ref="AG21:AJ21"/>
    <mergeCell ref="A20:B20"/>
    <mergeCell ref="C20:AB20"/>
    <mergeCell ref="AC20:AF20"/>
    <mergeCell ref="AG20:AJ20"/>
    <mergeCell ref="A23:B23"/>
    <mergeCell ref="C23:AB23"/>
    <mergeCell ref="AC23:AF23"/>
    <mergeCell ref="AG23:AJ23"/>
    <mergeCell ref="A22:B22"/>
    <mergeCell ref="C22:AB22"/>
    <mergeCell ref="AC22:AF22"/>
    <mergeCell ref="AG22:AJ22"/>
    <mergeCell ref="A25:B25"/>
    <mergeCell ref="C25:AB25"/>
    <mergeCell ref="AC25:AF25"/>
    <mergeCell ref="AG25:AJ25"/>
    <mergeCell ref="A24:B24"/>
    <mergeCell ref="C24:AB24"/>
    <mergeCell ref="AC24:AF24"/>
    <mergeCell ref="AG24:AJ24"/>
    <mergeCell ref="A27:B27"/>
    <mergeCell ref="C27:AB27"/>
    <mergeCell ref="AC27:AF27"/>
    <mergeCell ref="AG27:AJ27"/>
    <mergeCell ref="A26:B26"/>
    <mergeCell ref="C26:AB26"/>
    <mergeCell ref="AC26:AF26"/>
    <mergeCell ref="AG26:AJ26"/>
    <mergeCell ref="A29:B29"/>
    <mergeCell ref="C29:AB29"/>
    <mergeCell ref="AC29:AF29"/>
    <mergeCell ref="AG29:AJ29"/>
    <mergeCell ref="A28:B28"/>
    <mergeCell ref="C28:AB28"/>
    <mergeCell ref="AC28:AF28"/>
    <mergeCell ref="AG28:AJ28"/>
    <mergeCell ref="A31:B31"/>
    <mergeCell ref="C31:AB31"/>
    <mergeCell ref="AC31:AF31"/>
    <mergeCell ref="AG31:AJ31"/>
    <mergeCell ref="A30:B30"/>
    <mergeCell ref="C30:AB30"/>
    <mergeCell ref="AC30:AF30"/>
    <mergeCell ref="AG30:AJ30"/>
    <mergeCell ref="A33:B33"/>
    <mergeCell ref="C33:AB33"/>
    <mergeCell ref="AC33:AF33"/>
    <mergeCell ref="AG33:AJ33"/>
    <mergeCell ref="A32:B32"/>
    <mergeCell ref="C32:AB32"/>
    <mergeCell ref="AC32:AF32"/>
    <mergeCell ref="AG32:AJ32"/>
    <mergeCell ref="A35:B35"/>
    <mergeCell ref="C35:AB35"/>
    <mergeCell ref="AC35:AF35"/>
    <mergeCell ref="AG35:AJ35"/>
    <mergeCell ref="A34:B34"/>
    <mergeCell ref="C34:AB34"/>
    <mergeCell ref="AC34:AF34"/>
    <mergeCell ref="AG34:AJ34"/>
    <mergeCell ref="A37:B37"/>
    <mergeCell ref="C37:AB37"/>
    <mergeCell ref="AC37:AF37"/>
    <mergeCell ref="AG37:AJ37"/>
    <mergeCell ref="A36:B36"/>
    <mergeCell ref="C36:AB36"/>
    <mergeCell ref="AC36:AF36"/>
    <mergeCell ref="AG36:AJ36"/>
    <mergeCell ref="A39:B39"/>
    <mergeCell ref="C39:AB39"/>
    <mergeCell ref="AC39:AF39"/>
    <mergeCell ref="AG39:AJ39"/>
    <mergeCell ref="A38:B38"/>
    <mergeCell ref="C38:AB38"/>
    <mergeCell ref="AC38:AF38"/>
    <mergeCell ref="AG38:AJ38"/>
    <mergeCell ref="A41:B41"/>
    <mergeCell ref="C41:AB41"/>
    <mergeCell ref="AC41:AF41"/>
    <mergeCell ref="AG41:AJ41"/>
    <mergeCell ref="A40:B40"/>
    <mergeCell ref="C40:AB40"/>
    <mergeCell ref="AC40:AF40"/>
    <mergeCell ref="AG40:AJ40"/>
    <mergeCell ref="A43:B43"/>
    <mergeCell ref="C43:AB43"/>
    <mergeCell ref="AC43:AF43"/>
    <mergeCell ref="AG43:AJ43"/>
    <mergeCell ref="A42:B42"/>
    <mergeCell ref="C42:AB42"/>
    <mergeCell ref="AC42:AF42"/>
    <mergeCell ref="AG42:AJ42"/>
    <mergeCell ref="A45:B45"/>
    <mergeCell ref="C45:AB45"/>
    <mergeCell ref="AC45:AF45"/>
    <mergeCell ref="AG45:AJ45"/>
    <mergeCell ref="A44:B44"/>
    <mergeCell ref="C44:AB44"/>
    <mergeCell ref="AC44:AF44"/>
    <mergeCell ref="AG44:AJ44"/>
    <mergeCell ref="A47:B47"/>
    <mergeCell ref="C47:AB47"/>
    <mergeCell ref="AC47:AF47"/>
    <mergeCell ref="AG47:AJ47"/>
    <mergeCell ref="A46:B46"/>
    <mergeCell ref="C46:AB46"/>
    <mergeCell ref="AC46:AF46"/>
    <mergeCell ref="AG46:AJ46"/>
    <mergeCell ref="A49:B49"/>
    <mergeCell ref="C49:AB49"/>
    <mergeCell ref="AC49:AF49"/>
    <mergeCell ref="AG49:AJ49"/>
    <mergeCell ref="A48:B48"/>
    <mergeCell ref="C48:AB48"/>
    <mergeCell ref="AC48:AF48"/>
    <mergeCell ref="AG48:AJ48"/>
    <mergeCell ref="A51:B51"/>
    <mergeCell ref="C51:AB51"/>
    <mergeCell ref="AC51:AF51"/>
    <mergeCell ref="AG51:AJ51"/>
    <mergeCell ref="A50:B50"/>
    <mergeCell ref="C50:AB50"/>
    <mergeCell ref="AC50:AF50"/>
    <mergeCell ref="AG50:AJ50"/>
    <mergeCell ref="A53:B53"/>
    <mergeCell ref="C53:AB53"/>
    <mergeCell ref="AC53:AF53"/>
    <mergeCell ref="AG53:AJ53"/>
    <mergeCell ref="A52:B52"/>
    <mergeCell ref="C52:AB52"/>
    <mergeCell ref="AC52:AF52"/>
    <mergeCell ref="AG52:AJ52"/>
    <mergeCell ref="A55:B55"/>
    <mergeCell ref="C55:AB55"/>
    <mergeCell ref="AC55:AF55"/>
    <mergeCell ref="AG55:AJ55"/>
    <mergeCell ref="A54:B54"/>
    <mergeCell ref="C54:AB54"/>
    <mergeCell ref="AC54:AF54"/>
    <mergeCell ref="AG54:AJ54"/>
    <mergeCell ref="A57:B57"/>
    <mergeCell ref="C57:AB57"/>
    <mergeCell ref="AC57:AF57"/>
    <mergeCell ref="AG57:AJ57"/>
    <mergeCell ref="A56:B56"/>
    <mergeCell ref="C56:AB56"/>
    <mergeCell ref="AC56:AF56"/>
    <mergeCell ref="AG56:AJ56"/>
    <mergeCell ref="A59:B59"/>
    <mergeCell ref="C59:AB59"/>
    <mergeCell ref="AC59:AF59"/>
    <mergeCell ref="AG59:AJ59"/>
    <mergeCell ref="A58:B58"/>
    <mergeCell ref="C58:AB58"/>
    <mergeCell ref="AC58:AF58"/>
    <mergeCell ref="AG58:AJ58"/>
    <mergeCell ref="A61:B61"/>
    <mergeCell ref="C61:AB61"/>
    <mergeCell ref="AC61:AF61"/>
    <mergeCell ref="AG61:AJ61"/>
    <mergeCell ref="A60:B60"/>
    <mergeCell ref="C60:AB60"/>
    <mergeCell ref="AC60:AF60"/>
    <mergeCell ref="AG60:AJ60"/>
    <mergeCell ref="A63:B63"/>
    <mergeCell ref="C63:AB63"/>
    <mergeCell ref="AC63:AF63"/>
    <mergeCell ref="AG63:AJ63"/>
    <mergeCell ref="A62:B62"/>
    <mergeCell ref="C62:AB62"/>
    <mergeCell ref="AC62:AF62"/>
    <mergeCell ref="AG62:AJ62"/>
    <mergeCell ref="A65:B65"/>
    <mergeCell ref="C65:AB65"/>
    <mergeCell ref="AC65:AF65"/>
    <mergeCell ref="AG65:AJ65"/>
    <mergeCell ref="A64:B64"/>
    <mergeCell ref="C64:AB64"/>
    <mergeCell ref="AC64:AF64"/>
    <mergeCell ref="AG64:AJ64"/>
    <mergeCell ref="A67:B67"/>
    <mergeCell ref="C67:AB67"/>
    <mergeCell ref="AC67:AF67"/>
    <mergeCell ref="AG67:AJ67"/>
    <mergeCell ref="A66:B66"/>
    <mergeCell ref="C66:AB66"/>
    <mergeCell ref="AC66:AF66"/>
    <mergeCell ref="AG66:AJ66"/>
    <mergeCell ref="A69:B69"/>
    <mergeCell ref="C69:AB69"/>
    <mergeCell ref="AC69:AF69"/>
    <mergeCell ref="AG69:AJ69"/>
    <mergeCell ref="A68:B68"/>
    <mergeCell ref="C68:AB68"/>
    <mergeCell ref="AC68:AF68"/>
    <mergeCell ref="AG68:AJ68"/>
    <mergeCell ref="A71:B71"/>
    <mergeCell ref="C71:AB71"/>
    <mergeCell ref="AC71:AF71"/>
    <mergeCell ref="AG71:AJ71"/>
    <mergeCell ref="A70:B70"/>
    <mergeCell ref="C70:AB70"/>
    <mergeCell ref="AC70:AF70"/>
    <mergeCell ref="AG70:AJ70"/>
    <mergeCell ref="A73:B73"/>
    <mergeCell ref="C73:AB73"/>
    <mergeCell ref="AC73:AF73"/>
    <mergeCell ref="AG73:AJ73"/>
    <mergeCell ref="A72:B72"/>
    <mergeCell ref="C72:AB72"/>
    <mergeCell ref="AC72:AF72"/>
    <mergeCell ref="AG72:AJ72"/>
    <mergeCell ref="A75:B75"/>
    <mergeCell ref="C75:AB75"/>
    <mergeCell ref="AC75:AF75"/>
    <mergeCell ref="AG75:AJ75"/>
    <mergeCell ref="A74:B74"/>
    <mergeCell ref="C74:AB74"/>
    <mergeCell ref="AC74:AF74"/>
    <mergeCell ref="AG74:AJ74"/>
    <mergeCell ref="A77:B77"/>
    <mergeCell ref="C77:AB77"/>
    <mergeCell ref="AC77:AF77"/>
    <mergeCell ref="AG77:AJ77"/>
    <mergeCell ref="A76:B76"/>
    <mergeCell ref="C76:AB76"/>
    <mergeCell ref="AC76:AF76"/>
    <mergeCell ref="AG76:AJ76"/>
    <mergeCell ref="A79:B79"/>
    <mergeCell ref="C79:AB79"/>
    <mergeCell ref="AC79:AF79"/>
    <mergeCell ref="AG79:AJ79"/>
    <mergeCell ref="A78:B78"/>
    <mergeCell ref="C78:AB78"/>
    <mergeCell ref="AC78:AF78"/>
    <mergeCell ref="AG78:AJ78"/>
    <mergeCell ref="A81:B81"/>
    <mergeCell ref="C81:AB81"/>
    <mergeCell ref="AC81:AF81"/>
    <mergeCell ref="AG81:AJ81"/>
    <mergeCell ref="A80:B80"/>
    <mergeCell ref="C80:AB80"/>
    <mergeCell ref="AC80:AF80"/>
    <mergeCell ref="AG80:AJ80"/>
    <mergeCell ref="A83:B83"/>
    <mergeCell ref="C83:AB83"/>
    <mergeCell ref="AC83:AF83"/>
    <mergeCell ref="AG83:AJ83"/>
    <mergeCell ref="A82:B82"/>
    <mergeCell ref="C82:AB82"/>
    <mergeCell ref="AC82:AF82"/>
    <mergeCell ref="AG82:AJ82"/>
    <mergeCell ref="A85:B85"/>
    <mergeCell ref="C85:AB85"/>
    <mergeCell ref="AC85:AF85"/>
    <mergeCell ref="AG85:AJ85"/>
    <mergeCell ref="A84:B84"/>
    <mergeCell ref="C84:AB84"/>
    <mergeCell ref="AC84:AF84"/>
    <mergeCell ref="AG84:AJ84"/>
    <mergeCell ref="A87:B87"/>
    <mergeCell ref="C87:AB87"/>
    <mergeCell ref="AC87:AF87"/>
    <mergeCell ref="AG87:AJ87"/>
    <mergeCell ref="A86:B86"/>
    <mergeCell ref="C86:AB86"/>
    <mergeCell ref="AC86:AF86"/>
    <mergeCell ref="AG86:AJ86"/>
    <mergeCell ref="AC90:AF90"/>
    <mergeCell ref="AG90:AJ90"/>
    <mergeCell ref="A88:B88"/>
    <mergeCell ref="C88:AB88"/>
    <mergeCell ref="AC88:AF88"/>
    <mergeCell ref="AG88:AJ88"/>
    <mergeCell ref="AC91:AF91"/>
    <mergeCell ref="AG91:AJ91"/>
    <mergeCell ref="AC92:AF92"/>
    <mergeCell ref="AG92:AJ92"/>
    <mergeCell ref="A89:B89"/>
    <mergeCell ref="C89:AB89"/>
    <mergeCell ref="AC89:AF89"/>
    <mergeCell ref="AG89:AJ89"/>
    <mergeCell ref="A90:B90"/>
    <mergeCell ref="C90:AB90"/>
    <mergeCell ref="A95:B95"/>
    <mergeCell ref="C95:AB95"/>
    <mergeCell ref="A94:B94"/>
    <mergeCell ref="C94:AB94"/>
    <mergeCell ref="AC94:AF94"/>
    <mergeCell ref="AG94:AJ94"/>
    <mergeCell ref="AC95:AF95"/>
    <mergeCell ref="AG95:AJ95"/>
    <mergeCell ref="A1:AJ1"/>
    <mergeCell ref="A2:AJ2"/>
    <mergeCell ref="A93:B93"/>
    <mergeCell ref="C93:AB93"/>
    <mergeCell ref="AC93:AF93"/>
    <mergeCell ref="AG93:AJ93"/>
    <mergeCell ref="A92:B92"/>
    <mergeCell ref="C92:AB92"/>
    <mergeCell ref="A91:B91"/>
    <mergeCell ref="C91:AB91"/>
  </mergeCells>
  <printOptions horizontalCentered="1"/>
  <pageMargins left="0.1968503937007874" right="0.1968503937007874" top="0.5905511811023623" bottom="0.5905511811023623" header="0.5118110236220472" footer="0.5118110236220472"/>
  <pageSetup fitToHeight="0" horizontalDpi="360" verticalDpi="360" orientation="portrait" paperSize="9" r:id="rId1"/>
</worksheet>
</file>

<file path=xl/worksheets/sheet3.xml><?xml version="1.0" encoding="utf-8"?>
<worksheet xmlns="http://schemas.openxmlformats.org/spreadsheetml/2006/main" xmlns:r="http://schemas.openxmlformats.org/officeDocument/2006/relationships">
  <dimension ref="A1:K68"/>
  <sheetViews>
    <sheetView view="pageBreakPreview" zoomScale="60" zoomScalePageLayoutView="0" workbookViewId="0" topLeftCell="A1">
      <selection activeCell="B6" sqref="B6"/>
    </sheetView>
  </sheetViews>
  <sheetFormatPr defaultColWidth="9.140625" defaultRowHeight="15"/>
  <cols>
    <col min="1" max="1" width="58.7109375" style="160" customWidth="1"/>
    <col min="2" max="2" width="14.140625" style="160" customWidth="1"/>
    <col min="3" max="16384" width="9.140625" style="160" customWidth="1"/>
  </cols>
  <sheetData>
    <row r="1" spans="1:2" ht="12.75">
      <c r="A1" s="364"/>
      <c r="B1" s="365"/>
    </row>
    <row r="2" spans="1:11" ht="33.75" customHeight="1">
      <c r="A2" s="305" t="s">
        <v>560</v>
      </c>
      <c r="B2" s="305"/>
      <c r="C2" s="156"/>
      <c r="D2" s="156"/>
      <c r="E2" s="156"/>
      <c r="F2" s="156"/>
      <c r="G2" s="156"/>
      <c r="H2" s="156"/>
      <c r="I2" s="156"/>
      <c r="J2" s="156"/>
      <c r="K2" s="156"/>
    </row>
    <row r="3" spans="1:11" s="166" customFormat="1" ht="22.5">
      <c r="A3" s="307" t="s">
        <v>696</v>
      </c>
      <c r="B3" s="307"/>
      <c r="C3" s="157"/>
      <c r="D3" s="157"/>
      <c r="E3" s="157"/>
      <c r="F3" s="157"/>
      <c r="G3" s="157"/>
      <c r="H3" s="157"/>
      <c r="I3" s="157"/>
      <c r="J3" s="157"/>
      <c r="K3" s="157"/>
    </row>
    <row r="4" spans="1:2" s="201" customFormat="1" ht="31.5" customHeight="1">
      <c r="A4" s="366" t="s">
        <v>645</v>
      </c>
      <c r="B4" s="366"/>
    </row>
    <row r="5" spans="1:2" s="201" customFormat="1" ht="31.5" customHeight="1">
      <c r="A5" s="214"/>
      <c r="B5" s="214"/>
    </row>
    <row r="6" spans="1:2" s="201" customFormat="1" ht="15.75">
      <c r="A6" s="202"/>
      <c r="B6" s="203" t="s">
        <v>724</v>
      </c>
    </row>
    <row r="7" spans="1:2" s="201" customFormat="1" ht="31.5">
      <c r="A7" s="204" t="s">
        <v>634</v>
      </c>
      <c r="B7" s="210" t="s">
        <v>646</v>
      </c>
    </row>
    <row r="8" spans="1:2" s="201" customFormat="1" ht="23.25" customHeight="1">
      <c r="A8" s="205" t="s">
        <v>647</v>
      </c>
      <c r="B8" s="211">
        <v>711717</v>
      </c>
    </row>
    <row r="9" spans="1:2" s="201" customFormat="1" ht="23.25" customHeight="1">
      <c r="A9" s="205" t="s">
        <v>648</v>
      </c>
      <c r="B9" s="211">
        <v>16000</v>
      </c>
    </row>
    <row r="10" spans="1:2" s="201" customFormat="1" ht="23.25" customHeight="1">
      <c r="A10" s="205" t="s">
        <v>649</v>
      </c>
      <c r="B10" s="211">
        <v>806311</v>
      </c>
    </row>
    <row r="11" spans="1:2" s="201" customFormat="1" ht="23.25" customHeight="1">
      <c r="A11" s="206" t="s">
        <v>650</v>
      </c>
      <c r="B11" s="211">
        <v>708620</v>
      </c>
    </row>
    <row r="12" spans="1:2" s="201" customFormat="1" ht="23.25" customHeight="1">
      <c r="A12" s="213" t="s">
        <v>651</v>
      </c>
      <c r="B12" s="212">
        <f>SUM(B8:B11)</f>
        <v>2242648</v>
      </c>
    </row>
    <row r="13" spans="1:2" s="201" customFormat="1" ht="23.25" customHeight="1">
      <c r="A13" s="206" t="s">
        <v>697</v>
      </c>
      <c r="B13" s="211">
        <v>120000</v>
      </c>
    </row>
    <row r="14" spans="1:2" s="201" customFormat="1" ht="23.25" customHeight="1">
      <c r="A14" s="205" t="s">
        <v>652</v>
      </c>
      <c r="B14" s="211">
        <v>540000</v>
      </c>
    </row>
    <row r="15" spans="1:2" s="201" customFormat="1" ht="23.25" customHeight="1">
      <c r="A15" s="205" t="s">
        <v>653</v>
      </c>
      <c r="B15" s="211">
        <v>15000</v>
      </c>
    </row>
    <row r="16" spans="1:2" s="201" customFormat="1" ht="23.25" customHeight="1">
      <c r="A16" s="205" t="s">
        <v>654</v>
      </c>
      <c r="B16" s="211">
        <v>20000</v>
      </c>
    </row>
    <row r="17" spans="1:2" s="201" customFormat="1" ht="23.25" customHeight="1">
      <c r="A17" s="205" t="s">
        <v>655</v>
      </c>
      <c r="B17" s="211">
        <v>10000</v>
      </c>
    </row>
    <row r="18" spans="1:2" s="201" customFormat="1" ht="23.25" customHeight="1">
      <c r="A18" s="205" t="s">
        <v>692</v>
      </c>
      <c r="B18" s="211">
        <v>50000</v>
      </c>
    </row>
    <row r="19" spans="1:2" s="201" customFormat="1" ht="23.25" customHeight="1">
      <c r="A19" s="213" t="s">
        <v>656</v>
      </c>
      <c r="B19" s="212">
        <f>SUM(B13:B18)</f>
        <v>755000</v>
      </c>
    </row>
    <row r="20" spans="1:2" s="201" customFormat="1" ht="23.25" customHeight="1">
      <c r="A20" s="213" t="s">
        <v>698</v>
      </c>
      <c r="B20" s="212">
        <v>200000</v>
      </c>
    </row>
    <row r="21" spans="1:2" s="201" customFormat="1" ht="23.25" customHeight="1">
      <c r="A21" s="207" t="s">
        <v>657</v>
      </c>
      <c r="B21" s="212">
        <f>SUM(B12+B19+B20)</f>
        <v>3197648</v>
      </c>
    </row>
    <row r="22" spans="1:2" s="201" customFormat="1" ht="15.75">
      <c r="A22" s="208"/>
      <c r="B22" s="209"/>
    </row>
    <row r="23" spans="1:2" s="201" customFormat="1" ht="15.75">
      <c r="A23" s="200"/>
      <c r="B23" s="200"/>
    </row>
    <row r="24" spans="1:2" s="201" customFormat="1" ht="15.75">
      <c r="A24" s="200"/>
      <c r="B24" s="200"/>
    </row>
    <row r="25" spans="1:2" s="201" customFormat="1" ht="15.75">
      <c r="A25" s="208"/>
      <c r="B25" s="209"/>
    </row>
    <row r="26" spans="1:2" s="201" customFormat="1" ht="15.75">
      <c r="A26" s="208"/>
      <c r="B26" s="209"/>
    </row>
    <row r="27" spans="1:2" s="201" customFormat="1" ht="15.75">
      <c r="A27" s="199"/>
      <c r="B27" s="199"/>
    </row>
    <row r="28" spans="1:2" s="201" customFormat="1" ht="15.75">
      <c r="A28" s="199"/>
      <c r="B28" s="199"/>
    </row>
    <row r="29" spans="1:2" ht="15.75">
      <c r="A29" s="167"/>
      <c r="B29" s="167"/>
    </row>
    <row r="30" spans="1:2" ht="15.75">
      <c r="A30" s="167"/>
      <c r="B30" s="167"/>
    </row>
    <row r="31" spans="1:2" ht="15.75">
      <c r="A31" s="167"/>
      <c r="B31" s="167"/>
    </row>
    <row r="32" spans="1:2" ht="15.75">
      <c r="A32" s="167"/>
      <c r="B32" s="167"/>
    </row>
    <row r="50" ht="18">
      <c r="B50" s="161"/>
    </row>
    <row r="53" ht="18">
      <c r="B53" s="162"/>
    </row>
    <row r="54" ht="15.75">
      <c r="B54" s="169"/>
    </row>
    <row r="55" ht="15">
      <c r="B55" s="164"/>
    </row>
    <row r="56" ht="15">
      <c r="B56" s="164"/>
    </row>
    <row r="57" ht="15">
      <c r="B57" s="164"/>
    </row>
    <row r="58" ht="15">
      <c r="B58" s="164"/>
    </row>
    <row r="59" ht="15">
      <c r="B59" s="164"/>
    </row>
    <row r="60" ht="15">
      <c r="B60" s="164"/>
    </row>
    <row r="61" ht="15">
      <c r="B61" s="164"/>
    </row>
    <row r="62" ht="15">
      <c r="B62" s="164"/>
    </row>
    <row r="63" ht="15">
      <c r="B63" s="164"/>
    </row>
    <row r="64" ht="14.25">
      <c r="B64" s="170"/>
    </row>
    <row r="65" ht="14.25">
      <c r="B65" s="170"/>
    </row>
    <row r="66" ht="14.25">
      <c r="B66" s="170"/>
    </row>
    <row r="67" ht="14.25">
      <c r="B67" s="170"/>
    </row>
    <row r="68" ht="15.75">
      <c r="B68" s="168"/>
    </row>
  </sheetData>
  <sheetProtection/>
  <mergeCells count="4">
    <mergeCell ref="A1:B1"/>
    <mergeCell ref="A2:B2"/>
    <mergeCell ref="A3:B3"/>
    <mergeCell ref="A4:B4"/>
  </mergeCells>
  <printOptions horizontalCentered="1"/>
  <pageMargins left="0.7480314960629921" right="0.7480314960629921" top="0.984251968503937" bottom="0.984251968503937" header="0.5118110236220472" footer="0.5118110236220472"/>
  <pageSetup horizontalDpi="600" verticalDpi="600" orientation="portrait" paperSize="9" r:id="rId1"/>
  <headerFooter alignWithMargins="0">
    <oddHeader>&amp;R2.1. számú melléklet a .../2016.(II.....) számú önkormányzati rendelethez</oddHeader>
  </headerFooter>
</worksheet>
</file>

<file path=xl/worksheets/sheet4.xml><?xml version="1.0" encoding="utf-8"?>
<worksheet xmlns="http://schemas.openxmlformats.org/spreadsheetml/2006/main" xmlns:r="http://schemas.openxmlformats.org/officeDocument/2006/relationships">
  <dimension ref="A1:AK66"/>
  <sheetViews>
    <sheetView view="pageBreakPreview" zoomScaleSheetLayoutView="100" zoomScalePageLayoutView="0" workbookViewId="0" topLeftCell="A1">
      <selection activeCell="AG64" sqref="AG64:AJ64"/>
    </sheetView>
  </sheetViews>
  <sheetFormatPr defaultColWidth="9.140625" defaultRowHeight="15"/>
  <cols>
    <col min="1" max="28" width="2.7109375" style="1" customWidth="1"/>
    <col min="29" max="29" width="2.7109375" style="6" customWidth="1"/>
    <col min="30" max="46" width="2.7109375" style="1" customWidth="1"/>
    <col min="47" max="16384" width="9.140625" style="1" customWidth="1"/>
  </cols>
  <sheetData>
    <row r="1" spans="1:36" ht="31.5" customHeight="1">
      <c r="A1" s="305" t="s">
        <v>560</v>
      </c>
      <c r="B1" s="305"/>
      <c r="C1" s="305"/>
      <c r="D1" s="305"/>
      <c r="E1" s="305"/>
      <c r="F1" s="305"/>
      <c r="G1" s="305"/>
      <c r="H1" s="305"/>
      <c r="I1" s="305"/>
      <c r="J1" s="305"/>
      <c r="K1" s="305"/>
      <c r="L1" s="305"/>
      <c r="M1" s="305"/>
      <c r="N1" s="305"/>
      <c r="O1" s="305"/>
      <c r="P1" s="305"/>
      <c r="Q1" s="305"/>
      <c r="R1" s="305"/>
      <c r="S1" s="305"/>
      <c r="T1" s="305"/>
      <c r="U1" s="305"/>
      <c r="V1" s="305"/>
      <c r="W1" s="305"/>
      <c r="X1" s="305"/>
      <c r="Y1" s="305"/>
      <c r="Z1" s="305"/>
      <c r="AA1" s="305"/>
      <c r="AB1" s="305"/>
      <c r="AC1" s="305"/>
      <c r="AD1" s="305"/>
      <c r="AE1" s="305"/>
      <c r="AF1" s="305"/>
      <c r="AG1" s="305"/>
      <c r="AH1" s="305"/>
      <c r="AI1" s="305"/>
      <c r="AJ1" s="305"/>
    </row>
    <row r="2" spans="1:36" ht="31.5" customHeight="1">
      <c r="A2" s="307" t="s">
        <v>706</v>
      </c>
      <c r="B2" s="307"/>
      <c r="C2" s="307"/>
      <c r="D2" s="307"/>
      <c r="E2" s="307"/>
      <c r="F2" s="307"/>
      <c r="G2" s="307"/>
      <c r="H2" s="307"/>
      <c r="I2" s="307"/>
      <c r="J2" s="307"/>
      <c r="K2" s="307"/>
      <c r="L2" s="307"/>
      <c r="M2" s="307"/>
      <c r="N2" s="307"/>
      <c r="O2" s="307"/>
      <c r="P2" s="307"/>
      <c r="Q2" s="307"/>
      <c r="R2" s="307"/>
      <c r="S2" s="307"/>
      <c r="T2" s="307"/>
      <c r="U2" s="307"/>
      <c r="V2" s="307"/>
      <c r="W2" s="307"/>
      <c r="X2" s="307"/>
      <c r="Y2" s="307"/>
      <c r="Z2" s="307"/>
      <c r="AA2" s="307"/>
      <c r="AB2" s="307"/>
      <c r="AC2" s="307"/>
      <c r="AD2" s="307"/>
      <c r="AE2" s="307"/>
      <c r="AF2" s="307"/>
      <c r="AG2" s="307"/>
      <c r="AH2" s="307"/>
      <c r="AI2" s="307"/>
      <c r="AJ2" s="307"/>
    </row>
    <row r="3" spans="1:36" ht="25.5" customHeight="1">
      <c r="A3" s="357" t="s">
        <v>281</v>
      </c>
      <c r="B3" s="358"/>
      <c r="C3" s="358"/>
      <c r="D3" s="358"/>
      <c r="E3" s="358"/>
      <c r="F3" s="358"/>
      <c r="G3" s="358"/>
      <c r="H3" s="358"/>
      <c r="I3" s="358"/>
      <c r="J3" s="358"/>
      <c r="K3" s="358"/>
      <c r="L3" s="358"/>
      <c r="M3" s="358"/>
      <c r="N3" s="358"/>
      <c r="O3" s="358"/>
      <c r="P3" s="358"/>
      <c r="Q3" s="358"/>
      <c r="R3" s="358"/>
      <c r="S3" s="358"/>
      <c r="T3" s="358"/>
      <c r="U3" s="358"/>
      <c r="V3" s="358"/>
      <c r="W3" s="358"/>
      <c r="X3" s="358"/>
      <c r="Y3" s="358"/>
      <c r="Z3" s="358"/>
      <c r="AA3" s="358"/>
      <c r="AB3" s="358"/>
      <c r="AC3" s="358"/>
      <c r="AD3" s="358"/>
      <c r="AE3" s="358"/>
      <c r="AF3" s="358"/>
      <c r="AG3" s="358"/>
      <c r="AH3" s="358"/>
      <c r="AI3" s="358"/>
      <c r="AJ3" s="358"/>
    </row>
    <row r="4" spans="1:36" ht="19.5" customHeight="1">
      <c r="A4" s="383"/>
      <c r="B4" s="383"/>
      <c r="C4" s="383"/>
      <c r="D4" s="383"/>
      <c r="E4" s="383"/>
      <c r="F4" s="383"/>
      <c r="G4" s="383"/>
      <c r="H4" s="383"/>
      <c r="I4" s="383"/>
      <c r="J4" s="383"/>
      <c r="K4" s="383"/>
      <c r="L4" s="383"/>
      <c r="M4" s="383"/>
      <c r="N4" s="383"/>
      <c r="O4" s="383"/>
      <c r="P4" s="383"/>
      <c r="Q4" s="383"/>
      <c r="R4" s="383"/>
      <c r="S4" s="383"/>
      <c r="T4" s="383"/>
      <c r="U4" s="383"/>
      <c r="V4" s="383"/>
      <c r="W4" s="383"/>
      <c r="X4" s="383"/>
      <c r="Y4" s="383"/>
      <c r="Z4" s="383"/>
      <c r="AA4" s="383"/>
      <c r="AB4" s="383"/>
      <c r="AC4" s="383"/>
      <c r="AD4" s="383"/>
      <c r="AE4" s="383"/>
      <c r="AF4" s="383"/>
      <c r="AG4" s="383"/>
      <c r="AH4" s="383"/>
      <c r="AI4" s="383"/>
      <c r="AJ4" s="383"/>
    </row>
    <row r="5" spans="1:36" ht="15.75" customHeight="1">
      <c r="A5" s="296" t="s">
        <v>707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row>
    <row r="6" spans="1:36" ht="34.5" customHeight="1">
      <c r="A6" s="362" t="s">
        <v>3</v>
      </c>
      <c r="B6" s="361"/>
      <c r="C6" s="363" t="s">
        <v>4</v>
      </c>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59" t="s">
        <v>5</v>
      </c>
      <c r="AD6" s="360"/>
      <c r="AE6" s="360"/>
      <c r="AF6" s="360"/>
      <c r="AG6" s="384" t="s">
        <v>6</v>
      </c>
      <c r="AH6" s="385"/>
      <c r="AI6" s="385"/>
      <c r="AJ6" s="386"/>
    </row>
    <row r="7" spans="1:37" s="3" customFormat="1" ht="19.5" customHeight="1">
      <c r="A7" s="367" t="s">
        <v>11</v>
      </c>
      <c r="B7" s="368"/>
      <c r="C7" s="347" t="s">
        <v>282</v>
      </c>
      <c r="D7" s="348"/>
      <c r="E7" s="348"/>
      <c r="F7" s="348"/>
      <c r="G7" s="348"/>
      <c r="H7" s="348"/>
      <c r="I7" s="348"/>
      <c r="J7" s="348"/>
      <c r="K7" s="348"/>
      <c r="L7" s="348"/>
      <c r="M7" s="348"/>
      <c r="N7" s="348"/>
      <c r="O7" s="348"/>
      <c r="P7" s="348"/>
      <c r="Q7" s="348"/>
      <c r="R7" s="348"/>
      <c r="S7" s="348"/>
      <c r="T7" s="348"/>
      <c r="U7" s="348"/>
      <c r="V7" s="348"/>
      <c r="W7" s="348"/>
      <c r="X7" s="348"/>
      <c r="Y7" s="348"/>
      <c r="Z7" s="348"/>
      <c r="AA7" s="348"/>
      <c r="AB7" s="382"/>
      <c r="AC7" s="329" t="s">
        <v>283</v>
      </c>
      <c r="AD7" s="330"/>
      <c r="AE7" s="330"/>
      <c r="AF7" s="375"/>
      <c r="AG7" s="376">
        <v>13870807</v>
      </c>
      <c r="AH7" s="377"/>
      <c r="AI7" s="377"/>
      <c r="AJ7" s="378"/>
      <c r="AK7" s="1"/>
    </row>
    <row r="8" spans="1:37" s="3" customFormat="1" ht="19.5" customHeight="1">
      <c r="A8" s="367" t="s">
        <v>14</v>
      </c>
      <c r="B8" s="368"/>
      <c r="C8" s="341" t="s">
        <v>284</v>
      </c>
      <c r="D8" s="342"/>
      <c r="E8" s="342"/>
      <c r="F8" s="342"/>
      <c r="G8" s="342"/>
      <c r="H8" s="342"/>
      <c r="I8" s="342"/>
      <c r="J8" s="342"/>
      <c r="K8" s="342"/>
      <c r="L8" s="342"/>
      <c r="M8" s="342"/>
      <c r="N8" s="342"/>
      <c r="O8" s="342"/>
      <c r="P8" s="342"/>
      <c r="Q8" s="342"/>
      <c r="R8" s="342"/>
      <c r="S8" s="342"/>
      <c r="T8" s="342"/>
      <c r="U8" s="342"/>
      <c r="V8" s="342"/>
      <c r="W8" s="342"/>
      <c r="X8" s="342"/>
      <c r="Y8" s="342"/>
      <c r="Z8" s="342"/>
      <c r="AA8" s="342"/>
      <c r="AB8" s="374"/>
      <c r="AC8" s="329" t="s">
        <v>285</v>
      </c>
      <c r="AD8" s="330"/>
      <c r="AE8" s="330"/>
      <c r="AF8" s="375"/>
      <c r="AG8" s="376"/>
      <c r="AH8" s="377"/>
      <c r="AI8" s="377"/>
      <c r="AJ8" s="378"/>
      <c r="AK8" s="1"/>
    </row>
    <row r="9" spans="1:37" s="3" customFormat="1" ht="30.75" customHeight="1">
      <c r="A9" s="367" t="s">
        <v>17</v>
      </c>
      <c r="B9" s="368"/>
      <c r="C9" s="341" t="s">
        <v>286</v>
      </c>
      <c r="D9" s="342"/>
      <c r="E9" s="342"/>
      <c r="F9" s="342"/>
      <c r="G9" s="342"/>
      <c r="H9" s="342"/>
      <c r="I9" s="342"/>
      <c r="J9" s="342"/>
      <c r="K9" s="342"/>
      <c r="L9" s="342"/>
      <c r="M9" s="342"/>
      <c r="N9" s="342"/>
      <c r="O9" s="342"/>
      <c r="P9" s="342"/>
      <c r="Q9" s="342"/>
      <c r="R9" s="342"/>
      <c r="S9" s="342"/>
      <c r="T9" s="342"/>
      <c r="U9" s="342"/>
      <c r="V9" s="342"/>
      <c r="W9" s="342"/>
      <c r="X9" s="342"/>
      <c r="Y9" s="342"/>
      <c r="Z9" s="342"/>
      <c r="AA9" s="342"/>
      <c r="AB9" s="374"/>
      <c r="AC9" s="329" t="s">
        <v>287</v>
      </c>
      <c r="AD9" s="330"/>
      <c r="AE9" s="330"/>
      <c r="AF9" s="375"/>
      <c r="AG9" s="376">
        <v>8225418</v>
      </c>
      <c r="AH9" s="377"/>
      <c r="AI9" s="377"/>
      <c r="AJ9" s="378"/>
      <c r="AK9" s="1"/>
    </row>
    <row r="10" spans="1:36" ht="19.5" customHeight="1">
      <c r="A10" s="367" t="s">
        <v>20</v>
      </c>
      <c r="B10" s="368"/>
      <c r="C10" s="341" t="s">
        <v>288</v>
      </c>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74"/>
      <c r="AC10" s="329" t="s">
        <v>289</v>
      </c>
      <c r="AD10" s="330"/>
      <c r="AE10" s="330"/>
      <c r="AF10" s="375"/>
      <c r="AG10" s="376">
        <v>1800000</v>
      </c>
      <c r="AH10" s="377"/>
      <c r="AI10" s="377"/>
      <c r="AJ10" s="378"/>
    </row>
    <row r="11" spans="1:37" s="2" customFormat="1" ht="19.5" customHeight="1">
      <c r="A11" s="367" t="s">
        <v>23</v>
      </c>
      <c r="B11" s="368"/>
      <c r="C11" s="341" t="s">
        <v>682</v>
      </c>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74"/>
      <c r="AC11" s="329" t="s">
        <v>290</v>
      </c>
      <c r="AD11" s="330"/>
      <c r="AE11" s="330"/>
      <c r="AF11" s="375"/>
      <c r="AG11" s="381"/>
      <c r="AH11" s="381"/>
      <c r="AI11" s="381"/>
      <c r="AJ11" s="381"/>
      <c r="AK11" s="1"/>
    </row>
    <row r="12" spans="1:37" s="2" customFormat="1" ht="19.5" customHeight="1">
      <c r="A12" s="367" t="s">
        <v>26</v>
      </c>
      <c r="B12" s="368"/>
      <c r="C12" s="341" t="s">
        <v>683</v>
      </c>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74"/>
      <c r="AC12" s="329" t="s">
        <v>291</v>
      </c>
      <c r="AD12" s="330"/>
      <c r="AE12" s="330"/>
      <c r="AF12" s="375"/>
      <c r="AG12" s="381"/>
      <c r="AH12" s="381"/>
      <c r="AI12" s="381"/>
      <c r="AJ12" s="381"/>
      <c r="AK12" s="1"/>
    </row>
    <row r="13" spans="1:36" ht="19.5" customHeight="1">
      <c r="A13" s="367" t="s">
        <v>29</v>
      </c>
      <c r="B13" s="368"/>
      <c r="C13" s="339" t="s">
        <v>292</v>
      </c>
      <c r="D13" s="340"/>
      <c r="E13" s="340"/>
      <c r="F13" s="340"/>
      <c r="G13" s="340"/>
      <c r="H13" s="340"/>
      <c r="I13" s="340"/>
      <c r="J13" s="340"/>
      <c r="K13" s="340"/>
      <c r="L13" s="340"/>
      <c r="M13" s="340"/>
      <c r="N13" s="340"/>
      <c r="O13" s="340"/>
      <c r="P13" s="340"/>
      <c r="Q13" s="340"/>
      <c r="R13" s="340"/>
      <c r="S13" s="340"/>
      <c r="T13" s="340"/>
      <c r="U13" s="340"/>
      <c r="V13" s="340"/>
      <c r="W13" s="340"/>
      <c r="X13" s="340"/>
      <c r="Y13" s="340"/>
      <c r="Z13" s="340"/>
      <c r="AA13" s="340"/>
      <c r="AB13" s="369"/>
      <c r="AC13" s="318" t="s">
        <v>293</v>
      </c>
      <c r="AD13" s="319"/>
      <c r="AE13" s="319"/>
      <c r="AF13" s="370"/>
      <c r="AG13" s="371">
        <f>SUM(AG7:AJ12)</f>
        <v>23896225</v>
      </c>
      <c r="AH13" s="372"/>
      <c r="AI13" s="372"/>
      <c r="AJ13" s="373"/>
    </row>
    <row r="14" spans="1:36" ht="19.5" customHeight="1">
      <c r="A14" s="367" t="s">
        <v>32</v>
      </c>
      <c r="B14" s="368"/>
      <c r="C14" s="341" t="s">
        <v>294</v>
      </c>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74"/>
      <c r="AC14" s="329" t="s">
        <v>295</v>
      </c>
      <c r="AD14" s="330"/>
      <c r="AE14" s="330"/>
      <c r="AF14" s="375"/>
      <c r="AG14" s="376"/>
      <c r="AH14" s="377"/>
      <c r="AI14" s="377"/>
      <c r="AJ14" s="378"/>
    </row>
    <row r="15" spans="1:36" ht="29.25" customHeight="1">
      <c r="A15" s="367" t="s">
        <v>35</v>
      </c>
      <c r="B15" s="368"/>
      <c r="C15" s="341" t="s">
        <v>296</v>
      </c>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74"/>
      <c r="AC15" s="329" t="s">
        <v>297</v>
      </c>
      <c r="AD15" s="330"/>
      <c r="AE15" s="330"/>
      <c r="AF15" s="375"/>
      <c r="AG15" s="376"/>
      <c r="AH15" s="377"/>
      <c r="AI15" s="377"/>
      <c r="AJ15" s="378"/>
    </row>
    <row r="16" spans="1:36" ht="29.25" customHeight="1">
      <c r="A16" s="367" t="s">
        <v>38</v>
      </c>
      <c r="B16" s="368"/>
      <c r="C16" s="341" t="s">
        <v>298</v>
      </c>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74"/>
      <c r="AC16" s="329" t="s">
        <v>299</v>
      </c>
      <c r="AD16" s="330"/>
      <c r="AE16" s="330"/>
      <c r="AF16" s="375"/>
      <c r="AG16" s="376"/>
      <c r="AH16" s="377"/>
      <c r="AI16" s="377"/>
      <c r="AJ16" s="378"/>
    </row>
    <row r="17" spans="1:36" ht="29.25" customHeight="1">
      <c r="A17" s="367" t="s">
        <v>41</v>
      </c>
      <c r="B17" s="368"/>
      <c r="C17" s="341" t="s">
        <v>300</v>
      </c>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74"/>
      <c r="AC17" s="329" t="s">
        <v>301</v>
      </c>
      <c r="AD17" s="330"/>
      <c r="AE17" s="330"/>
      <c r="AF17" s="375"/>
      <c r="AG17" s="376"/>
      <c r="AH17" s="377"/>
      <c r="AI17" s="377"/>
      <c r="AJ17" s="378"/>
    </row>
    <row r="18" spans="1:36" ht="19.5" customHeight="1">
      <c r="A18" s="367" t="s">
        <v>44</v>
      </c>
      <c r="B18" s="368"/>
      <c r="C18" s="341" t="s">
        <v>302</v>
      </c>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74"/>
      <c r="AC18" s="329" t="s">
        <v>303</v>
      </c>
      <c r="AD18" s="330"/>
      <c r="AE18" s="330"/>
      <c r="AF18" s="375"/>
      <c r="AG18" s="376">
        <v>3018441</v>
      </c>
      <c r="AH18" s="377"/>
      <c r="AI18" s="377"/>
      <c r="AJ18" s="378"/>
    </row>
    <row r="19" spans="1:36" ht="19.5" customHeight="1">
      <c r="A19" s="367" t="s">
        <v>47</v>
      </c>
      <c r="B19" s="368"/>
      <c r="C19" s="339" t="s">
        <v>304</v>
      </c>
      <c r="D19" s="340"/>
      <c r="E19" s="340"/>
      <c r="F19" s="340"/>
      <c r="G19" s="340"/>
      <c r="H19" s="340"/>
      <c r="I19" s="340"/>
      <c r="J19" s="340"/>
      <c r="K19" s="340"/>
      <c r="L19" s="340"/>
      <c r="M19" s="340"/>
      <c r="N19" s="340"/>
      <c r="O19" s="340"/>
      <c r="P19" s="340"/>
      <c r="Q19" s="340"/>
      <c r="R19" s="340"/>
      <c r="S19" s="340"/>
      <c r="T19" s="340"/>
      <c r="U19" s="340"/>
      <c r="V19" s="340"/>
      <c r="W19" s="340"/>
      <c r="X19" s="340"/>
      <c r="Y19" s="340"/>
      <c r="Z19" s="340"/>
      <c r="AA19" s="340"/>
      <c r="AB19" s="369"/>
      <c r="AC19" s="318" t="s">
        <v>305</v>
      </c>
      <c r="AD19" s="319"/>
      <c r="AE19" s="319"/>
      <c r="AF19" s="370"/>
      <c r="AG19" s="371">
        <f>SUM(AG13:AJ18)</f>
        <v>26914666</v>
      </c>
      <c r="AH19" s="372"/>
      <c r="AI19" s="372"/>
      <c r="AJ19" s="373"/>
    </row>
    <row r="20" spans="1:36" ht="19.5" customHeight="1">
      <c r="A20" s="367" t="s">
        <v>50</v>
      </c>
      <c r="B20" s="368"/>
      <c r="C20" s="339" t="s">
        <v>693</v>
      </c>
      <c r="D20" s="340"/>
      <c r="E20" s="340"/>
      <c r="F20" s="340"/>
      <c r="G20" s="340"/>
      <c r="H20" s="340"/>
      <c r="I20" s="340"/>
      <c r="J20" s="340"/>
      <c r="K20" s="340"/>
      <c r="L20" s="340"/>
      <c r="M20" s="340"/>
      <c r="N20" s="340"/>
      <c r="O20" s="340"/>
      <c r="P20" s="340"/>
      <c r="Q20" s="340"/>
      <c r="R20" s="340"/>
      <c r="S20" s="340"/>
      <c r="T20" s="340"/>
      <c r="U20" s="340"/>
      <c r="V20" s="340"/>
      <c r="W20" s="340"/>
      <c r="X20" s="340"/>
      <c r="Y20" s="340"/>
      <c r="Z20" s="340"/>
      <c r="AA20" s="340"/>
      <c r="AB20" s="369"/>
      <c r="AC20" s="318" t="s">
        <v>694</v>
      </c>
      <c r="AD20" s="319"/>
      <c r="AE20" s="319"/>
      <c r="AF20" s="370"/>
      <c r="AG20" s="371"/>
      <c r="AH20" s="372"/>
      <c r="AI20" s="372"/>
      <c r="AJ20" s="373"/>
    </row>
    <row r="21" spans="1:37" ht="19.5" customHeight="1">
      <c r="A21" s="367" t="s">
        <v>53</v>
      </c>
      <c r="B21" s="368"/>
      <c r="C21" s="341" t="s">
        <v>306</v>
      </c>
      <c r="D21" s="342"/>
      <c r="E21" s="342"/>
      <c r="F21" s="342"/>
      <c r="G21" s="342"/>
      <c r="H21" s="342"/>
      <c r="I21" s="342"/>
      <c r="J21" s="342"/>
      <c r="K21" s="342"/>
      <c r="L21" s="342"/>
      <c r="M21" s="342"/>
      <c r="N21" s="342"/>
      <c r="O21" s="342"/>
      <c r="P21" s="342"/>
      <c r="Q21" s="342"/>
      <c r="R21" s="342"/>
      <c r="S21" s="342"/>
      <c r="T21" s="342"/>
      <c r="U21" s="342"/>
      <c r="V21" s="342"/>
      <c r="W21" s="342"/>
      <c r="X21" s="342"/>
      <c r="Y21" s="342"/>
      <c r="Z21" s="342"/>
      <c r="AA21" s="342"/>
      <c r="AB21" s="374"/>
      <c r="AC21" s="329" t="s">
        <v>307</v>
      </c>
      <c r="AD21" s="330"/>
      <c r="AE21" s="330"/>
      <c r="AF21" s="375"/>
      <c r="AG21" s="376"/>
      <c r="AH21" s="377"/>
      <c r="AI21" s="377"/>
      <c r="AJ21" s="378"/>
      <c r="AK21" s="2"/>
    </row>
    <row r="22" spans="1:37" ht="29.25" customHeight="1">
      <c r="A22" s="367" t="s">
        <v>56</v>
      </c>
      <c r="B22" s="368"/>
      <c r="C22" s="341" t="s">
        <v>308</v>
      </c>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74"/>
      <c r="AC22" s="329" t="s">
        <v>309</v>
      </c>
      <c r="AD22" s="330"/>
      <c r="AE22" s="330"/>
      <c r="AF22" s="375"/>
      <c r="AG22" s="376"/>
      <c r="AH22" s="377"/>
      <c r="AI22" s="377"/>
      <c r="AJ22" s="378"/>
      <c r="AK22" s="2"/>
    </row>
    <row r="23" spans="1:36" ht="29.25" customHeight="1">
      <c r="A23" s="367" t="s">
        <v>59</v>
      </c>
      <c r="B23" s="368"/>
      <c r="C23" s="341" t="s">
        <v>310</v>
      </c>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74"/>
      <c r="AC23" s="329" t="s">
        <v>311</v>
      </c>
      <c r="AD23" s="330"/>
      <c r="AE23" s="330"/>
      <c r="AF23" s="375"/>
      <c r="AG23" s="376"/>
      <c r="AH23" s="377"/>
      <c r="AI23" s="377"/>
      <c r="AJ23" s="378"/>
    </row>
    <row r="24" spans="1:36" ht="29.25" customHeight="1">
      <c r="A24" s="367" t="s">
        <v>62</v>
      </c>
      <c r="B24" s="368"/>
      <c r="C24" s="341" t="s">
        <v>312</v>
      </c>
      <c r="D24" s="342"/>
      <c r="E24" s="342"/>
      <c r="F24" s="342"/>
      <c r="G24" s="342"/>
      <c r="H24" s="342"/>
      <c r="I24" s="342"/>
      <c r="J24" s="342"/>
      <c r="K24" s="342"/>
      <c r="L24" s="342"/>
      <c r="M24" s="342"/>
      <c r="N24" s="342"/>
      <c r="O24" s="342"/>
      <c r="P24" s="342"/>
      <c r="Q24" s="342"/>
      <c r="R24" s="342"/>
      <c r="S24" s="342"/>
      <c r="T24" s="342"/>
      <c r="U24" s="342"/>
      <c r="V24" s="342"/>
      <c r="W24" s="342"/>
      <c r="X24" s="342"/>
      <c r="Y24" s="342"/>
      <c r="Z24" s="342"/>
      <c r="AA24" s="342"/>
      <c r="AB24" s="374"/>
      <c r="AC24" s="329" t="s">
        <v>313</v>
      </c>
      <c r="AD24" s="330"/>
      <c r="AE24" s="330"/>
      <c r="AF24" s="375"/>
      <c r="AG24" s="376"/>
      <c r="AH24" s="377"/>
      <c r="AI24" s="377"/>
      <c r="AJ24" s="378"/>
    </row>
    <row r="25" spans="1:36" ht="19.5" customHeight="1">
      <c r="A25" s="367" t="s">
        <v>65</v>
      </c>
      <c r="B25" s="368"/>
      <c r="C25" s="341" t="s">
        <v>314</v>
      </c>
      <c r="D25" s="342"/>
      <c r="E25" s="342"/>
      <c r="F25" s="342"/>
      <c r="G25" s="342"/>
      <c r="H25" s="342"/>
      <c r="I25" s="342"/>
      <c r="J25" s="342"/>
      <c r="K25" s="342"/>
      <c r="L25" s="342"/>
      <c r="M25" s="342"/>
      <c r="N25" s="342"/>
      <c r="O25" s="342"/>
      <c r="P25" s="342"/>
      <c r="Q25" s="342"/>
      <c r="R25" s="342"/>
      <c r="S25" s="342"/>
      <c r="T25" s="342"/>
      <c r="U25" s="342"/>
      <c r="V25" s="342"/>
      <c r="W25" s="342"/>
      <c r="X25" s="342"/>
      <c r="Y25" s="342"/>
      <c r="Z25" s="342"/>
      <c r="AA25" s="342"/>
      <c r="AB25" s="374"/>
      <c r="AC25" s="329" t="s">
        <v>315</v>
      </c>
      <c r="AD25" s="330"/>
      <c r="AE25" s="330"/>
      <c r="AF25" s="375"/>
      <c r="AG25" s="376"/>
      <c r="AH25" s="377"/>
      <c r="AI25" s="377"/>
      <c r="AJ25" s="378"/>
    </row>
    <row r="26" spans="1:36" ht="19.5" customHeight="1">
      <c r="A26" s="367" t="s">
        <v>68</v>
      </c>
      <c r="B26" s="368"/>
      <c r="C26" s="339" t="s">
        <v>316</v>
      </c>
      <c r="D26" s="340"/>
      <c r="E26" s="340"/>
      <c r="F26" s="340"/>
      <c r="G26" s="340"/>
      <c r="H26" s="340"/>
      <c r="I26" s="340"/>
      <c r="J26" s="340"/>
      <c r="K26" s="340"/>
      <c r="L26" s="340"/>
      <c r="M26" s="340"/>
      <c r="N26" s="340"/>
      <c r="O26" s="340"/>
      <c r="P26" s="340"/>
      <c r="Q26" s="340"/>
      <c r="R26" s="340"/>
      <c r="S26" s="340"/>
      <c r="T26" s="340"/>
      <c r="U26" s="340"/>
      <c r="V26" s="340"/>
      <c r="W26" s="340"/>
      <c r="X26" s="340"/>
      <c r="Y26" s="340"/>
      <c r="Z26" s="340"/>
      <c r="AA26" s="340"/>
      <c r="AB26" s="369"/>
      <c r="AC26" s="318" t="s">
        <v>317</v>
      </c>
      <c r="AD26" s="319"/>
      <c r="AE26" s="319"/>
      <c r="AF26" s="370"/>
      <c r="AG26" s="371">
        <f>SUM(AG21:AJ25)</f>
        <v>0</v>
      </c>
      <c r="AH26" s="372"/>
      <c r="AI26" s="372"/>
      <c r="AJ26" s="373"/>
    </row>
    <row r="27" spans="1:37" ht="19.5" customHeight="1">
      <c r="A27" s="367" t="s">
        <v>71</v>
      </c>
      <c r="B27" s="368"/>
      <c r="C27" s="341" t="s">
        <v>318</v>
      </c>
      <c r="D27" s="342"/>
      <c r="E27" s="342"/>
      <c r="F27" s="342"/>
      <c r="G27" s="342"/>
      <c r="H27" s="342"/>
      <c r="I27" s="342"/>
      <c r="J27" s="342"/>
      <c r="K27" s="342"/>
      <c r="L27" s="342"/>
      <c r="M27" s="342"/>
      <c r="N27" s="342"/>
      <c r="O27" s="342"/>
      <c r="P27" s="342"/>
      <c r="Q27" s="342"/>
      <c r="R27" s="342"/>
      <c r="S27" s="342"/>
      <c r="T27" s="342"/>
      <c r="U27" s="342"/>
      <c r="V27" s="342"/>
      <c r="W27" s="342"/>
      <c r="X27" s="342"/>
      <c r="Y27" s="342"/>
      <c r="Z27" s="342"/>
      <c r="AA27" s="342"/>
      <c r="AB27" s="374"/>
      <c r="AC27" s="329" t="s">
        <v>319</v>
      </c>
      <c r="AD27" s="330"/>
      <c r="AE27" s="330"/>
      <c r="AF27" s="375"/>
      <c r="AG27" s="376"/>
      <c r="AH27" s="377"/>
      <c r="AI27" s="377"/>
      <c r="AJ27" s="378"/>
      <c r="AK27" s="3"/>
    </row>
    <row r="28" spans="1:36" ht="19.5" customHeight="1">
      <c r="A28" s="367" t="s">
        <v>74</v>
      </c>
      <c r="B28" s="368"/>
      <c r="C28" s="341" t="s">
        <v>320</v>
      </c>
      <c r="D28" s="342"/>
      <c r="E28" s="342"/>
      <c r="F28" s="342"/>
      <c r="G28" s="342"/>
      <c r="H28" s="342"/>
      <c r="I28" s="342"/>
      <c r="J28" s="342"/>
      <c r="K28" s="342"/>
      <c r="L28" s="342"/>
      <c r="M28" s="342"/>
      <c r="N28" s="342"/>
      <c r="O28" s="342"/>
      <c r="P28" s="342"/>
      <c r="Q28" s="342"/>
      <c r="R28" s="342"/>
      <c r="S28" s="342"/>
      <c r="T28" s="342"/>
      <c r="U28" s="342"/>
      <c r="V28" s="342"/>
      <c r="W28" s="342"/>
      <c r="X28" s="342"/>
      <c r="Y28" s="342"/>
      <c r="Z28" s="342"/>
      <c r="AA28" s="342"/>
      <c r="AB28" s="374"/>
      <c r="AC28" s="329" t="s">
        <v>321</v>
      </c>
      <c r="AD28" s="330"/>
      <c r="AE28" s="330"/>
      <c r="AF28" s="375"/>
      <c r="AG28" s="376"/>
      <c r="AH28" s="377"/>
      <c r="AI28" s="377"/>
      <c r="AJ28" s="378"/>
    </row>
    <row r="29" spans="1:37" s="6" customFormat="1" ht="19.5" customHeight="1">
      <c r="A29" s="367" t="s">
        <v>77</v>
      </c>
      <c r="B29" s="368"/>
      <c r="C29" s="339" t="s">
        <v>322</v>
      </c>
      <c r="D29" s="340"/>
      <c r="E29" s="340"/>
      <c r="F29" s="340"/>
      <c r="G29" s="340"/>
      <c r="H29" s="340"/>
      <c r="I29" s="340"/>
      <c r="J29" s="340"/>
      <c r="K29" s="340"/>
      <c r="L29" s="340"/>
      <c r="M29" s="340"/>
      <c r="N29" s="340"/>
      <c r="O29" s="340"/>
      <c r="P29" s="340"/>
      <c r="Q29" s="340"/>
      <c r="R29" s="340"/>
      <c r="S29" s="340"/>
      <c r="T29" s="340"/>
      <c r="U29" s="340"/>
      <c r="V29" s="340"/>
      <c r="W29" s="340"/>
      <c r="X29" s="340"/>
      <c r="Y29" s="340"/>
      <c r="Z29" s="340"/>
      <c r="AA29" s="340"/>
      <c r="AB29" s="369"/>
      <c r="AC29" s="318" t="s">
        <v>323</v>
      </c>
      <c r="AD29" s="319"/>
      <c r="AE29" s="319"/>
      <c r="AF29" s="370"/>
      <c r="AG29" s="371">
        <f>SUM(AG27:AJ28)</f>
        <v>0</v>
      </c>
      <c r="AH29" s="372"/>
      <c r="AI29" s="372"/>
      <c r="AJ29" s="373"/>
      <c r="AK29" s="1"/>
    </row>
    <row r="30" spans="1:36" ht="19.5" customHeight="1">
      <c r="A30" s="367" t="s">
        <v>80</v>
      </c>
      <c r="B30" s="368"/>
      <c r="C30" s="341" t="s">
        <v>324</v>
      </c>
      <c r="D30" s="342"/>
      <c r="E30" s="342"/>
      <c r="F30" s="342"/>
      <c r="G30" s="342"/>
      <c r="H30" s="342"/>
      <c r="I30" s="342"/>
      <c r="J30" s="342"/>
      <c r="K30" s="342"/>
      <c r="L30" s="342"/>
      <c r="M30" s="342"/>
      <c r="N30" s="342"/>
      <c r="O30" s="342"/>
      <c r="P30" s="342"/>
      <c r="Q30" s="342"/>
      <c r="R30" s="342"/>
      <c r="S30" s="342"/>
      <c r="T30" s="342"/>
      <c r="U30" s="342"/>
      <c r="V30" s="342"/>
      <c r="W30" s="342"/>
      <c r="X30" s="342"/>
      <c r="Y30" s="342"/>
      <c r="Z30" s="342"/>
      <c r="AA30" s="342"/>
      <c r="AB30" s="374"/>
      <c r="AC30" s="329" t="s">
        <v>325</v>
      </c>
      <c r="AD30" s="330"/>
      <c r="AE30" s="330"/>
      <c r="AF30" s="375"/>
      <c r="AG30" s="376"/>
      <c r="AH30" s="377"/>
      <c r="AI30" s="377"/>
      <c r="AJ30" s="378"/>
    </row>
    <row r="31" spans="1:36" ht="19.5" customHeight="1">
      <c r="A31" s="367" t="s">
        <v>83</v>
      </c>
      <c r="B31" s="368"/>
      <c r="C31" s="341" t="s">
        <v>326</v>
      </c>
      <c r="D31" s="342"/>
      <c r="E31" s="342"/>
      <c r="F31" s="342"/>
      <c r="G31" s="342"/>
      <c r="H31" s="342"/>
      <c r="I31" s="342"/>
      <c r="J31" s="342"/>
      <c r="K31" s="342"/>
      <c r="L31" s="342"/>
      <c r="M31" s="342"/>
      <c r="N31" s="342"/>
      <c r="O31" s="342"/>
      <c r="P31" s="342"/>
      <c r="Q31" s="342"/>
      <c r="R31" s="342"/>
      <c r="S31" s="342"/>
      <c r="T31" s="342"/>
      <c r="U31" s="342"/>
      <c r="V31" s="342"/>
      <c r="W31" s="342"/>
      <c r="X31" s="342"/>
      <c r="Y31" s="342"/>
      <c r="Z31" s="342"/>
      <c r="AA31" s="342"/>
      <c r="AB31" s="374"/>
      <c r="AC31" s="329" t="s">
        <v>327</v>
      </c>
      <c r="AD31" s="330"/>
      <c r="AE31" s="330"/>
      <c r="AF31" s="375"/>
      <c r="AG31" s="376"/>
      <c r="AH31" s="377"/>
      <c r="AI31" s="377"/>
      <c r="AJ31" s="378"/>
    </row>
    <row r="32" spans="1:36" ht="19.5" customHeight="1">
      <c r="A32" s="367" t="s">
        <v>86</v>
      </c>
      <c r="B32" s="368"/>
      <c r="C32" s="341" t="s">
        <v>328</v>
      </c>
      <c r="D32" s="342"/>
      <c r="E32" s="342"/>
      <c r="F32" s="342"/>
      <c r="G32" s="342"/>
      <c r="H32" s="342"/>
      <c r="I32" s="342"/>
      <c r="J32" s="342"/>
      <c r="K32" s="342"/>
      <c r="L32" s="342"/>
      <c r="M32" s="342"/>
      <c r="N32" s="342"/>
      <c r="O32" s="342"/>
      <c r="P32" s="342"/>
      <c r="Q32" s="342"/>
      <c r="R32" s="342"/>
      <c r="S32" s="342"/>
      <c r="T32" s="342"/>
      <c r="U32" s="342"/>
      <c r="V32" s="342"/>
      <c r="W32" s="342"/>
      <c r="X32" s="342"/>
      <c r="Y32" s="342"/>
      <c r="Z32" s="342"/>
      <c r="AA32" s="342"/>
      <c r="AB32" s="374"/>
      <c r="AC32" s="329" t="s">
        <v>329</v>
      </c>
      <c r="AD32" s="330"/>
      <c r="AE32" s="330"/>
      <c r="AF32" s="375"/>
      <c r="AG32" s="376">
        <v>1200000</v>
      </c>
      <c r="AH32" s="377"/>
      <c r="AI32" s="377"/>
      <c r="AJ32" s="378"/>
    </row>
    <row r="33" spans="1:36" ht="19.5" customHeight="1">
      <c r="A33" s="367" t="s">
        <v>89</v>
      </c>
      <c r="B33" s="368"/>
      <c r="C33" s="341" t="s">
        <v>330</v>
      </c>
      <c r="D33" s="342"/>
      <c r="E33" s="342"/>
      <c r="F33" s="342"/>
      <c r="G33" s="342"/>
      <c r="H33" s="342"/>
      <c r="I33" s="342"/>
      <c r="J33" s="342"/>
      <c r="K33" s="342"/>
      <c r="L33" s="342"/>
      <c r="M33" s="342"/>
      <c r="N33" s="342"/>
      <c r="O33" s="342"/>
      <c r="P33" s="342"/>
      <c r="Q33" s="342"/>
      <c r="R33" s="342"/>
      <c r="S33" s="342"/>
      <c r="T33" s="342"/>
      <c r="U33" s="342"/>
      <c r="V33" s="342"/>
      <c r="W33" s="342"/>
      <c r="X33" s="342"/>
      <c r="Y33" s="342"/>
      <c r="Z33" s="342"/>
      <c r="AA33" s="342"/>
      <c r="AB33" s="374"/>
      <c r="AC33" s="329" t="s">
        <v>331</v>
      </c>
      <c r="AD33" s="330"/>
      <c r="AE33" s="330"/>
      <c r="AF33" s="375"/>
      <c r="AG33" s="376">
        <v>1400000</v>
      </c>
      <c r="AH33" s="377"/>
      <c r="AI33" s="377"/>
      <c r="AJ33" s="378"/>
    </row>
    <row r="34" spans="1:36" ht="19.5" customHeight="1">
      <c r="A34" s="367" t="s">
        <v>92</v>
      </c>
      <c r="B34" s="368"/>
      <c r="C34" s="341" t="s">
        <v>332</v>
      </c>
      <c r="D34" s="342"/>
      <c r="E34" s="342"/>
      <c r="F34" s="342"/>
      <c r="G34" s="342"/>
      <c r="H34" s="342"/>
      <c r="I34" s="342"/>
      <c r="J34" s="342"/>
      <c r="K34" s="342"/>
      <c r="L34" s="342"/>
      <c r="M34" s="342"/>
      <c r="N34" s="342"/>
      <c r="O34" s="342"/>
      <c r="P34" s="342"/>
      <c r="Q34" s="342"/>
      <c r="R34" s="342"/>
      <c r="S34" s="342"/>
      <c r="T34" s="342"/>
      <c r="U34" s="342"/>
      <c r="V34" s="342"/>
      <c r="W34" s="342"/>
      <c r="X34" s="342"/>
      <c r="Y34" s="342"/>
      <c r="Z34" s="342"/>
      <c r="AA34" s="342"/>
      <c r="AB34" s="374"/>
      <c r="AC34" s="329" t="s">
        <v>333</v>
      </c>
      <c r="AD34" s="330"/>
      <c r="AE34" s="330"/>
      <c r="AF34" s="375"/>
      <c r="AG34" s="376"/>
      <c r="AH34" s="377"/>
      <c r="AI34" s="377"/>
      <c r="AJ34" s="378"/>
    </row>
    <row r="35" spans="1:36" ht="19.5" customHeight="1">
      <c r="A35" s="367" t="s">
        <v>95</v>
      </c>
      <c r="B35" s="368"/>
      <c r="C35" s="341" t="s">
        <v>334</v>
      </c>
      <c r="D35" s="342"/>
      <c r="E35" s="342"/>
      <c r="F35" s="342"/>
      <c r="G35" s="342"/>
      <c r="H35" s="342"/>
      <c r="I35" s="342"/>
      <c r="J35" s="342"/>
      <c r="K35" s="342"/>
      <c r="L35" s="342"/>
      <c r="M35" s="342"/>
      <c r="N35" s="342"/>
      <c r="O35" s="342"/>
      <c r="P35" s="342"/>
      <c r="Q35" s="342"/>
      <c r="R35" s="342"/>
      <c r="S35" s="342"/>
      <c r="T35" s="342"/>
      <c r="U35" s="342"/>
      <c r="V35" s="342"/>
      <c r="W35" s="342"/>
      <c r="X35" s="342"/>
      <c r="Y35" s="342"/>
      <c r="Z35" s="342"/>
      <c r="AA35" s="342"/>
      <c r="AB35" s="374"/>
      <c r="AC35" s="329" t="s">
        <v>335</v>
      </c>
      <c r="AD35" s="330"/>
      <c r="AE35" s="330"/>
      <c r="AF35" s="375"/>
      <c r="AG35" s="376"/>
      <c r="AH35" s="377"/>
      <c r="AI35" s="377"/>
      <c r="AJ35" s="378"/>
    </row>
    <row r="36" spans="1:36" ht="19.5" customHeight="1">
      <c r="A36" s="367" t="s">
        <v>98</v>
      </c>
      <c r="B36" s="368"/>
      <c r="C36" s="341" t="s">
        <v>336</v>
      </c>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74"/>
      <c r="AC36" s="329" t="s">
        <v>337</v>
      </c>
      <c r="AD36" s="330"/>
      <c r="AE36" s="330"/>
      <c r="AF36" s="375"/>
      <c r="AG36" s="376">
        <v>330000</v>
      </c>
      <c r="AH36" s="377"/>
      <c r="AI36" s="377"/>
      <c r="AJ36" s="378"/>
    </row>
    <row r="37" spans="1:36" ht="19.5" customHeight="1">
      <c r="A37" s="367" t="s">
        <v>101</v>
      </c>
      <c r="B37" s="368"/>
      <c r="C37" s="341" t="s">
        <v>338</v>
      </c>
      <c r="D37" s="342"/>
      <c r="E37" s="342"/>
      <c r="F37" s="342"/>
      <c r="G37" s="342"/>
      <c r="H37" s="342"/>
      <c r="I37" s="342"/>
      <c r="J37" s="342"/>
      <c r="K37" s="342"/>
      <c r="L37" s="342"/>
      <c r="M37" s="342"/>
      <c r="N37" s="342"/>
      <c r="O37" s="342"/>
      <c r="P37" s="342"/>
      <c r="Q37" s="342"/>
      <c r="R37" s="342"/>
      <c r="S37" s="342"/>
      <c r="T37" s="342"/>
      <c r="U37" s="342"/>
      <c r="V37" s="342"/>
      <c r="W37" s="342"/>
      <c r="X37" s="342"/>
      <c r="Y37" s="342"/>
      <c r="Z37" s="342"/>
      <c r="AA37" s="342"/>
      <c r="AB37" s="374"/>
      <c r="AC37" s="329" t="s">
        <v>339</v>
      </c>
      <c r="AD37" s="330"/>
      <c r="AE37" s="330"/>
      <c r="AF37" s="375"/>
      <c r="AG37" s="376"/>
      <c r="AH37" s="377"/>
      <c r="AI37" s="377"/>
      <c r="AJ37" s="378"/>
    </row>
    <row r="38" spans="1:37" ht="19.5" customHeight="1">
      <c r="A38" s="367" t="s">
        <v>104</v>
      </c>
      <c r="B38" s="368"/>
      <c r="C38" s="339" t="s">
        <v>340</v>
      </c>
      <c r="D38" s="340"/>
      <c r="E38" s="340"/>
      <c r="F38" s="340"/>
      <c r="G38" s="340"/>
      <c r="H38" s="340"/>
      <c r="I38" s="340"/>
      <c r="J38" s="340"/>
      <c r="K38" s="340"/>
      <c r="L38" s="340"/>
      <c r="M38" s="340"/>
      <c r="N38" s="340"/>
      <c r="O38" s="340"/>
      <c r="P38" s="340"/>
      <c r="Q38" s="340"/>
      <c r="R38" s="340"/>
      <c r="S38" s="340"/>
      <c r="T38" s="340"/>
      <c r="U38" s="340"/>
      <c r="V38" s="340"/>
      <c r="W38" s="340"/>
      <c r="X38" s="340"/>
      <c r="Y38" s="340"/>
      <c r="Z38" s="340"/>
      <c r="AA38" s="340"/>
      <c r="AB38" s="369"/>
      <c r="AC38" s="318" t="s">
        <v>341</v>
      </c>
      <c r="AD38" s="319"/>
      <c r="AE38" s="319"/>
      <c r="AF38" s="370"/>
      <c r="AG38" s="371">
        <f>SUM(AG33:AJ37)</f>
        <v>1730000</v>
      </c>
      <c r="AH38" s="372"/>
      <c r="AI38" s="372"/>
      <c r="AJ38" s="373"/>
      <c r="AK38" s="6"/>
    </row>
    <row r="39" spans="1:36" ht="19.5" customHeight="1">
      <c r="A39" s="367" t="s">
        <v>107</v>
      </c>
      <c r="B39" s="368"/>
      <c r="C39" s="341" t="s">
        <v>342</v>
      </c>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74"/>
      <c r="AC39" s="329" t="s">
        <v>343</v>
      </c>
      <c r="AD39" s="330"/>
      <c r="AE39" s="330"/>
      <c r="AF39" s="375"/>
      <c r="AG39" s="376"/>
      <c r="AH39" s="377"/>
      <c r="AI39" s="377"/>
      <c r="AJ39" s="378"/>
    </row>
    <row r="40" spans="1:36" ht="19.5" customHeight="1">
      <c r="A40" s="367" t="s">
        <v>110</v>
      </c>
      <c r="B40" s="368"/>
      <c r="C40" s="339" t="s">
        <v>344</v>
      </c>
      <c r="D40" s="340"/>
      <c r="E40" s="340"/>
      <c r="F40" s="340"/>
      <c r="G40" s="340"/>
      <c r="H40" s="340"/>
      <c r="I40" s="340"/>
      <c r="J40" s="340"/>
      <c r="K40" s="340"/>
      <c r="L40" s="340"/>
      <c r="M40" s="340"/>
      <c r="N40" s="340"/>
      <c r="O40" s="340"/>
      <c r="P40" s="340"/>
      <c r="Q40" s="340"/>
      <c r="R40" s="340"/>
      <c r="S40" s="340"/>
      <c r="T40" s="340"/>
      <c r="U40" s="340"/>
      <c r="V40" s="340"/>
      <c r="W40" s="340"/>
      <c r="X40" s="340"/>
      <c r="Y40" s="340"/>
      <c r="Z40" s="340"/>
      <c r="AA40" s="340"/>
      <c r="AB40" s="369"/>
      <c r="AC40" s="318" t="s">
        <v>345</v>
      </c>
      <c r="AD40" s="319"/>
      <c r="AE40" s="319"/>
      <c r="AF40" s="370"/>
      <c r="AG40" s="371">
        <f>SUM(AG32+AG38)</f>
        <v>2930000</v>
      </c>
      <c r="AH40" s="372"/>
      <c r="AI40" s="372"/>
      <c r="AJ40" s="373"/>
    </row>
    <row r="41" spans="1:36" ht="19.5" customHeight="1">
      <c r="A41" s="367" t="s">
        <v>113</v>
      </c>
      <c r="B41" s="368"/>
      <c r="C41" s="310" t="s">
        <v>346</v>
      </c>
      <c r="D41" s="311"/>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79"/>
      <c r="AC41" s="329" t="s">
        <v>347</v>
      </c>
      <c r="AD41" s="330"/>
      <c r="AE41" s="330"/>
      <c r="AF41" s="375"/>
      <c r="AG41" s="376">
        <v>600000</v>
      </c>
      <c r="AH41" s="377"/>
      <c r="AI41" s="377"/>
      <c r="AJ41" s="378"/>
    </row>
    <row r="42" spans="1:36" ht="19.5" customHeight="1">
      <c r="A42" s="367" t="s">
        <v>116</v>
      </c>
      <c r="B42" s="368"/>
      <c r="C42" s="310" t="s">
        <v>348</v>
      </c>
      <c r="D42" s="311"/>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79"/>
      <c r="AC42" s="329" t="s">
        <v>349</v>
      </c>
      <c r="AD42" s="330"/>
      <c r="AE42" s="330"/>
      <c r="AF42" s="375"/>
      <c r="AG42" s="376">
        <v>93000</v>
      </c>
      <c r="AH42" s="377"/>
      <c r="AI42" s="377"/>
      <c r="AJ42" s="378"/>
    </row>
    <row r="43" spans="1:36" ht="19.5" customHeight="1">
      <c r="A43" s="367" t="s">
        <v>119</v>
      </c>
      <c r="B43" s="368"/>
      <c r="C43" s="310" t="s">
        <v>350</v>
      </c>
      <c r="D43" s="311"/>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79"/>
      <c r="AC43" s="329" t="s">
        <v>351</v>
      </c>
      <c r="AD43" s="330"/>
      <c r="AE43" s="330"/>
      <c r="AF43" s="375"/>
      <c r="AG43" s="376"/>
      <c r="AH43" s="377"/>
      <c r="AI43" s="377"/>
      <c r="AJ43" s="378"/>
    </row>
    <row r="44" spans="1:36" ht="19.5" customHeight="1">
      <c r="A44" s="367" t="s">
        <v>122</v>
      </c>
      <c r="B44" s="368"/>
      <c r="C44" s="310" t="s">
        <v>352</v>
      </c>
      <c r="D44" s="311"/>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79"/>
      <c r="AC44" s="329" t="s">
        <v>353</v>
      </c>
      <c r="AD44" s="330"/>
      <c r="AE44" s="330"/>
      <c r="AF44" s="375"/>
      <c r="AG44" s="376"/>
      <c r="AH44" s="377"/>
      <c r="AI44" s="377"/>
      <c r="AJ44" s="378"/>
    </row>
    <row r="45" spans="1:36" ht="19.5" customHeight="1">
      <c r="A45" s="367" t="s">
        <v>125</v>
      </c>
      <c r="B45" s="368"/>
      <c r="C45" s="310" t="s">
        <v>354</v>
      </c>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79"/>
      <c r="AC45" s="329" t="s">
        <v>355</v>
      </c>
      <c r="AD45" s="330"/>
      <c r="AE45" s="330"/>
      <c r="AF45" s="375"/>
      <c r="AG45" s="376"/>
      <c r="AH45" s="377"/>
      <c r="AI45" s="377"/>
      <c r="AJ45" s="378"/>
    </row>
    <row r="46" spans="1:36" ht="19.5" customHeight="1">
      <c r="A46" s="367" t="s">
        <v>128</v>
      </c>
      <c r="B46" s="368"/>
      <c r="C46" s="310" t="s">
        <v>356</v>
      </c>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79"/>
      <c r="AC46" s="329" t="s">
        <v>357</v>
      </c>
      <c r="AD46" s="330"/>
      <c r="AE46" s="330"/>
      <c r="AF46" s="375"/>
      <c r="AG46" s="376"/>
      <c r="AH46" s="377"/>
      <c r="AI46" s="377"/>
      <c r="AJ46" s="378"/>
    </row>
    <row r="47" spans="1:36" ht="19.5" customHeight="1">
      <c r="A47" s="367" t="s">
        <v>131</v>
      </c>
      <c r="B47" s="368"/>
      <c r="C47" s="310" t="s">
        <v>358</v>
      </c>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79"/>
      <c r="AC47" s="329" t="s">
        <v>359</v>
      </c>
      <c r="AD47" s="330"/>
      <c r="AE47" s="330"/>
      <c r="AF47" s="375"/>
      <c r="AG47" s="376"/>
      <c r="AH47" s="377"/>
      <c r="AI47" s="377"/>
      <c r="AJ47" s="378"/>
    </row>
    <row r="48" spans="1:36" ht="19.5" customHeight="1">
      <c r="A48" s="367" t="s">
        <v>134</v>
      </c>
      <c r="B48" s="368"/>
      <c r="C48" s="310" t="s">
        <v>360</v>
      </c>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79"/>
      <c r="AC48" s="329" t="s">
        <v>361</v>
      </c>
      <c r="AD48" s="330"/>
      <c r="AE48" s="330"/>
      <c r="AF48" s="375"/>
      <c r="AG48" s="376"/>
      <c r="AH48" s="377"/>
      <c r="AI48" s="377"/>
      <c r="AJ48" s="378"/>
    </row>
    <row r="49" spans="1:36" ht="19.5" customHeight="1">
      <c r="A49" s="367" t="s">
        <v>137</v>
      </c>
      <c r="B49" s="368"/>
      <c r="C49" s="310" t="s">
        <v>362</v>
      </c>
      <c r="D49" s="311"/>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79"/>
      <c r="AC49" s="329" t="s">
        <v>363</v>
      </c>
      <c r="AD49" s="330"/>
      <c r="AE49" s="330"/>
      <c r="AF49" s="375"/>
      <c r="AG49" s="376"/>
      <c r="AH49" s="377"/>
      <c r="AI49" s="377"/>
      <c r="AJ49" s="378"/>
    </row>
    <row r="50" spans="1:36" ht="19.5" customHeight="1">
      <c r="A50" s="367" t="s">
        <v>140</v>
      </c>
      <c r="B50" s="368"/>
      <c r="C50" s="310" t="s">
        <v>364</v>
      </c>
      <c r="D50" s="311"/>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79"/>
      <c r="AC50" s="329" t="s">
        <v>365</v>
      </c>
      <c r="AD50" s="330"/>
      <c r="AE50" s="330"/>
      <c r="AF50" s="375"/>
      <c r="AG50" s="376"/>
      <c r="AH50" s="377"/>
      <c r="AI50" s="377"/>
      <c r="AJ50" s="378"/>
    </row>
    <row r="51" spans="1:36" ht="19.5" customHeight="1">
      <c r="A51" s="367" t="s">
        <v>143</v>
      </c>
      <c r="B51" s="368"/>
      <c r="C51" s="320" t="s">
        <v>366</v>
      </c>
      <c r="D51" s="321"/>
      <c r="E51" s="321"/>
      <c r="F51" s="321"/>
      <c r="G51" s="321"/>
      <c r="H51" s="321"/>
      <c r="I51" s="321"/>
      <c r="J51" s="321"/>
      <c r="K51" s="321"/>
      <c r="L51" s="321"/>
      <c r="M51" s="321"/>
      <c r="N51" s="321"/>
      <c r="O51" s="321"/>
      <c r="P51" s="321"/>
      <c r="Q51" s="321"/>
      <c r="R51" s="321"/>
      <c r="S51" s="321"/>
      <c r="T51" s="321"/>
      <c r="U51" s="321"/>
      <c r="V51" s="321"/>
      <c r="W51" s="321"/>
      <c r="X51" s="321"/>
      <c r="Y51" s="321"/>
      <c r="Z51" s="321"/>
      <c r="AA51" s="321"/>
      <c r="AB51" s="380"/>
      <c r="AC51" s="318" t="s">
        <v>367</v>
      </c>
      <c r="AD51" s="319"/>
      <c r="AE51" s="319"/>
      <c r="AF51" s="370"/>
      <c r="AG51" s="371">
        <f>SUM(AG41:AJ50)</f>
        <v>693000</v>
      </c>
      <c r="AH51" s="372"/>
      <c r="AI51" s="372"/>
      <c r="AJ51" s="373"/>
    </row>
    <row r="52" spans="1:36" ht="19.5" customHeight="1">
      <c r="A52" s="367" t="s">
        <v>146</v>
      </c>
      <c r="B52" s="368"/>
      <c r="C52" s="310" t="s">
        <v>368</v>
      </c>
      <c r="D52" s="311"/>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79"/>
      <c r="AC52" s="329" t="s">
        <v>369</v>
      </c>
      <c r="AD52" s="330"/>
      <c r="AE52" s="330"/>
      <c r="AF52" s="375"/>
      <c r="AG52" s="376"/>
      <c r="AH52" s="377"/>
      <c r="AI52" s="377"/>
      <c r="AJ52" s="378"/>
    </row>
    <row r="53" spans="1:36" ht="19.5" customHeight="1">
      <c r="A53" s="367" t="s">
        <v>149</v>
      </c>
      <c r="B53" s="368"/>
      <c r="C53" s="310" t="s">
        <v>370</v>
      </c>
      <c r="D53" s="311"/>
      <c r="E53" s="311"/>
      <c r="F53" s="311"/>
      <c r="G53" s="311"/>
      <c r="H53" s="311"/>
      <c r="I53" s="311"/>
      <c r="J53" s="311"/>
      <c r="K53" s="311"/>
      <c r="L53" s="311"/>
      <c r="M53" s="311"/>
      <c r="N53" s="311"/>
      <c r="O53" s="311"/>
      <c r="P53" s="311"/>
      <c r="Q53" s="311"/>
      <c r="R53" s="311"/>
      <c r="S53" s="311"/>
      <c r="T53" s="311"/>
      <c r="U53" s="311"/>
      <c r="V53" s="311"/>
      <c r="W53" s="311"/>
      <c r="X53" s="311"/>
      <c r="Y53" s="311"/>
      <c r="Z53" s="311"/>
      <c r="AA53" s="311"/>
      <c r="AB53" s="379"/>
      <c r="AC53" s="329" t="s">
        <v>371</v>
      </c>
      <c r="AD53" s="330"/>
      <c r="AE53" s="330"/>
      <c r="AF53" s="375"/>
      <c r="AG53" s="376"/>
      <c r="AH53" s="377"/>
      <c r="AI53" s="377"/>
      <c r="AJ53" s="378"/>
    </row>
    <row r="54" spans="1:36" ht="19.5" customHeight="1">
      <c r="A54" s="367" t="s">
        <v>152</v>
      </c>
      <c r="B54" s="368"/>
      <c r="C54" s="310" t="s">
        <v>372</v>
      </c>
      <c r="D54" s="311"/>
      <c r="E54" s="311"/>
      <c r="F54" s="311"/>
      <c r="G54" s="311"/>
      <c r="H54" s="311"/>
      <c r="I54" s="311"/>
      <c r="J54" s="311"/>
      <c r="K54" s="311"/>
      <c r="L54" s="311"/>
      <c r="M54" s="311"/>
      <c r="N54" s="311"/>
      <c r="O54" s="311"/>
      <c r="P54" s="311"/>
      <c r="Q54" s="311"/>
      <c r="R54" s="311"/>
      <c r="S54" s="311"/>
      <c r="T54" s="311"/>
      <c r="U54" s="311"/>
      <c r="V54" s="311"/>
      <c r="W54" s="311"/>
      <c r="X54" s="311"/>
      <c r="Y54" s="311"/>
      <c r="Z54" s="311"/>
      <c r="AA54" s="311"/>
      <c r="AB54" s="379"/>
      <c r="AC54" s="329" t="s">
        <v>373</v>
      </c>
      <c r="AD54" s="330"/>
      <c r="AE54" s="330"/>
      <c r="AF54" s="375"/>
      <c r="AG54" s="376"/>
      <c r="AH54" s="377"/>
      <c r="AI54" s="377"/>
      <c r="AJ54" s="378"/>
    </row>
    <row r="55" spans="1:36" ht="19.5" customHeight="1">
      <c r="A55" s="367" t="s">
        <v>155</v>
      </c>
      <c r="B55" s="368"/>
      <c r="C55" s="310" t="s">
        <v>374</v>
      </c>
      <c r="D55" s="311"/>
      <c r="E55" s="311"/>
      <c r="F55" s="311"/>
      <c r="G55" s="311"/>
      <c r="H55" s="311"/>
      <c r="I55" s="311"/>
      <c r="J55" s="311"/>
      <c r="K55" s="311"/>
      <c r="L55" s="311"/>
      <c r="M55" s="311"/>
      <c r="N55" s="311"/>
      <c r="O55" s="311"/>
      <c r="P55" s="311"/>
      <c r="Q55" s="311"/>
      <c r="R55" s="311"/>
      <c r="S55" s="311"/>
      <c r="T55" s="311"/>
      <c r="U55" s="311"/>
      <c r="V55" s="311"/>
      <c r="W55" s="311"/>
      <c r="X55" s="311"/>
      <c r="Y55" s="311"/>
      <c r="Z55" s="311"/>
      <c r="AA55" s="311"/>
      <c r="AB55" s="379"/>
      <c r="AC55" s="329" t="s">
        <v>375</v>
      </c>
      <c r="AD55" s="330"/>
      <c r="AE55" s="330"/>
      <c r="AF55" s="375"/>
      <c r="AG55" s="376"/>
      <c r="AH55" s="377"/>
      <c r="AI55" s="377"/>
      <c r="AJ55" s="378"/>
    </row>
    <row r="56" spans="1:36" ht="19.5" customHeight="1">
      <c r="A56" s="367" t="s">
        <v>158</v>
      </c>
      <c r="B56" s="368"/>
      <c r="C56" s="310" t="s">
        <v>376</v>
      </c>
      <c r="D56" s="311"/>
      <c r="E56" s="311"/>
      <c r="F56" s="311"/>
      <c r="G56" s="311"/>
      <c r="H56" s="311"/>
      <c r="I56" s="311"/>
      <c r="J56" s="311"/>
      <c r="K56" s="311"/>
      <c r="L56" s="311"/>
      <c r="M56" s="311"/>
      <c r="N56" s="311"/>
      <c r="O56" s="311"/>
      <c r="P56" s="311"/>
      <c r="Q56" s="311"/>
      <c r="R56" s="311"/>
      <c r="S56" s="311"/>
      <c r="T56" s="311"/>
      <c r="U56" s="311"/>
      <c r="V56" s="311"/>
      <c r="W56" s="311"/>
      <c r="X56" s="311"/>
      <c r="Y56" s="311"/>
      <c r="Z56" s="311"/>
      <c r="AA56" s="311"/>
      <c r="AB56" s="379"/>
      <c r="AC56" s="329" t="s">
        <v>377</v>
      </c>
      <c r="AD56" s="330"/>
      <c r="AE56" s="330"/>
      <c r="AF56" s="375"/>
      <c r="AG56" s="376"/>
      <c r="AH56" s="377"/>
      <c r="AI56" s="377"/>
      <c r="AJ56" s="378"/>
    </row>
    <row r="57" spans="1:36" ht="19.5" customHeight="1">
      <c r="A57" s="367" t="s">
        <v>161</v>
      </c>
      <c r="B57" s="368"/>
      <c r="C57" s="339" t="s">
        <v>378</v>
      </c>
      <c r="D57" s="340"/>
      <c r="E57" s="340"/>
      <c r="F57" s="340"/>
      <c r="G57" s="340"/>
      <c r="H57" s="340"/>
      <c r="I57" s="340"/>
      <c r="J57" s="340"/>
      <c r="K57" s="340"/>
      <c r="L57" s="340"/>
      <c r="M57" s="340"/>
      <c r="N57" s="340"/>
      <c r="O57" s="340"/>
      <c r="P57" s="340"/>
      <c r="Q57" s="340"/>
      <c r="R57" s="340"/>
      <c r="S57" s="340"/>
      <c r="T57" s="340"/>
      <c r="U57" s="340"/>
      <c r="V57" s="340"/>
      <c r="W57" s="340"/>
      <c r="X57" s="340"/>
      <c r="Y57" s="340"/>
      <c r="Z57" s="340"/>
      <c r="AA57" s="340"/>
      <c r="AB57" s="369"/>
      <c r="AC57" s="318" t="s">
        <v>379</v>
      </c>
      <c r="AD57" s="319"/>
      <c r="AE57" s="319"/>
      <c r="AF57" s="370"/>
      <c r="AG57" s="371">
        <f>SUM(AG52:AJ56)</f>
        <v>0</v>
      </c>
      <c r="AH57" s="372"/>
      <c r="AI57" s="372"/>
      <c r="AJ57" s="373"/>
    </row>
    <row r="58" spans="1:36" ht="29.25" customHeight="1">
      <c r="A58" s="367" t="s">
        <v>164</v>
      </c>
      <c r="B58" s="368"/>
      <c r="C58" s="310" t="s">
        <v>380</v>
      </c>
      <c r="D58" s="311"/>
      <c r="E58" s="311"/>
      <c r="F58" s="311"/>
      <c r="G58" s="311"/>
      <c r="H58" s="311"/>
      <c r="I58" s="311"/>
      <c r="J58" s="311"/>
      <c r="K58" s="311"/>
      <c r="L58" s="311"/>
      <c r="M58" s="311"/>
      <c r="N58" s="311"/>
      <c r="O58" s="311"/>
      <c r="P58" s="311"/>
      <c r="Q58" s="311"/>
      <c r="R58" s="311"/>
      <c r="S58" s="311"/>
      <c r="T58" s="311"/>
      <c r="U58" s="311"/>
      <c r="V58" s="311"/>
      <c r="W58" s="311"/>
      <c r="X58" s="311"/>
      <c r="Y58" s="311"/>
      <c r="Z58" s="311"/>
      <c r="AA58" s="311"/>
      <c r="AB58" s="379"/>
      <c r="AC58" s="329" t="s">
        <v>381</v>
      </c>
      <c r="AD58" s="330"/>
      <c r="AE58" s="330"/>
      <c r="AF58" s="375"/>
      <c r="AG58" s="376"/>
      <c r="AH58" s="377"/>
      <c r="AI58" s="377"/>
      <c r="AJ58" s="378"/>
    </row>
    <row r="59" spans="1:36" ht="29.25" customHeight="1">
      <c r="A59" s="367" t="s">
        <v>167</v>
      </c>
      <c r="B59" s="368"/>
      <c r="C59" s="341" t="s">
        <v>382</v>
      </c>
      <c r="D59" s="342"/>
      <c r="E59" s="342"/>
      <c r="F59" s="342"/>
      <c r="G59" s="342"/>
      <c r="H59" s="342"/>
      <c r="I59" s="342"/>
      <c r="J59" s="342"/>
      <c r="K59" s="342"/>
      <c r="L59" s="342"/>
      <c r="M59" s="342"/>
      <c r="N59" s="342"/>
      <c r="O59" s="342"/>
      <c r="P59" s="342"/>
      <c r="Q59" s="342"/>
      <c r="R59" s="342"/>
      <c r="S59" s="342"/>
      <c r="T59" s="342"/>
      <c r="U59" s="342"/>
      <c r="V59" s="342"/>
      <c r="W59" s="342"/>
      <c r="X59" s="342"/>
      <c r="Y59" s="342"/>
      <c r="Z59" s="342"/>
      <c r="AA59" s="342"/>
      <c r="AB59" s="374"/>
      <c r="AC59" s="329" t="s">
        <v>383</v>
      </c>
      <c r="AD59" s="330"/>
      <c r="AE59" s="330"/>
      <c r="AF59" s="375"/>
      <c r="AG59" s="376">
        <v>150000</v>
      </c>
      <c r="AH59" s="377"/>
      <c r="AI59" s="377"/>
      <c r="AJ59" s="378"/>
    </row>
    <row r="60" spans="1:36" ht="19.5" customHeight="1">
      <c r="A60" s="367" t="s">
        <v>170</v>
      </c>
      <c r="B60" s="368"/>
      <c r="C60" s="310" t="s">
        <v>384</v>
      </c>
      <c r="D60" s="311"/>
      <c r="E60" s="311"/>
      <c r="F60" s="311"/>
      <c r="G60" s="311"/>
      <c r="H60" s="311"/>
      <c r="I60" s="311"/>
      <c r="J60" s="311"/>
      <c r="K60" s="311"/>
      <c r="L60" s="311"/>
      <c r="M60" s="311"/>
      <c r="N60" s="311"/>
      <c r="O60" s="311"/>
      <c r="P60" s="311"/>
      <c r="Q60" s="311"/>
      <c r="R60" s="311"/>
      <c r="S60" s="311"/>
      <c r="T60" s="311"/>
      <c r="U60" s="311"/>
      <c r="V60" s="311"/>
      <c r="W60" s="311"/>
      <c r="X60" s="311"/>
      <c r="Y60" s="311"/>
      <c r="Z60" s="311"/>
      <c r="AA60" s="311"/>
      <c r="AB60" s="379"/>
      <c r="AC60" s="329" t="s">
        <v>385</v>
      </c>
      <c r="AD60" s="330"/>
      <c r="AE60" s="330"/>
      <c r="AF60" s="375"/>
      <c r="AG60" s="376">
        <v>0</v>
      </c>
      <c r="AH60" s="377"/>
      <c r="AI60" s="377"/>
      <c r="AJ60" s="378"/>
    </row>
    <row r="61" spans="1:36" ht="19.5" customHeight="1">
      <c r="A61" s="367" t="s">
        <v>173</v>
      </c>
      <c r="B61" s="368"/>
      <c r="C61" s="339" t="s">
        <v>386</v>
      </c>
      <c r="D61" s="340"/>
      <c r="E61" s="340"/>
      <c r="F61" s="340"/>
      <c r="G61" s="340"/>
      <c r="H61" s="340"/>
      <c r="I61" s="340"/>
      <c r="J61" s="340"/>
      <c r="K61" s="340"/>
      <c r="L61" s="340"/>
      <c r="M61" s="340"/>
      <c r="N61" s="340"/>
      <c r="O61" s="340"/>
      <c r="P61" s="340"/>
      <c r="Q61" s="340"/>
      <c r="R61" s="340"/>
      <c r="S61" s="340"/>
      <c r="T61" s="340"/>
      <c r="U61" s="340"/>
      <c r="V61" s="340"/>
      <c r="W61" s="340"/>
      <c r="X61" s="340"/>
      <c r="Y61" s="340"/>
      <c r="Z61" s="340"/>
      <c r="AA61" s="340"/>
      <c r="AB61" s="369"/>
      <c r="AC61" s="318" t="s">
        <v>387</v>
      </c>
      <c r="AD61" s="319"/>
      <c r="AE61" s="319"/>
      <c r="AF61" s="370"/>
      <c r="AG61" s="371">
        <f>SUM(AG58:AJ60)</f>
        <v>150000</v>
      </c>
      <c r="AH61" s="372"/>
      <c r="AI61" s="372"/>
      <c r="AJ61" s="373"/>
    </row>
    <row r="62" spans="1:36" ht="29.25" customHeight="1">
      <c r="A62" s="367" t="s">
        <v>176</v>
      </c>
      <c r="B62" s="368"/>
      <c r="C62" s="310" t="s">
        <v>388</v>
      </c>
      <c r="D62" s="311"/>
      <c r="E62" s="311"/>
      <c r="F62" s="311"/>
      <c r="G62" s="311"/>
      <c r="H62" s="311"/>
      <c r="I62" s="311"/>
      <c r="J62" s="311"/>
      <c r="K62" s="311"/>
      <c r="L62" s="311"/>
      <c r="M62" s="311"/>
      <c r="N62" s="311"/>
      <c r="O62" s="311"/>
      <c r="P62" s="311"/>
      <c r="Q62" s="311"/>
      <c r="R62" s="311"/>
      <c r="S62" s="311"/>
      <c r="T62" s="311"/>
      <c r="U62" s="311"/>
      <c r="V62" s="311"/>
      <c r="W62" s="311"/>
      <c r="X62" s="311"/>
      <c r="Y62" s="311"/>
      <c r="Z62" s="311"/>
      <c r="AA62" s="311"/>
      <c r="AB62" s="379"/>
      <c r="AC62" s="329" t="s">
        <v>389</v>
      </c>
      <c r="AD62" s="330"/>
      <c r="AE62" s="330"/>
      <c r="AF62" s="375"/>
      <c r="AG62" s="376"/>
      <c r="AH62" s="377"/>
      <c r="AI62" s="377"/>
      <c r="AJ62" s="378"/>
    </row>
    <row r="63" spans="1:36" ht="29.25" customHeight="1">
      <c r="A63" s="367" t="s">
        <v>179</v>
      </c>
      <c r="B63" s="368"/>
      <c r="C63" s="341" t="s">
        <v>390</v>
      </c>
      <c r="D63" s="342"/>
      <c r="E63" s="342"/>
      <c r="F63" s="342"/>
      <c r="G63" s="342"/>
      <c r="H63" s="342"/>
      <c r="I63" s="342"/>
      <c r="J63" s="342"/>
      <c r="K63" s="342"/>
      <c r="L63" s="342"/>
      <c r="M63" s="342"/>
      <c r="N63" s="342"/>
      <c r="O63" s="342"/>
      <c r="P63" s="342"/>
      <c r="Q63" s="342"/>
      <c r="R63" s="342"/>
      <c r="S63" s="342"/>
      <c r="T63" s="342"/>
      <c r="U63" s="342"/>
      <c r="V63" s="342"/>
      <c r="W63" s="342"/>
      <c r="X63" s="342"/>
      <c r="Y63" s="342"/>
      <c r="Z63" s="342"/>
      <c r="AA63" s="342"/>
      <c r="AB63" s="374"/>
      <c r="AC63" s="329" t="s">
        <v>391</v>
      </c>
      <c r="AD63" s="330"/>
      <c r="AE63" s="330"/>
      <c r="AF63" s="375"/>
      <c r="AG63" s="376">
        <v>50000</v>
      </c>
      <c r="AH63" s="377"/>
      <c r="AI63" s="377"/>
      <c r="AJ63" s="378"/>
    </row>
    <row r="64" spans="1:36" ht="19.5" customHeight="1">
      <c r="A64" s="367" t="s">
        <v>182</v>
      </c>
      <c r="B64" s="368"/>
      <c r="C64" s="310" t="s">
        <v>392</v>
      </c>
      <c r="D64" s="311"/>
      <c r="E64" s="311"/>
      <c r="F64" s="311"/>
      <c r="G64" s="311"/>
      <c r="H64" s="311"/>
      <c r="I64" s="311"/>
      <c r="J64" s="311"/>
      <c r="K64" s="311"/>
      <c r="L64" s="311"/>
      <c r="M64" s="311"/>
      <c r="N64" s="311"/>
      <c r="O64" s="311"/>
      <c r="P64" s="311"/>
      <c r="Q64" s="311"/>
      <c r="R64" s="311"/>
      <c r="S64" s="311"/>
      <c r="T64" s="311"/>
      <c r="U64" s="311"/>
      <c r="V64" s="311"/>
      <c r="W64" s="311"/>
      <c r="X64" s="311"/>
      <c r="Y64" s="311"/>
      <c r="Z64" s="311"/>
      <c r="AA64" s="311"/>
      <c r="AB64" s="379"/>
      <c r="AC64" s="329" t="s">
        <v>393</v>
      </c>
      <c r="AD64" s="330"/>
      <c r="AE64" s="330"/>
      <c r="AF64" s="375"/>
      <c r="AG64" s="376">
        <v>0</v>
      </c>
      <c r="AH64" s="377"/>
      <c r="AI64" s="377"/>
      <c r="AJ64" s="378"/>
    </row>
    <row r="65" spans="1:36" ht="19.5" customHeight="1">
      <c r="A65" s="367" t="s">
        <v>185</v>
      </c>
      <c r="B65" s="368"/>
      <c r="C65" s="339" t="s">
        <v>394</v>
      </c>
      <c r="D65" s="340"/>
      <c r="E65" s="340"/>
      <c r="F65" s="340"/>
      <c r="G65" s="340"/>
      <c r="H65" s="340"/>
      <c r="I65" s="340"/>
      <c r="J65" s="340"/>
      <c r="K65" s="340"/>
      <c r="L65" s="340"/>
      <c r="M65" s="340"/>
      <c r="N65" s="340"/>
      <c r="O65" s="340"/>
      <c r="P65" s="340"/>
      <c r="Q65" s="340"/>
      <c r="R65" s="340"/>
      <c r="S65" s="340"/>
      <c r="T65" s="340"/>
      <c r="U65" s="340"/>
      <c r="V65" s="340"/>
      <c r="W65" s="340"/>
      <c r="X65" s="340"/>
      <c r="Y65" s="340"/>
      <c r="Z65" s="340"/>
      <c r="AA65" s="340"/>
      <c r="AB65" s="369"/>
      <c r="AC65" s="318" t="s">
        <v>395</v>
      </c>
      <c r="AD65" s="319"/>
      <c r="AE65" s="319"/>
      <c r="AF65" s="370"/>
      <c r="AG65" s="371">
        <f>SUM(AG62:AJ64)</f>
        <v>50000</v>
      </c>
      <c r="AH65" s="372"/>
      <c r="AI65" s="372"/>
      <c r="AJ65" s="373"/>
    </row>
    <row r="66" spans="1:36" ht="19.5" customHeight="1">
      <c r="A66" s="367" t="s">
        <v>188</v>
      </c>
      <c r="B66" s="368"/>
      <c r="C66" s="320" t="s">
        <v>396</v>
      </c>
      <c r="D66" s="321"/>
      <c r="E66" s="321"/>
      <c r="F66" s="321"/>
      <c r="G66" s="321"/>
      <c r="H66" s="321"/>
      <c r="I66" s="321"/>
      <c r="J66" s="321"/>
      <c r="K66" s="321"/>
      <c r="L66" s="321"/>
      <c r="M66" s="321"/>
      <c r="N66" s="321"/>
      <c r="O66" s="321"/>
      <c r="P66" s="321"/>
      <c r="Q66" s="321"/>
      <c r="R66" s="321"/>
      <c r="S66" s="321"/>
      <c r="T66" s="321"/>
      <c r="U66" s="321"/>
      <c r="V66" s="321"/>
      <c r="W66" s="321"/>
      <c r="X66" s="321"/>
      <c r="Y66" s="321"/>
      <c r="Z66" s="321"/>
      <c r="AA66" s="321"/>
      <c r="AB66" s="380"/>
      <c r="AC66" s="318" t="s">
        <v>397</v>
      </c>
      <c r="AD66" s="319"/>
      <c r="AE66" s="319"/>
      <c r="AF66" s="370"/>
      <c r="AG66" s="371">
        <f>AG19+AG26+AG40+AG51+AG57+AG61+AG65+AG20</f>
        <v>30737666</v>
      </c>
      <c r="AH66" s="372"/>
      <c r="AI66" s="372"/>
      <c r="AJ66" s="373"/>
    </row>
  </sheetData>
  <sheetProtection/>
  <mergeCells count="249">
    <mergeCell ref="A3:AJ3"/>
    <mergeCell ref="A4:AJ4"/>
    <mergeCell ref="A5:AJ5"/>
    <mergeCell ref="A6:B6"/>
    <mergeCell ref="C6:AB6"/>
    <mergeCell ref="AC6:AF6"/>
    <mergeCell ref="AG6:AJ6"/>
    <mergeCell ref="C7:AB7"/>
    <mergeCell ref="AC7:AF7"/>
    <mergeCell ref="AG7:AJ7"/>
    <mergeCell ref="AG8:AJ8"/>
    <mergeCell ref="A8:B8"/>
    <mergeCell ref="C8:AB8"/>
    <mergeCell ref="AC8:AF8"/>
    <mergeCell ref="A7:B7"/>
    <mergeCell ref="C10:AB10"/>
    <mergeCell ref="AC10:AF10"/>
    <mergeCell ref="A9:B9"/>
    <mergeCell ref="C9:AB9"/>
    <mergeCell ref="AC9:AF9"/>
    <mergeCell ref="AG9:AJ9"/>
    <mergeCell ref="A12:B12"/>
    <mergeCell ref="C12:AB12"/>
    <mergeCell ref="AC12:AF12"/>
    <mergeCell ref="AG12:AJ12"/>
    <mergeCell ref="AG10:AJ10"/>
    <mergeCell ref="A11:B11"/>
    <mergeCell ref="C11:AB11"/>
    <mergeCell ref="AC11:AF11"/>
    <mergeCell ref="AG11:AJ11"/>
    <mergeCell ref="A10:B10"/>
    <mergeCell ref="A14:B14"/>
    <mergeCell ref="C14:AB14"/>
    <mergeCell ref="AC14:AF14"/>
    <mergeCell ref="AG14:AJ14"/>
    <mergeCell ref="A13:B13"/>
    <mergeCell ref="C13:AB13"/>
    <mergeCell ref="AC13:AF13"/>
    <mergeCell ref="AG13:AJ13"/>
    <mergeCell ref="A16:B16"/>
    <mergeCell ref="C16:AB16"/>
    <mergeCell ref="AC16:AF16"/>
    <mergeCell ref="AG16:AJ16"/>
    <mergeCell ref="A15:B15"/>
    <mergeCell ref="C15:AB15"/>
    <mergeCell ref="AC15:AF15"/>
    <mergeCell ref="AG15:AJ15"/>
    <mergeCell ref="A18:B18"/>
    <mergeCell ref="C18:AB18"/>
    <mergeCell ref="AC18:AF18"/>
    <mergeCell ref="AG18:AJ18"/>
    <mergeCell ref="A17:B17"/>
    <mergeCell ref="C17:AB17"/>
    <mergeCell ref="AC17:AF17"/>
    <mergeCell ref="AG17:AJ17"/>
    <mergeCell ref="A22:B22"/>
    <mergeCell ref="C22:AB22"/>
    <mergeCell ref="AC22:AF22"/>
    <mergeCell ref="AG22:AJ22"/>
    <mergeCell ref="A21:B21"/>
    <mergeCell ref="C21:AB21"/>
    <mergeCell ref="AC21:AF21"/>
    <mergeCell ref="AG21:AJ21"/>
    <mergeCell ref="A24:B24"/>
    <mergeCell ref="C24:AB24"/>
    <mergeCell ref="AC24:AF24"/>
    <mergeCell ref="AG24:AJ24"/>
    <mergeCell ref="A23:B23"/>
    <mergeCell ref="C23:AB23"/>
    <mergeCell ref="AC23:AF23"/>
    <mergeCell ref="AG23:AJ23"/>
    <mergeCell ref="A26:B26"/>
    <mergeCell ref="C26:AB26"/>
    <mergeCell ref="AC26:AF26"/>
    <mergeCell ref="AG26:AJ26"/>
    <mergeCell ref="A25:B25"/>
    <mergeCell ref="C25:AB25"/>
    <mergeCell ref="AC25:AF25"/>
    <mergeCell ref="AG25:AJ25"/>
    <mergeCell ref="A28:B28"/>
    <mergeCell ref="C28:AB28"/>
    <mergeCell ref="AC28:AF28"/>
    <mergeCell ref="AG28:AJ28"/>
    <mergeCell ref="A27:B27"/>
    <mergeCell ref="C27:AB27"/>
    <mergeCell ref="AC27:AF27"/>
    <mergeCell ref="AG27:AJ27"/>
    <mergeCell ref="A30:B30"/>
    <mergeCell ref="C30:AB30"/>
    <mergeCell ref="AC30:AF30"/>
    <mergeCell ref="AG30:AJ30"/>
    <mergeCell ref="A29:B29"/>
    <mergeCell ref="C29:AB29"/>
    <mergeCell ref="AC29:AF29"/>
    <mergeCell ref="AG29:AJ29"/>
    <mergeCell ref="A32:B32"/>
    <mergeCell ref="C32:AB32"/>
    <mergeCell ref="AC32:AF32"/>
    <mergeCell ref="AG32:AJ32"/>
    <mergeCell ref="A31:B31"/>
    <mergeCell ref="C31:AB31"/>
    <mergeCell ref="AC31:AF31"/>
    <mergeCell ref="AG31:AJ31"/>
    <mergeCell ref="A34:B34"/>
    <mergeCell ref="C34:AB34"/>
    <mergeCell ref="AC34:AF34"/>
    <mergeCell ref="AG34:AJ34"/>
    <mergeCell ref="A33:B33"/>
    <mergeCell ref="C33:AB33"/>
    <mergeCell ref="AC33:AF33"/>
    <mergeCell ref="AG33:AJ33"/>
    <mergeCell ref="A36:B36"/>
    <mergeCell ref="C36:AB36"/>
    <mergeCell ref="AC36:AF36"/>
    <mergeCell ref="AG36:AJ36"/>
    <mergeCell ref="A35:B35"/>
    <mergeCell ref="C35:AB35"/>
    <mergeCell ref="AC35:AF35"/>
    <mergeCell ref="AG35:AJ35"/>
    <mergeCell ref="A38:B38"/>
    <mergeCell ref="C38:AB38"/>
    <mergeCell ref="AC38:AF38"/>
    <mergeCell ref="AG38:AJ38"/>
    <mergeCell ref="A37:B37"/>
    <mergeCell ref="C37:AB37"/>
    <mergeCell ref="AC37:AF37"/>
    <mergeCell ref="AG37:AJ37"/>
    <mergeCell ref="A40:B40"/>
    <mergeCell ref="C40:AB40"/>
    <mergeCell ref="AC40:AF40"/>
    <mergeCell ref="AG40:AJ40"/>
    <mergeCell ref="A39:B39"/>
    <mergeCell ref="C39:AB39"/>
    <mergeCell ref="AC39:AF39"/>
    <mergeCell ref="AG39:AJ39"/>
    <mergeCell ref="A42:B42"/>
    <mergeCell ref="C42:AB42"/>
    <mergeCell ref="AC42:AF42"/>
    <mergeCell ref="AG42:AJ42"/>
    <mergeCell ref="A41:B41"/>
    <mergeCell ref="C41:AB41"/>
    <mergeCell ref="AC41:AF41"/>
    <mergeCell ref="AG41:AJ41"/>
    <mergeCell ref="A44:B44"/>
    <mergeCell ref="C44:AB44"/>
    <mergeCell ref="AC44:AF44"/>
    <mergeCell ref="AG44:AJ44"/>
    <mergeCell ref="A43:B43"/>
    <mergeCell ref="C43:AB43"/>
    <mergeCell ref="AC43:AF43"/>
    <mergeCell ref="AG43:AJ43"/>
    <mergeCell ref="A46:B46"/>
    <mergeCell ref="C46:AB46"/>
    <mergeCell ref="AC46:AF46"/>
    <mergeCell ref="AG46:AJ46"/>
    <mergeCell ref="A45:B45"/>
    <mergeCell ref="C45:AB45"/>
    <mergeCell ref="AC45:AF45"/>
    <mergeCell ref="AG45:AJ45"/>
    <mergeCell ref="A48:B48"/>
    <mergeCell ref="C48:AB48"/>
    <mergeCell ref="AC48:AF48"/>
    <mergeCell ref="AG48:AJ48"/>
    <mergeCell ref="A47:B47"/>
    <mergeCell ref="C47:AB47"/>
    <mergeCell ref="AC47:AF47"/>
    <mergeCell ref="AG47:AJ47"/>
    <mergeCell ref="A50:B50"/>
    <mergeCell ref="C50:AB50"/>
    <mergeCell ref="AC50:AF50"/>
    <mergeCell ref="AG50:AJ50"/>
    <mergeCell ref="A49:B49"/>
    <mergeCell ref="C49:AB49"/>
    <mergeCell ref="AC49:AF49"/>
    <mergeCell ref="AG49:AJ49"/>
    <mergeCell ref="A52:B52"/>
    <mergeCell ref="C52:AB52"/>
    <mergeCell ref="AC52:AF52"/>
    <mergeCell ref="AG52:AJ52"/>
    <mergeCell ref="A51:B51"/>
    <mergeCell ref="C51:AB51"/>
    <mergeCell ref="AC51:AF51"/>
    <mergeCell ref="AG51:AJ51"/>
    <mergeCell ref="A54:B54"/>
    <mergeCell ref="C54:AB54"/>
    <mergeCell ref="AC54:AF54"/>
    <mergeCell ref="AG54:AJ54"/>
    <mergeCell ref="A53:B53"/>
    <mergeCell ref="C53:AB53"/>
    <mergeCell ref="AC53:AF53"/>
    <mergeCell ref="AG53:AJ53"/>
    <mergeCell ref="A56:B56"/>
    <mergeCell ref="C56:AB56"/>
    <mergeCell ref="AC56:AF56"/>
    <mergeCell ref="AG56:AJ56"/>
    <mergeCell ref="A55:B55"/>
    <mergeCell ref="C55:AB55"/>
    <mergeCell ref="AC55:AF55"/>
    <mergeCell ref="AG55:AJ55"/>
    <mergeCell ref="A58:B58"/>
    <mergeCell ref="C58:AB58"/>
    <mergeCell ref="AC58:AF58"/>
    <mergeCell ref="AG58:AJ58"/>
    <mergeCell ref="A57:B57"/>
    <mergeCell ref="C57:AB57"/>
    <mergeCell ref="AC57:AF57"/>
    <mergeCell ref="AG57:AJ57"/>
    <mergeCell ref="A60:B60"/>
    <mergeCell ref="C60:AB60"/>
    <mergeCell ref="AC60:AF60"/>
    <mergeCell ref="AG60:AJ60"/>
    <mergeCell ref="A59:B59"/>
    <mergeCell ref="C59:AB59"/>
    <mergeCell ref="AC59:AF59"/>
    <mergeCell ref="AG59:AJ59"/>
    <mergeCell ref="A62:B62"/>
    <mergeCell ref="C62:AB62"/>
    <mergeCell ref="AC62:AF62"/>
    <mergeCell ref="AG62:AJ62"/>
    <mergeCell ref="A61:B61"/>
    <mergeCell ref="C61:AB61"/>
    <mergeCell ref="AC61:AF61"/>
    <mergeCell ref="AG61:AJ61"/>
    <mergeCell ref="A66:B66"/>
    <mergeCell ref="C66:AB66"/>
    <mergeCell ref="AC66:AF66"/>
    <mergeCell ref="AG66:AJ66"/>
    <mergeCell ref="A65:B65"/>
    <mergeCell ref="C65:AB65"/>
    <mergeCell ref="AC65:AF65"/>
    <mergeCell ref="AG65:AJ65"/>
    <mergeCell ref="A63:B63"/>
    <mergeCell ref="C63:AB63"/>
    <mergeCell ref="AC63:AF63"/>
    <mergeCell ref="AG63:AJ63"/>
    <mergeCell ref="A64:B64"/>
    <mergeCell ref="C64:AB64"/>
    <mergeCell ref="AC64:AF64"/>
    <mergeCell ref="AG64:AJ64"/>
    <mergeCell ref="A20:B20"/>
    <mergeCell ref="C20:AB20"/>
    <mergeCell ref="AC20:AF20"/>
    <mergeCell ref="AG20:AJ20"/>
    <mergeCell ref="A1:AJ1"/>
    <mergeCell ref="A2:AJ2"/>
    <mergeCell ref="A19:B19"/>
    <mergeCell ref="C19:AB19"/>
    <mergeCell ref="AC19:AF19"/>
    <mergeCell ref="AG19:AJ19"/>
  </mergeCells>
  <printOptions horizontalCentered="1"/>
  <pageMargins left="0.1968503937007874" right="0.1968503937007874" top="0.984251968503937" bottom="0.984251968503937" header="0.5118110236220472" footer="0.5118110236220472"/>
  <pageSetup fitToHeight="0" horizontalDpi="360" verticalDpi="360" orientation="portrait" paperSize="9" r:id="rId1"/>
</worksheet>
</file>

<file path=xl/worksheets/sheet5.xml><?xml version="1.0" encoding="utf-8"?>
<worksheet xmlns="http://schemas.openxmlformats.org/spreadsheetml/2006/main" xmlns:r="http://schemas.openxmlformats.org/officeDocument/2006/relationships">
  <dimension ref="A1:AI22"/>
  <sheetViews>
    <sheetView view="pageBreakPreview" zoomScale="60" zoomScalePageLayoutView="0" workbookViewId="0" topLeftCell="A1">
      <selection activeCell="B7" sqref="B7"/>
    </sheetView>
  </sheetViews>
  <sheetFormatPr defaultColWidth="9.140625" defaultRowHeight="15"/>
  <cols>
    <col min="1" max="1" width="55.140625" style="160" customWidth="1"/>
    <col min="2" max="2" width="14.7109375" style="165" customWidth="1"/>
    <col min="3" max="16384" width="9.140625" style="160" customWidth="1"/>
  </cols>
  <sheetData>
    <row r="1" ht="12.75">
      <c r="B1" s="253"/>
    </row>
    <row r="2" spans="1:35" ht="33.75" customHeight="1">
      <c r="A2" s="305" t="s">
        <v>560</v>
      </c>
      <c r="B2" s="305"/>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row>
    <row r="3" spans="1:35" s="166" customFormat="1" ht="22.5">
      <c r="A3" s="307" t="s">
        <v>706</v>
      </c>
      <c r="B3" s="30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row>
    <row r="4" spans="1:35" s="166" customFormat="1" ht="22.5">
      <c r="A4" s="158"/>
      <c r="B4" s="254"/>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row>
    <row r="5" spans="1:35" s="166" customFormat="1" ht="22.5">
      <c r="A5" s="307" t="s">
        <v>658</v>
      </c>
      <c r="B5" s="30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row>
    <row r="6" spans="1:35" s="166" customFormat="1" ht="22.5">
      <c r="A6" s="158"/>
      <c r="B6" s="254"/>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row>
    <row r="7" spans="1:2" ht="18">
      <c r="A7" s="162"/>
      <c r="B7" s="163" t="s">
        <v>724</v>
      </c>
    </row>
    <row r="8" spans="1:2" ht="31.5">
      <c r="A8" s="204" t="s">
        <v>622</v>
      </c>
      <c r="B8" s="217" t="s">
        <v>646</v>
      </c>
    </row>
    <row r="9" spans="1:2" ht="15.75">
      <c r="A9" s="218" t="s">
        <v>644</v>
      </c>
      <c r="B9" s="217">
        <v>330000</v>
      </c>
    </row>
    <row r="10" spans="1:2" ht="15.75">
      <c r="A10" s="215" t="s">
        <v>623</v>
      </c>
      <c r="B10" s="212">
        <v>1200000</v>
      </c>
    </row>
    <row r="11" spans="1:2" ht="15.75">
      <c r="A11" s="216" t="s">
        <v>624</v>
      </c>
      <c r="B11" s="211"/>
    </row>
    <row r="12" spans="1:2" ht="15.75">
      <c r="A12" s="205" t="s">
        <v>625</v>
      </c>
      <c r="B12" s="211">
        <v>1200000</v>
      </c>
    </row>
    <row r="13" spans="1:2" ht="15.75">
      <c r="A13" s="207" t="s">
        <v>626</v>
      </c>
      <c r="B13" s="212"/>
    </row>
    <row r="14" spans="1:2" ht="15.75">
      <c r="A14" s="205" t="s">
        <v>627</v>
      </c>
      <c r="B14" s="211">
        <v>0</v>
      </c>
    </row>
    <row r="15" spans="1:2" ht="15.75">
      <c r="A15" s="205" t="s">
        <v>628</v>
      </c>
      <c r="B15" s="211">
        <v>0</v>
      </c>
    </row>
    <row r="16" spans="1:2" ht="15.75">
      <c r="A16" s="207" t="s">
        <v>629</v>
      </c>
      <c r="B16" s="212">
        <f>SUM(B17)</f>
        <v>1400000</v>
      </c>
    </row>
    <row r="17" spans="1:2" ht="15.75">
      <c r="A17" s="205" t="s">
        <v>630</v>
      </c>
      <c r="B17" s="211">
        <v>1400000</v>
      </c>
    </row>
    <row r="18" spans="1:2" ht="15.75">
      <c r="A18" s="207" t="s">
        <v>631</v>
      </c>
      <c r="B18" s="212">
        <f>SUM(B19:B20)</f>
        <v>0</v>
      </c>
    </row>
    <row r="19" spans="1:2" ht="18" customHeight="1">
      <c r="A19" s="205" t="s">
        <v>632</v>
      </c>
      <c r="B19" s="211"/>
    </row>
    <row r="20" spans="1:2" ht="15.75">
      <c r="A20" s="205" t="s">
        <v>633</v>
      </c>
      <c r="B20" s="211">
        <v>0</v>
      </c>
    </row>
    <row r="21" spans="1:2" ht="24" customHeight="1">
      <c r="A21" s="198" t="s">
        <v>659</v>
      </c>
      <c r="B21" s="219">
        <f>B9+B10+B16+B18</f>
        <v>2930000</v>
      </c>
    </row>
    <row r="22" ht="12.75">
      <c r="A22" s="166"/>
    </row>
    <row r="24" ht="18" customHeight="1"/>
    <row r="25" ht="17.25" customHeight="1"/>
    <row r="33" ht="21" customHeight="1"/>
    <row r="34" ht="18" customHeight="1"/>
  </sheetData>
  <sheetProtection/>
  <mergeCells count="3">
    <mergeCell ref="A2:B2"/>
    <mergeCell ref="A3:B3"/>
    <mergeCell ref="A5:B5"/>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Y32"/>
  <sheetViews>
    <sheetView view="pageBreakPreview" zoomScaleNormal="115" zoomScaleSheetLayoutView="100" workbookViewId="0" topLeftCell="A1">
      <selection activeCell="E4" sqref="E4"/>
    </sheetView>
  </sheetViews>
  <sheetFormatPr defaultColWidth="9.140625" defaultRowHeight="15"/>
  <cols>
    <col min="1" max="1" width="5.8515625" style="92" customWidth="1"/>
    <col min="2" max="2" width="47.28125" style="95" customWidth="1"/>
    <col min="3" max="3" width="14.00390625" style="92" customWidth="1"/>
    <col min="4" max="4" width="47.28125" style="92" customWidth="1"/>
    <col min="5" max="5" width="14.00390625" style="92" customWidth="1"/>
    <col min="6" max="16384" width="9.140625" style="92" customWidth="1"/>
  </cols>
  <sheetData>
    <row r="1" spans="1:25" ht="21" customHeight="1">
      <c r="A1" s="305" t="s">
        <v>560</v>
      </c>
      <c r="B1" s="305"/>
      <c r="C1" s="305"/>
      <c r="D1" s="305"/>
      <c r="E1" s="305"/>
      <c r="F1" s="156"/>
      <c r="G1" s="156"/>
      <c r="H1" s="156"/>
      <c r="I1" s="156"/>
      <c r="J1" s="156"/>
      <c r="K1" s="156"/>
      <c r="L1" s="156"/>
      <c r="M1" s="156"/>
      <c r="N1" s="156"/>
      <c r="O1" s="156"/>
      <c r="P1" s="156"/>
      <c r="Q1" s="156"/>
      <c r="R1" s="156"/>
      <c r="S1" s="156"/>
      <c r="T1" s="156"/>
      <c r="U1" s="156"/>
      <c r="V1" s="156"/>
      <c r="W1" s="156"/>
      <c r="X1" s="156"/>
      <c r="Y1" s="156"/>
    </row>
    <row r="2" spans="1:25" ht="36.75" customHeight="1">
      <c r="A2" s="307" t="s">
        <v>706</v>
      </c>
      <c r="B2" s="307"/>
      <c r="C2" s="307"/>
      <c r="D2" s="307"/>
      <c r="E2" s="307"/>
      <c r="F2" s="157"/>
      <c r="G2" s="157"/>
      <c r="H2" s="157"/>
      <c r="I2" s="157"/>
      <c r="J2" s="157"/>
      <c r="K2" s="157"/>
      <c r="L2" s="157"/>
      <c r="M2" s="157"/>
      <c r="N2" s="157"/>
      <c r="O2" s="157"/>
      <c r="P2" s="157"/>
      <c r="Q2" s="157"/>
      <c r="R2" s="157"/>
      <c r="S2" s="157"/>
      <c r="T2" s="157"/>
      <c r="U2" s="157"/>
      <c r="V2" s="157"/>
      <c r="W2" s="157"/>
      <c r="X2" s="157"/>
      <c r="Y2" s="157"/>
    </row>
    <row r="3" spans="1:5" ht="39.75" customHeight="1">
      <c r="A3" s="389" t="s">
        <v>616</v>
      </c>
      <c r="B3" s="389"/>
      <c r="C3" s="389"/>
      <c r="D3" s="389"/>
      <c r="E3" s="389"/>
    </row>
    <row r="4" ht="14.25" thickBot="1">
      <c r="E4" s="96" t="s">
        <v>725</v>
      </c>
    </row>
    <row r="5" spans="1:5" ht="18" customHeight="1" thickBot="1">
      <c r="A5" s="387" t="s">
        <v>3</v>
      </c>
      <c r="B5" s="97" t="s">
        <v>430</v>
      </c>
      <c r="C5" s="98"/>
      <c r="D5" s="97" t="s">
        <v>431</v>
      </c>
      <c r="E5" s="99"/>
    </row>
    <row r="6" spans="1:5" s="103" customFormat="1" ht="35.25" customHeight="1" thickBot="1">
      <c r="A6" s="388"/>
      <c r="B6" s="100" t="s">
        <v>1</v>
      </c>
      <c r="C6" s="101" t="s">
        <v>711</v>
      </c>
      <c r="D6" s="100" t="s">
        <v>1</v>
      </c>
      <c r="E6" s="102" t="s">
        <v>711</v>
      </c>
    </row>
    <row r="7" spans="1:5" s="108" customFormat="1" ht="12" customHeight="1" thickBot="1">
      <c r="A7" s="104">
        <v>1</v>
      </c>
      <c r="B7" s="105">
        <v>2</v>
      </c>
      <c r="C7" s="106" t="s">
        <v>9</v>
      </c>
      <c r="D7" s="105" t="s">
        <v>10</v>
      </c>
      <c r="E7" s="107" t="s">
        <v>432</v>
      </c>
    </row>
    <row r="8" spans="1:5" ht="12.75" customHeight="1">
      <c r="A8" s="109" t="s">
        <v>7</v>
      </c>
      <c r="B8" s="110" t="s">
        <v>561</v>
      </c>
      <c r="C8" s="111">
        <v>23896225</v>
      </c>
      <c r="D8" s="110" t="s">
        <v>400</v>
      </c>
      <c r="E8" s="112">
        <v>8875037</v>
      </c>
    </row>
    <row r="9" spans="1:5" ht="12.75" customHeight="1">
      <c r="A9" s="113" t="s">
        <v>8</v>
      </c>
      <c r="B9" s="114" t="s">
        <v>407</v>
      </c>
      <c r="C9" s="115">
        <v>3018441</v>
      </c>
      <c r="D9" s="114" t="s">
        <v>562</v>
      </c>
      <c r="E9" s="116">
        <v>960449</v>
      </c>
    </row>
    <row r="10" spans="1:5" ht="12.75" customHeight="1">
      <c r="A10" s="113" t="s">
        <v>9</v>
      </c>
      <c r="B10" s="114" t="s">
        <v>563</v>
      </c>
      <c r="C10" s="115"/>
      <c r="D10" s="114" t="s">
        <v>401</v>
      </c>
      <c r="E10" s="116">
        <v>7685210</v>
      </c>
    </row>
    <row r="11" spans="1:5" ht="12.75" customHeight="1">
      <c r="A11" s="113" t="s">
        <v>10</v>
      </c>
      <c r="B11" s="114" t="s">
        <v>409</v>
      </c>
      <c r="C11" s="115">
        <v>2930000</v>
      </c>
      <c r="D11" s="114" t="s">
        <v>545</v>
      </c>
      <c r="E11" s="116">
        <v>4767348</v>
      </c>
    </row>
    <row r="12" spans="1:5" ht="12.75" customHeight="1">
      <c r="A12" s="113" t="s">
        <v>432</v>
      </c>
      <c r="B12" s="117" t="s">
        <v>548</v>
      </c>
      <c r="C12" s="115">
        <v>150000</v>
      </c>
      <c r="D12" s="114" t="s">
        <v>403</v>
      </c>
      <c r="E12" s="116">
        <v>3197648</v>
      </c>
    </row>
    <row r="13" spans="1:5" ht="12.75" customHeight="1">
      <c r="A13" s="113" t="s">
        <v>433</v>
      </c>
      <c r="B13" s="114" t="s">
        <v>564</v>
      </c>
      <c r="C13" s="118"/>
      <c r="D13" s="114" t="s">
        <v>207</v>
      </c>
      <c r="E13" s="116">
        <v>3000000</v>
      </c>
    </row>
    <row r="14" spans="1:5" ht="12.75" customHeight="1">
      <c r="A14" s="113" t="s">
        <v>434</v>
      </c>
      <c r="B14" s="114" t="s">
        <v>364</v>
      </c>
      <c r="C14" s="115">
        <v>693000</v>
      </c>
      <c r="D14" s="119"/>
      <c r="E14" s="116"/>
    </row>
    <row r="15" spans="1:5" ht="12.75" customHeight="1">
      <c r="A15" s="113" t="s">
        <v>435</v>
      </c>
      <c r="B15" s="119"/>
      <c r="C15" s="115"/>
      <c r="D15" s="119"/>
      <c r="E15" s="116"/>
    </row>
    <row r="16" spans="1:5" ht="12.75" customHeight="1">
      <c r="A16" s="113" t="s">
        <v>436</v>
      </c>
      <c r="B16" s="120"/>
      <c r="C16" s="118"/>
      <c r="D16" s="119"/>
      <c r="E16" s="116"/>
    </row>
    <row r="17" spans="1:5" ht="12.75" customHeight="1">
      <c r="A17" s="113" t="s">
        <v>437</v>
      </c>
      <c r="B17" s="119"/>
      <c r="C17" s="115"/>
      <c r="D17" s="119"/>
      <c r="E17" s="116"/>
    </row>
    <row r="18" spans="1:5" ht="12.75" customHeight="1">
      <c r="A18" s="113" t="s">
        <v>438</v>
      </c>
      <c r="B18" s="119"/>
      <c r="C18" s="115"/>
      <c r="D18" s="119"/>
      <c r="E18" s="116"/>
    </row>
    <row r="19" spans="1:5" ht="12.75" customHeight="1" thickBot="1">
      <c r="A19" s="113" t="s">
        <v>439</v>
      </c>
      <c r="B19" s="121"/>
      <c r="C19" s="122"/>
      <c r="D19" s="119"/>
      <c r="E19" s="123"/>
    </row>
    <row r="20" spans="1:5" ht="15.75" customHeight="1" thickBot="1">
      <c r="A20" s="124" t="s">
        <v>441</v>
      </c>
      <c r="B20" s="125" t="s">
        <v>565</v>
      </c>
      <c r="C20" s="126">
        <f>+C8+C9+C11+C12+C14+C15+C16+C17+C18+C19</f>
        <v>30687666</v>
      </c>
      <c r="D20" s="125" t="s">
        <v>566</v>
      </c>
      <c r="E20" s="127">
        <f>SUM(E8:E19)</f>
        <v>28485692</v>
      </c>
    </row>
    <row r="21" spans="1:5" ht="12.75" customHeight="1">
      <c r="A21" s="128" t="s">
        <v>442</v>
      </c>
      <c r="B21" s="129" t="s">
        <v>567</v>
      </c>
      <c r="C21" s="130"/>
      <c r="D21" s="131" t="s">
        <v>568</v>
      </c>
      <c r="E21" s="132"/>
    </row>
    <row r="22" spans="1:5" ht="12.75" customHeight="1">
      <c r="A22" s="133" t="s">
        <v>443</v>
      </c>
      <c r="B22" s="131" t="s">
        <v>569</v>
      </c>
      <c r="C22" s="134"/>
      <c r="D22" s="131" t="s">
        <v>570</v>
      </c>
      <c r="E22" s="135"/>
    </row>
    <row r="23" spans="1:5" ht="12.75" customHeight="1">
      <c r="A23" s="133" t="s">
        <v>444</v>
      </c>
      <c r="B23" s="131" t="s">
        <v>571</v>
      </c>
      <c r="C23" s="134"/>
      <c r="D23" s="131" t="s">
        <v>440</v>
      </c>
      <c r="E23" s="135"/>
    </row>
    <row r="24" spans="1:5" ht="12.75" customHeight="1">
      <c r="A24" s="133" t="s">
        <v>445</v>
      </c>
      <c r="B24" s="131" t="s">
        <v>572</v>
      </c>
      <c r="C24" s="134"/>
      <c r="D24" s="131" t="s">
        <v>552</v>
      </c>
      <c r="E24" s="135"/>
    </row>
    <row r="25" spans="1:5" ht="12.75" customHeight="1">
      <c r="A25" s="133" t="s">
        <v>446</v>
      </c>
      <c r="B25" s="131" t="s">
        <v>573</v>
      </c>
      <c r="C25" s="134"/>
      <c r="D25" s="129" t="s">
        <v>574</v>
      </c>
      <c r="E25" s="135"/>
    </row>
    <row r="26" spans="1:5" ht="12.75" customHeight="1">
      <c r="A26" s="133" t="s">
        <v>447</v>
      </c>
      <c r="B26" s="131" t="s">
        <v>575</v>
      </c>
      <c r="C26" s="136">
        <f>+C27+C28</f>
        <v>0</v>
      </c>
      <c r="D26" s="131" t="s">
        <v>576</v>
      </c>
      <c r="E26" s="135"/>
    </row>
    <row r="27" spans="1:5" ht="12.75" customHeight="1">
      <c r="A27" s="128" t="s">
        <v>448</v>
      </c>
      <c r="B27" s="129" t="s">
        <v>577</v>
      </c>
      <c r="C27" s="137"/>
      <c r="D27" s="110" t="s">
        <v>578</v>
      </c>
      <c r="E27" s="132"/>
    </row>
    <row r="28" spans="1:5" ht="12.75" customHeight="1" thickBot="1">
      <c r="A28" s="133" t="s">
        <v>449</v>
      </c>
      <c r="B28" s="131" t="s">
        <v>579</v>
      </c>
      <c r="C28" s="134"/>
      <c r="D28" s="119" t="s">
        <v>690</v>
      </c>
      <c r="E28" s="135">
        <v>955849</v>
      </c>
    </row>
    <row r="29" spans="1:5" ht="15.75" customHeight="1" thickBot="1">
      <c r="A29" s="124" t="s">
        <v>450</v>
      </c>
      <c r="B29" s="125" t="s">
        <v>580</v>
      </c>
      <c r="C29" s="126">
        <f>+C21+C26</f>
        <v>0</v>
      </c>
      <c r="D29" s="125" t="s">
        <v>581</v>
      </c>
      <c r="E29" s="127">
        <f>SUM(E21:E28)</f>
        <v>955849</v>
      </c>
    </row>
    <row r="30" spans="1:5" ht="13.5" thickBot="1">
      <c r="A30" s="124" t="s">
        <v>451</v>
      </c>
      <c r="B30" s="138" t="s">
        <v>582</v>
      </c>
      <c r="C30" s="139">
        <f>+C20+C29</f>
        <v>30687666</v>
      </c>
      <c r="D30" s="138" t="s">
        <v>583</v>
      </c>
      <c r="E30" s="139">
        <f>+E20+E29</f>
        <v>29441541</v>
      </c>
    </row>
    <row r="31" spans="1:5" ht="13.5" thickBot="1">
      <c r="A31" s="124" t="s">
        <v>452</v>
      </c>
      <c r="B31" s="138" t="s">
        <v>453</v>
      </c>
      <c r="C31" s="139"/>
      <c r="D31" s="138" t="s">
        <v>556</v>
      </c>
      <c r="E31" s="139"/>
    </row>
    <row r="32" spans="1:5" ht="13.5" thickBot="1">
      <c r="A32" s="124" t="s">
        <v>553</v>
      </c>
      <c r="B32" s="138" t="s">
        <v>584</v>
      </c>
      <c r="C32" s="139" t="str">
        <f>IF(C20+C21-E30&lt;0,E30-(C20+C21),"-")</f>
        <v>-</v>
      </c>
      <c r="D32" s="138" t="s">
        <v>585</v>
      </c>
      <c r="E32" s="139">
        <f>IF(C20+C21-E30&gt;0,C20+C21-E30,"-")</f>
        <v>1246125</v>
      </c>
    </row>
  </sheetData>
  <sheetProtection/>
  <mergeCells count="4">
    <mergeCell ref="A5:A6"/>
    <mergeCell ref="A1:E1"/>
    <mergeCell ref="A2:E2"/>
    <mergeCell ref="A3:E3"/>
  </mergeCells>
  <printOptions horizontalCentered="1"/>
  <pageMargins left="0.31496062992125984" right="0.4724409448818898" top="0.9055118110236221" bottom="0.5118110236220472" header="0.6692913385826772" footer="0.2755905511811024"/>
  <pageSetup horizontalDpi="600" verticalDpi="600" orientation="landscape" paperSize="9" r:id="rId1"/>
  <headerFooter alignWithMargins="0">
    <oddHeader xml:space="preserve">&amp;R&amp;"Arial,Normál"&amp;8 </oddHeader>
  </headerFooter>
</worksheet>
</file>

<file path=xl/worksheets/sheet7.xml><?xml version="1.0" encoding="utf-8"?>
<worksheet xmlns="http://schemas.openxmlformats.org/spreadsheetml/2006/main" xmlns:r="http://schemas.openxmlformats.org/officeDocument/2006/relationships">
  <sheetPr>
    <tabColor rgb="FF92D050"/>
  </sheetPr>
  <dimension ref="A2:E36"/>
  <sheetViews>
    <sheetView view="pageBreakPreview" zoomScale="115" zoomScaleSheetLayoutView="115" workbookViewId="0" topLeftCell="A4">
      <selection activeCell="E5" sqref="E5"/>
    </sheetView>
  </sheetViews>
  <sheetFormatPr defaultColWidth="9.140625" defaultRowHeight="15"/>
  <cols>
    <col min="1" max="1" width="5.8515625" style="92" customWidth="1"/>
    <col min="2" max="2" width="47.28125" style="95" customWidth="1"/>
    <col min="3" max="3" width="14.00390625" style="92" customWidth="1"/>
    <col min="4" max="4" width="47.28125" style="92" customWidth="1"/>
    <col min="5" max="5" width="14.00390625" style="92" customWidth="1"/>
    <col min="6" max="16384" width="9.140625" style="92" customWidth="1"/>
  </cols>
  <sheetData>
    <row r="1" ht="27" customHeight="1"/>
    <row r="2" spans="1:5" ht="26.25" customHeight="1">
      <c r="A2" s="305" t="s">
        <v>560</v>
      </c>
      <c r="B2" s="305"/>
      <c r="C2" s="305"/>
      <c r="D2" s="305"/>
      <c r="E2" s="305"/>
    </row>
    <row r="3" spans="1:5" ht="27" customHeight="1">
      <c r="A3" s="307" t="s">
        <v>706</v>
      </c>
      <c r="B3" s="307"/>
      <c r="C3" s="307"/>
      <c r="D3" s="307"/>
      <c r="E3" s="307"/>
    </row>
    <row r="4" spans="2:5" ht="31.5" customHeight="1">
      <c r="B4" s="93" t="s">
        <v>617</v>
      </c>
      <c r="C4" s="94"/>
      <c r="D4" s="94"/>
      <c r="E4" s="94"/>
    </row>
    <row r="5" ht="14.25" thickBot="1">
      <c r="E5" s="96" t="s">
        <v>719</v>
      </c>
    </row>
    <row r="6" spans="1:5" ht="13.5" thickBot="1">
      <c r="A6" s="390" t="s">
        <v>3</v>
      </c>
      <c r="B6" s="97" t="s">
        <v>430</v>
      </c>
      <c r="C6" s="98"/>
      <c r="D6" s="97" t="s">
        <v>431</v>
      </c>
      <c r="E6" s="99"/>
    </row>
    <row r="7" spans="1:5" s="103" customFormat="1" ht="24.75" thickBot="1">
      <c r="A7" s="391"/>
      <c r="B7" s="100" t="s">
        <v>1</v>
      </c>
      <c r="C7" s="101" t="s">
        <v>711</v>
      </c>
      <c r="D7" s="100" t="s">
        <v>1</v>
      </c>
      <c r="E7" s="101" t="s">
        <v>711</v>
      </c>
    </row>
    <row r="8" spans="1:5" s="103" customFormat="1" ht="13.5" thickBot="1">
      <c r="A8" s="104">
        <v>1</v>
      </c>
      <c r="B8" s="105">
        <v>2</v>
      </c>
      <c r="C8" s="106">
        <v>3</v>
      </c>
      <c r="D8" s="105">
        <v>4</v>
      </c>
      <c r="E8" s="107">
        <v>5</v>
      </c>
    </row>
    <row r="9" spans="1:5" ht="12.75" customHeight="1">
      <c r="A9" s="109" t="s">
        <v>7</v>
      </c>
      <c r="B9" s="110" t="s">
        <v>408</v>
      </c>
      <c r="C9" s="111"/>
      <c r="D9" s="110" t="s">
        <v>586</v>
      </c>
      <c r="E9" s="112"/>
    </row>
    <row r="10" spans="1:5" ht="12.75">
      <c r="A10" s="113" t="s">
        <v>8</v>
      </c>
      <c r="B10" s="114" t="s">
        <v>587</v>
      </c>
      <c r="C10" s="115"/>
      <c r="D10" s="114" t="s">
        <v>588</v>
      </c>
      <c r="E10" s="116"/>
    </row>
    <row r="11" spans="1:5" ht="12.75" customHeight="1">
      <c r="A11" s="113" t="s">
        <v>9</v>
      </c>
      <c r="B11" s="114" t="s">
        <v>411</v>
      </c>
      <c r="C11" s="115"/>
      <c r="D11" s="114" t="s">
        <v>589</v>
      </c>
      <c r="E11" s="116">
        <v>6507000</v>
      </c>
    </row>
    <row r="12" spans="1:5" ht="12.75" customHeight="1">
      <c r="A12" s="113" t="s">
        <v>10</v>
      </c>
      <c r="B12" s="114" t="s">
        <v>590</v>
      </c>
      <c r="C12" s="115">
        <v>50000</v>
      </c>
      <c r="D12" s="114" t="s">
        <v>591</v>
      </c>
      <c r="E12" s="116"/>
    </row>
    <row r="13" spans="1:5" ht="12.75" customHeight="1">
      <c r="A13" s="113" t="s">
        <v>432</v>
      </c>
      <c r="B13" s="114" t="s">
        <v>592</v>
      </c>
      <c r="C13" s="115"/>
      <c r="D13" s="114" t="s">
        <v>593</v>
      </c>
      <c r="E13" s="116"/>
    </row>
    <row r="14" spans="1:5" ht="12.75" customHeight="1">
      <c r="A14" s="113" t="s">
        <v>433</v>
      </c>
      <c r="B14" s="114" t="s">
        <v>594</v>
      </c>
      <c r="C14" s="118"/>
      <c r="D14" s="119"/>
      <c r="E14" s="116"/>
    </row>
    <row r="15" spans="1:5" ht="12.75" customHeight="1">
      <c r="A15" s="113" t="s">
        <v>434</v>
      </c>
      <c r="B15" s="119"/>
      <c r="C15" s="115"/>
      <c r="D15" s="119"/>
      <c r="E15" s="116"/>
    </row>
    <row r="16" spans="1:5" ht="12.75" customHeight="1">
      <c r="A16" s="113" t="s">
        <v>435</v>
      </c>
      <c r="B16" s="119"/>
      <c r="C16" s="115"/>
      <c r="D16" s="119"/>
      <c r="E16" s="116"/>
    </row>
    <row r="17" spans="1:5" ht="12.75" customHeight="1">
      <c r="A17" s="113" t="s">
        <v>436</v>
      </c>
      <c r="B17" s="119"/>
      <c r="C17" s="118"/>
      <c r="D17" s="119"/>
      <c r="E17" s="116"/>
    </row>
    <row r="18" spans="1:5" ht="12.75">
      <c r="A18" s="113" t="s">
        <v>437</v>
      </c>
      <c r="B18" s="119"/>
      <c r="C18" s="118"/>
      <c r="D18" s="119"/>
      <c r="E18" s="116"/>
    </row>
    <row r="19" spans="1:5" ht="12.75" customHeight="1" thickBot="1">
      <c r="A19" s="140" t="s">
        <v>438</v>
      </c>
      <c r="B19" s="141"/>
      <c r="C19" s="142"/>
      <c r="D19" s="143" t="s">
        <v>207</v>
      </c>
      <c r="E19" s="144">
        <v>2500000</v>
      </c>
    </row>
    <row r="20" spans="1:5" ht="15.75" customHeight="1" thickBot="1">
      <c r="A20" s="124" t="s">
        <v>439</v>
      </c>
      <c r="B20" s="125" t="s">
        <v>595</v>
      </c>
      <c r="C20" s="126">
        <f>+C9+C11+C12+C14+C15+C16+C17+C18+C19</f>
        <v>50000</v>
      </c>
      <c r="D20" s="125" t="s">
        <v>596</v>
      </c>
      <c r="E20" s="127">
        <f>+E9+E11+E13+E14+E15+E16+E17+E18+E19</f>
        <v>9007000</v>
      </c>
    </row>
    <row r="21" spans="1:5" ht="12.75" customHeight="1">
      <c r="A21" s="109" t="s">
        <v>441</v>
      </c>
      <c r="B21" s="145" t="s">
        <v>597</v>
      </c>
      <c r="C21" s="146"/>
      <c r="D21" s="131" t="s">
        <v>568</v>
      </c>
      <c r="E21" s="147"/>
    </row>
    <row r="22" spans="1:5" ht="12.75" customHeight="1">
      <c r="A22" s="113" t="s">
        <v>442</v>
      </c>
      <c r="B22" s="148" t="s">
        <v>598</v>
      </c>
      <c r="C22" s="134">
        <v>7710875</v>
      </c>
      <c r="D22" s="131" t="s">
        <v>599</v>
      </c>
      <c r="E22" s="135"/>
    </row>
    <row r="23" spans="1:5" ht="12.75" customHeight="1">
      <c r="A23" s="109" t="s">
        <v>443</v>
      </c>
      <c r="B23" s="148" t="s">
        <v>600</v>
      </c>
      <c r="C23" s="134"/>
      <c r="D23" s="131" t="s">
        <v>440</v>
      </c>
      <c r="E23" s="135"/>
    </row>
    <row r="24" spans="1:5" ht="12.75" customHeight="1">
      <c r="A24" s="113" t="s">
        <v>444</v>
      </c>
      <c r="B24" s="148" t="s">
        <v>601</v>
      </c>
      <c r="C24" s="134"/>
      <c r="D24" s="131" t="s">
        <v>552</v>
      </c>
      <c r="E24" s="135"/>
    </row>
    <row r="25" spans="1:5" ht="12.75" customHeight="1">
      <c r="A25" s="109" t="s">
        <v>445</v>
      </c>
      <c r="B25" s="148" t="s">
        <v>602</v>
      </c>
      <c r="C25" s="134"/>
      <c r="D25" s="129" t="s">
        <v>574</v>
      </c>
      <c r="E25" s="135"/>
    </row>
    <row r="26" spans="1:5" ht="12.75" customHeight="1">
      <c r="A26" s="113" t="s">
        <v>446</v>
      </c>
      <c r="B26" s="149" t="s">
        <v>603</v>
      </c>
      <c r="C26" s="134"/>
      <c r="D26" s="131" t="s">
        <v>604</v>
      </c>
      <c r="E26" s="135"/>
    </row>
    <row r="27" spans="1:5" ht="12.75" customHeight="1">
      <c r="A27" s="109" t="s">
        <v>447</v>
      </c>
      <c r="B27" s="150" t="s">
        <v>605</v>
      </c>
      <c r="C27" s="136">
        <f>+C28+C29+C30+C31+C32</f>
        <v>0</v>
      </c>
      <c r="D27" s="151" t="s">
        <v>578</v>
      </c>
      <c r="E27" s="135"/>
    </row>
    <row r="28" spans="1:5" ht="12.75" customHeight="1">
      <c r="A28" s="113" t="s">
        <v>448</v>
      </c>
      <c r="B28" s="149" t="s">
        <v>606</v>
      </c>
      <c r="C28" s="134"/>
      <c r="D28" s="151" t="s">
        <v>413</v>
      </c>
      <c r="E28" s="135"/>
    </row>
    <row r="29" spans="1:5" ht="12.75" customHeight="1">
      <c r="A29" s="109" t="s">
        <v>449</v>
      </c>
      <c r="B29" s="149" t="s">
        <v>607</v>
      </c>
      <c r="C29" s="134"/>
      <c r="D29" s="152"/>
      <c r="E29" s="135"/>
    </row>
    <row r="30" spans="1:5" ht="12.75" customHeight="1">
      <c r="A30" s="113" t="s">
        <v>450</v>
      </c>
      <c r="B30" s="148" t="s">
        <v>608</v>
      </c>
      <c r="C30" s="134"/>
      <c r="D30" s="153"/>
      <c r="E30" s="135"/>
    </row>
    <row r="31" spans="1:5" ht="12.75" customHeight="1">
      <c r="A31" s="109" t="s">
        <v>451</v>
      </c>
      <c r="B31" s="154" t="s">
        <v>609</v>
      </c>
      <c r="C31" s="134"/>
      <c r="D31" s="119"/>
      <c r="E31" s="135"/>
    </row>
    <row r="32" spans="1:5" ht="12.75" customHeight="1" thickBot="1">
      <c r="A32" s="113" t="s">
        <v>452</v>
      </c>
      <c r="B32" s="155" t="s">
        <v>610</v>
      </c>
      <c r="C32" s="134"/>
      <c r="D32" s="153"/>
      <c r="E32" s="135"/>
    </row>
    <row r="33" spans="1:5" ht="21.75" customHeight="1" thickBot="1">
      <c r="A33" s="124" t="s">
        <v>553</v>
      </c>
      <c r="B33" s="125" t="s">
        <v>611</v>
      </c>
      <c r="C33" s="126">
        <v>7710875</v>
      </c>
      <c r="D33" s="125" t="s">
        <v>612</v>
      </c>
      <c r="E33" s="127">
        <f>SUM(E21:E32)</f>
        <v>0</v>
      </c>
    </row>
    <row r="34" spans="1:5" ht="13.5" thickBot="1">
      <c r="A34" s="124" t="s">
        <v>554</v>
      </c>
      <c r="B34" s="138" t="s">
        <v>613</v>
      </c>
      <c r="C34" s="139">
        <f>+C20+C33</f>
        <v>7760875</v>
      </c>
      <c r="D34" s="138" t="s">
        <v>614</v>
      </c>
      <c r="E34" s="139">
        <f>+E20+E33</f>
        <v>9007000</v>
      </c>
    </row>
    <row r="35" spans="1:5" ht="13.5" thickBot="1">
      <c r="A35" s="124" t="s">
        <v>555</v>
      </c>
      <c r="B35" s="138" t="s">
        <v>453</v>
      </c>
      <c r="C35" s="139">
        <v>1246125</v>
      </c>
      <c r="D35" s="138" t="s">
        <v>556</v>
      </c>
      <c r="E35" s="139" t="str">
        <f>IF(C20-E20&gt;0,C20-E20,"-")</f>
        <v>-</v>
      </c>
    </row>
    <row r="36" spans="1:5" ht="13.5" thickBot="1">
      <c r="A36" s="124" t="s">
        <v>615</v>
      </c>
      <c r="B36" s="138" t="s">
        <v>584</v>
      </c>
      <c r="C36" s="139"/>
      <c r="D36" s="138" t="s">
        <v>585</v>
      </c>
      <c r="E36" s="139" t="str">
        <f>IF(C20+C21-E34&gt;0,C20+C21-E34,"-")</f>
        <v>-</v>
      </c>
    </row>
  </sheetData>
  <sheetProtection/>
  <mergeCells count="3">
    <mergeCell ref="A6:A7"/>
    <mergeCell ref="A2:E2"/>
    <mergeCell ref="A3:E3"/>
  </mergeCells>
  <printOptions horizontalCentered="1"/>
  <pageMargins left="0.7874015748031497" right="0.7874015748031497" top="0.4724409448818898" bottom="0.7874015748031497" header="0.4724409448818898" footer="0.7874015748031497"/>
  <pageSetup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1:AJ22"/>
  <sheetViews>
    <sheetView view="pageBreakPreview" zoomScale="60" zoomScalePageLayoutView="0" workbookViewId="0" topLeftCell="A1">
      <selection activeCell="J4" sqref="J4"/>
    </sheetView>
  </sheetViews>
  <sheetFormatPr defaultColWidth="9.140625" defaultRowHeight="19.5" customHeight="1"/>
  <cols>
    <col min="1" max="1" width="37.8515625" style="14" customWidth="1"/>
    <col min="2" max="2" width="16.8515625" style="14" customWidth="1"/>
    <col min="3" max="3" width="16.7109375" style="14" customWidth="1"/>
    <col min="4" max="5" width="17.8515625" style="14" customWidth="1"/>
    <col min="6" max="6" width="18.00390625" style="14" customWidth="1"/>
    <col min="7" max="7" width="16.421875" style="14" customWidth="1"/>
    <col min="8" max="8" width="16.7109375" style="14" customWidth="1"/>
    <col min="9" max="9" width="18.140625" style="14" customWidth="1"/>
    <col min="10" max="10" width="18.421875" style="14" customWidth="1"/>
    <col min="11" max="16384" width="9.140625" style="14" customWidth="1"/>
  </cols>
  <sheetData>
    <row r="1" spans="1:36" ht="36" customHeight="1">
      <c r="A1" s="305" t="s">
        <v>560</v>
      </c>
      <c r="B1" s="305"/>
      <c r="C1" s="305"/>
      <c r="D1" s="305"/>
      <c r="E1" s="305"/>
      <c r="F1" s="305"/>
      <c r="G1" s="305"/>
      <c r="H1" s="305"/>
      <c r="I1" s="305"/>
      <c r="J1" s="305"/>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row>
    <row r="2" spans="1:36" ht="31.5" customHeight="1">
      <c r="A2" s="307" t="s">
        <v>706</v>
      </c>
      <c r="B2" s="307"/>
      <c r="C2" s="307"/>
      <c r="D2" s="307"/>
      <c r="E2" s="307"/>
      <c r="F2" s="307"/>
      <c r="G2" s="307"/>
      <c r="H2" s="307"/>
      <c r="I2" s="307"/>
      <c r="J2" s="30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row>
    <row r="3" spans="1:10" ht="23.25" customHeight="1">
      <c r="A3" s="392" t="s">
        <v>663</v>
      </c>
      <c r="B3" s="392"/>
      <c r="C3" s="392"/>
      <c r="D3" s="392"/>
      <c r="E3" s="392"/>
      <c r="F3" s="392"/>
      <c r="G3" s="392"/>
      <c r="H3" s="392"/>
      <c r="I3" s="392"/>
      <c r="J3" s="392"/>
    </row>
    <row r="4" s="221" customFormat="1" ht="19.5" customHeight="1">
      <c r="J4" s="221" t="s">
        <v>724</v>
      </c>
    </row>
    <row r="5" spans="1:10" s="221" customFormat="1" ht="19.5" customHeight="1">
      <c r="A5" s="393" t="s">
        <v>1</v>
      </c>
      <c r="B5" s="394" t="s">
        <v>454</v>
      </c>
      <c r="C5" s="394"/>
      <c r="D5" s="394"/>
      <c r="E5" s="394"/>
      <c r="F5" s="395"/>
      <c r="G5" s="396" t="s">
        <v>455</v>
      </c>
      <c r="H5" s="394"/>
      <c r="I5" s="394"/>
      <c r="J5" s="394"/>
    </row>
    <row r="6" spans="1:10" s="221" customFormat="1" ht="107.25" customHeight="1">
      <c r="A6" s="393"/>
      <c r="B6" s="222" t="s">
        <v>456</v>
      </c>
      <c r="C6" s="222" t="s">
        <v>550</v>
      </c>
      <c r="D6" s="222" t="s">
        <v>551</v>
      </c>
      <c r="E6" s="222" t="s">
        <v>457</v>
      </c>
      <c r="F6" s="223" t="s">
        <v>458</v>
      </c>
      <c r="G6" s="224" t="s">
        <v>459</v>
      </c>
      <c r="H6" s="222" t="s">
        <v>460</v>
      </c>
      <c r="I6" s="222" t="s">
        <v>670</v>
      </c>
      <c r="J6" s="222" t="s">
        <v>458</v>
      </c>
    </row>
    <row r="7" spans="1:10" s="221" customFormat="1" ht="28.5" customHeight="1">
      <c r="A7" s="232" t="s">
        <v>461</v>
      </c>
      <c r="B7" s="233"/>
      <c r="C7" s="233"/>
      <c r="D7" s="233"/>
      <c r="E7" s="233"/>
      <c r="F7" s="234"/>
      <c r="G7" s="235"/>
      <c r="H7" s="233"/>
      <c r="I7" s="233"/>
      <c r="J7" s="233"/>
    </row>
    <row r="8" spans="1:10" s="221" customFormat="1" ht="32.25" customHeight="1">
      <c r="A8" s="246" t="s">
        <v>671</v>
      </c>
      <c r="B8" s="226">
        <v>3623805</v>
      </c>
      <c r="C8" s="226">
        <v>4546710</v>
      </c>
      <c r="D8" s="226">
        <v>6623620</v>
      </c>
      <c r="E8" s="226">
        <v>955849</v>
      </c>
      <c r="F8" s="227">
        <f aca="true" t="shared" si="0" ref="F8:F17">SUM(B8:E8)</f>
        <v>15749984</v>
      </c>
      <c r="G8" s="228">
        <v>12069420</v>
      </c>
      <c r="H8" s="226">
        <v>200000</v>
      </c>
      <c r="I8" s="226">
        <v>3480564</v>
      </c>
      <c r="J8" s="229">
        <f aca="true" t="shared" si="1" ref="J8:J17">SUM(G8:I8)</f>
        <v>15749984</v>
      </c>
    </row>
    <row r="9" spans="1:10" s="221" customFormat="1" ht="36" customHeight="1">
      <c r="A9" s="246" t="s">
        <v>672</v>
      </c>
      <c r="B9" s="226"/>
      <c r="C9" s="226">
        <v>24000</v>
      </c>
      <c r="D9" s="226">
        <v>727717</v>
      </c>
      <c r="E9" s="226"/>
      <c r="F9" s="227">
        <f>SUM(B9:E9)</f>
        <v>751717</v>
      </c>
      <c r="G9" s="228">
        <v>751717</v>
      </c>
      <c r="H9" s="226"/>
      <c r="I9" s="226"/>
      <c r="J9" s="229">
        <f t="shared" si="1"/>
        <v>751717</v>
      </c>
    </row>
    <row r="10" spans="1:10" s="221" customFormat="1" ht="19.5" customHeight="1">
      <c r="A10" s="225" t="s">
        <v>660</v>
      </c>
      <c r="B10" s="226">
        <v>2992280</v>
      </c>
      <c r="C10" s="226">
        <v>1601500</v>
      </c>
      <c r="D10" s="226"/>
      <c r="E10" s="226"/>
      <c r="F10" s="227">
        <f>SUM(B10:E10)</f>
        <v>4593780</v>
      </c>
      <c r="G10" s="228">
        <v>4507740</v>
      </c>
      <c r="H10" s="226">
        <v>86040</v>
      </c>
      <c r="I10" s="226"/>
      <c r="J10" s="229">
        <f>SUM(G10:I10)</f>
        <v>4593780</v>
      </c>
    </row>
    <row r="11" spans="1:10" s="221" customFormat="1" ht="19.5" customHeight="1">
      <c r="A11" s="225" t="s">
        <v>462</v>
      </c>
      <c r="B11" s="226"/>
      <c r="C11" s="226"/>
      <c r="D11" s="226">
        <v>806311</v>
      </c>
      <c r="E11" s="226"/>
      <c r="F11" s="227">
        <f t="shared" si="0"/>
        <v>806311</v>
      </c>
      <c r="G11" s="228"/>
      <c r="H11" s="226"/>
      <c r="I11" s="226">
        <v>806311</v>
      </c>
      <c r="J11" s="229">
        <f t="shared" si="1"/>
        <v>806311</v>
      </c>
    </row>
    <row r="12" spans="1:10" s="221" customFormat="1" ht="19.5" customHeight="1">
      <c r="A12" s="225" t="s">
        <v>463</v>
      </c>
      <c r="B12" s="226"/>
      <c r="C12" s="226"/>
      <c r="D12" s="226">
        <v>4767348</v>
      </c>
      <c r="E12" s="226"/>
      <c r="F12" s="227">
        <f t="shared" si="0"/>
        <v>4767348</v>
      </c>
      <c r="G12" s="228">
        <v>4767348</v>
      </c>
      <c r="H12" s="226"/>
      <c r="I12" s="226"/>
      <c r="J12" s="229">
        <f t="shared" si="1"/>
        <v>4767348</v>
      </c>
    </row>
    <row r="13" spans="1:10" s="221" customFormat="1" ht="19.5" customHeight="1">
      <c r="A13" s="225" t="s">
        <v>464</v>
      </c>
      <c r="B13" s="226"/>
      <c r="C13" s="226"/>
      <c r="D13" s="226">
        <v>540000</v>
      </c>
      <c r="E13" s="226"/>
      <c r="F13" s="227">
        <f t="shared" si="0"/>
        <v>540000</v>
      </c>
      <c r="G13" s="228"/>
      <c r="H13" s="226"/>
      <c r="I13" s="226">
        <v>540000</v>
      </c>
      <c r="J13" s="229">
        <f t="shared" si="1"/>
        <v>540000</v>
      </c>
    </row>
    <row r="14" spans="1:10" s="221" customFormat="1" ht="19.5" customHeight="1">
      <c r="A14" s="225" t="s">
        <v>465</v>
      </c>
      <c r="B14" s="226">
        <v>2932401</v>
      </c>
      <c r="C14" s="226"/>
      <c r="D14" s="226"/>
      <c r="E14" s="226"/>
      <c r="F14" s="227">
        <f t="shared" si="0"/>
        <v>2932401</v>
      </c>
      <c r="G14" s="228"/>
      <c r="H14" s="226">
        <v>2932401</v>
      </c>
      <c r="I14" s="226">
        <v>0</v>
      </c>
      <c r="J14" s="229">
        <f t="shared" si="1"/>
        <v>2932401</v>
      </c>
    </row>
    <row r="15" spans="1:10" s="221" customFormat="1" ht="19.5" customHeight="1">
      <c r="A15" s="225" t="s">
        <v>704</v>
      </c>
      <c r="B15" s="226">
        <v>287000</v>
      </c>
      <c r="C15" s="226">
        <v>1513000</v>
      </c>
      <c r="D15" s="226"/>
      <c r="E15" s="226"/>
      <c r="F15" s="227">
        <f t="shared" si="0"/>
        <v>1800000</v>
      </c>
      <c r="G15" s="228">
        <v>1800000</v>
      </c>
      <c r="H15" s="226"/>
      <c r="I15" s="226"/>
      <c r="J15" s="229">
        <f t="shared" si="1"/>
        <v>1800000</v>
      </c>
    </row>
    <row r="16" spans="1:10" s="221" customFormat="1" ht="19.5" customHeight="1">
      <c r="A16" s="236" t="s">
        <v>466</v>
      </c>
      <c r="B16" s="239"/>
      <c r="C16" s="239"/>
      <c r="D16" s="239"/>
      <c r="E16" s="239"/>
      <c r="F16" s="240">
        <f t="shared" si="0"/>
        <v>0</v>
      </c>
      <c r="G16" s="241"/>
      <c r="H16" s="239"/>
      <c r="I16" s="239"/>
      <c r="J16" s="242">
        <f t="shared" si="1"/>
        <v>0</v>
      </c>
    </row>
    <row r="17" spans="1:10" s="221" customFormat="1" ht="19.5" customHeight="1">
      <c r="A17" s="225" t="s">
        <v>691</v>
      </c>
      <c r="B17" s="226"/>
      <c r="C17" s="226"/>
      <c r="D17" s="226"/>
      <c r="E17" s="226">
        <v>6507000</v>
      </c>
      <c r="F17" s="227">
        <f t="shared" si="0"/>
        <v>6507000</v>
      </c>
      <c r="G17" s="228"/>
      <c r="H17" s="226"/>
      <c r="I17" s="226">
        <v>6507000</v>
      </c>
      <c r="J17" s="229">
        <f t="shared" si="1"/>
        <v>6507000</v>
      </c>
    </row>
    <row r="18" spans="1:10" s="221" customFormat="1" ht="19.5" customHeight="1">
      <c r="A18" s="236" t="s">
        <v>549</v>
      </c>
      <c r="B18" s="239"/>
      <c r="C18" s="239"/>
      <c r="D18" s="239"/>
      <c r="E18" s="239"/>
      <c r="F18" s="240"/>
      <c r="G18" s="241"/>
      <c r="H18" s="239"/>
      <c r="I18" s="239"/>
      <c r="J18" s="242"/>
    </row>
    <row r="19" spans="1:10" s="221" customFormat="1" ht="19.5" customHeight="1">
      <c r="A19" s="225"/>
      <c r="B19" s="226"/>
      <c r="C19" s="226"/>
      <c r="D19" s="226"/>
      <c r="E19" s="226"/>
      <c r="F19" s="227"/>
      <c r="G19" s="228"/>
      <c r="H19" s="226"/>
      <c r="I19" s="226"/>
      <c r="J19" s="229"/>
    </row>
    <row r="20" spans="1:10" s="221" customFormat="1" ht="19.5" customHeight="1">
      <c r="A20" s="236" t="s">
        <v>467</v>
      </c>
      <c r="B20" s="238">
        <f>SUM(B8:B17)</f>
        <v>9835486</v>
      </c>
      <c r="C20" s="238">
        <f aca="true" t="shared" si="2" ref="C20:J20">SUM(C7:C17)</f>
        <v>7685210</v>
      </c>
      <c r="D20" s="238">
        <f t="shared" si="2"/>
        <v>13464996</v>
      </c>
      <c r="E20" s="238">
        <f t="shared" si="2"/>
        <v>7462849</v>
      </c>
      <c r="F20" s="237">
        <f t="shared" si="2"/>
        <v>38448541</v>
      </c>
      <c r="G20" s="243">
        <f t="shared" si="2"/>
        <v>23896225</v>
      </c>
      <c r="H20" s="238">
        <f t="shared" si="2"/>
        <v>3218441</v>
      </c>
      <c r="I20" s="238">
        <f t="shared" si="2"/>
        <v>11333875</v>
      </c>
      <c r="J20" s="238">
        <f t="shared" si="2"/>
        <v>38448541</v>
      </c>
    </row>
    <row r="21" s="221" customFormat="1" ht="19.5" customHeight="1"/>
    <row r="22" spans="2:9" ht="19.5" customHeight="1">
      <c r="B22" s="15"/>
      <c r="C22" s="15"/>
      <c r="D22" s="15"/>
      <c r="E22" s="15"/>
      <c r="G22" s="15"/>
      <c r="H22" s="15"/>
      <c r="I22" s="15"/>
    </row>
  </sheetData>
  <sheetProtection/>
  <mergeCells count="6">
    <mergeCell ref="A1:J1"/>
    <mergeCell ref="A2:J2"/>
    <mergeCell ref="A3:J3"/>
    <mergeCell ref="A5:A6"/>
    <mergeCell ref="B5:F5"/>
    <mergeCell ref="G5:J5"/>
  </mergeCells>
  <printOptions horizontalCentered="1"/>
  <pageMargins left="0.7874015748031497" right="0.7874015748031497" top="0.7874015748031497" bottom="0.4330708661417323" header="0.5118110236220472" footer="0.5118110236220472"/>
  <pageSetup horizontalDpi="600" verticalDpi="600" orientation="landscape" paperSize="9" scale="65" r:id="rId1"/>
</worksheet>
</file>

<file path=xl/worksheets/sheet9.xml><?xml version="1.0" encoding="utf-8"?>
<worksheet xmlns="http://schemas.openxmlformats.org/spreadsheetml/2006/main" xmlns:r="http://schemas.openxmlformats.org/officeDocument/2006/relationships">
  <dimension ref="A1:F12"/>
  <sheetViews>
    <sheetView view="pageBreakPreview" zoomScale="60" zoomScalePageLayoutView="0" workbookViewId="0" topLeftCell="A1">
      <selection activeCell="F4" sqref="F4"/>
    </sheetView>
  </sheetViews>
  <sheetFormatPr defaultColWidth="9.140625" defaultRowHeight="15"/>
  <cols>
    <col min="1" max="1" width="52.00390625" style="16" customWidth="1"/>
    <col min="2" max="2" width="13.421875" style="17" customWidth="1"/>
    <col min="3" max="3" width="14.00390625" style="17" customWidth="1"/>
    <col min="4" max="4" width="15.421875" style="17" customWidth="1"/>
    <col min="5" max="5" width="14.28125" style="17" customWidth="1"/>
    <col min="6" max="6" width="16.140625" style="17" customWidth="1"/>
    <col min="7" max="16384" width="9.140625" style="11" customWidth="1"/>
  </cols>
  <sheetData>
    <row r="1" spans="1:6" ht="22.5" customHeight="1">
      <c r="A1" s="305" t="s">
        <v>560</v>
      </c>
      <c r="B1" s="305"/>
      <c r="C1" s="305"/>
      <c r="D1" s="305"/>
      <c r="E1" s="305"/>
      <c r="F1" s="305"/>
    </row>
    <row r="2" spans="1:6" s="244" customFormat="1" ht="21" customHeight="1">
      <c r="A2" s="307" t="s">
        <v>706</v>
      </c>
      <c r="B2" s="307"/>
      <c r="C2" s="307"/>
      <c r="D2" s="307"/>
      <c r="E2" s="307"/>
      <c r="F2" s="307"/>
    </row>
    <row r="3" spans="1:6" ht="26.25" customHeight="1">
      <c r="A3" s="397" t="s">
        <v>542</v>
      </c>
      <c r="B3" s="398"/>
      <c r="C3" s="398"/>
      <c r="D3" s="398"/>
      <c r="E3" s="398"/>
      <c r="F3" s="398"/>
    </row>
    <row r="4" ht="14.25" thickBot="1">
      <c r="F4" s="18" t="s">
        <v>726</v>
      </c>
    </row>
    <row r="5" spans="1:6" ht="36.75" thickBot="1">
      <c r="A5" s="12" t="s">
        <v>468</v>
      </c>
      <c r="B5" s="13" t="s">
        <v>469</v>
      </c>
      <c r="C5" s="13" t="s">
        <v>470</v>
      </c>
      <c r="D5" s="13" t="s">
        <v>699</v>
      </c>
      <c r="E5" s="13" t="s">
        <v>711</v>
      </c>
      <c r="F5" s="19" t="s">
        <v>700</v>
      </c>
    </row>
    <row r="6" spans="1:6" ht="13.5" thickBot="1">
      <c r="A6" s="20">
        <v>1</v>
      </c>
      <c r="B6" s="21">
        <v>2</v>
      </c>
      <c r="C6" s="21">
        <v>3</v>
      </c>
      <c r="D6" s="21">
        <v>4</v>
      </c>
      <c r="E6" s="21">
        <v>5</v>
      </c>
      <c r="F6" s="22">
        <v>6</v>
      </c>
    </row>
    <row r="7" spans="1:6" ht="20.25" customHeight="1">
      <c r="A7" s="23" t="s">
        <v>471</v>
      </c>
      <c r="B7" s="24"/>
      <c r="C7" s="25"/>
      <c r="D7" s="24"/>
      <c r="E7" s="24"/>
      <c r="F7" s="26">
        <f>B7-D7-E7</f>
        <v>0</v>
      </c>
    </row>
    <row r="8" spans="1:6" ht="44.25" customHeight="1">
      <c r="A8" s="27" t="s">
        <v>712</v>
      </c>
      <c r="B8" s="24">
        <v>507000</v>
      </c>
      <c r="C8" s="28">
        <v>2019</v>
      </c>
      <c r="D8" s="24"/>
      <c r="E8" s="24">
        <v>507000</v>
      </c>
      <c r="F8" s="26">
        <f>B8-D8-E8</f>
        <v>0</v>
      </c>
    </row>
    <row r="9" spans="1:6" ht="132" customHeight="1">
      <c r="A9" s="27" t="s">
        <v>714</v>
      </c>
      <c r="B9" s="24">
        <v>4000000</v>
      </c>
      <c r="C9" s="28">
        <v>2019</v>
      </c>
      <c r="D9" s="24"/>
      <c r="E9" s="24">
        <v>4000000</v>
      </c>
      <c r="F9" s="26"/>
    </row>
    <row r="10" spans="1:6" ht="41.25" customHeight="1">
      <c r="A10" s="27" t="s">
        <v>705</v>
      </c>
      <c r="B10" s="24">
        <v>2000000</v>
      </c>
      <c r="C10" s="28">
        <v>2019</v>
      </c>
      <c r="D10" s="24"/>
      <c r="E10" s="24">
        <v>2000000</v>
      </c>
      <c r="F10" s="26"/>
    </row>
    <row r="11" spans="1:6" ht="41.25" customHeight="1" thickBot="1">
      <c r="A11" s="27" t="s">
        <v>713</v>
      </c>
      <c r="B11" s="24">
        <v>2500000</v>
      </c>
      <c r="C11" s="28">
        <v>2019</v>
      </c>
      <c r="D11" s="24"/>
      <c r="E11" s="24">
        <v>2500000</v>
      </c>
      <c r="F11" s="26"/>
    </row>
    <row r="12" spans="1:6" ht="19.5" customHeight="1" thickBot="1">
      <c r="A12" s="29" t="s">
        <v>472</v>
      </c>
      <c r="B12" s="30">
        <f>SUM(B8:B11)</f>
        <v>9007000</v>
      </c>
      <c r="C12" s="31"/>
      <c r="D12" s="30">
        <f>SUM(D8:D11)</f>
        <v>0</v>
      </c>
      <c r="E12" s="30">
        <f>SUM(E8:E11)</f>
        <v>9007000</v>
      </c>
      <c r="F12" s="32">
        <f>SUM(F7:F11)</f>
        <v>0</v>
      </c>
    </row>
  </sheetData>
  <sheetProtection/>
  <mergeCells count="3">
    <mergeCell ref="A3:F3"/>
    <mergeCell ref="A1:F1"/>
    <mergeCell ref="A2:F2"/>
  </mergeCells>
  <printOptions horizontalCentered="1"/>
  <pageMargins left="0.7874015748031497" right="0.7874015748031497" top="1.4566929133858268"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2014-01-31T08:33:46Z</cp:lastPrinted>
  <dcterms:created xsi:type="dcterms:W3CDTF">2006-09-16T00:00:00Z</dcterms:created>
  <dcterms:modified xsi:type="dcterms:W3CDTF">2019-02-07T10:02:12Z</dcterms:modified>
  <cp:category/>
  <cp:version/>
  <cp:contentType/>
  <cp:contentStatus/>
</cp:coreProperties>
</file>