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5.m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M39" i="1" s="1"/>
  <c r="K39" i="1"/>
  <c r="K40" i="1" s="1"/>
  <c r="J39" i="1"/>
  <c r="J40" i="1" s="1"/>
  <c r="F39" i="1"/>
  <c r="G39" i="1" s="1"/>
  <c r="E39" i="1"/>
  <c r="D39" i="1"/>
  <c r="G37" i="1"/>
  <c r="G36" i="1"/>
  <c r="G35" i="1"/>
  <c r="M31" i="1"/>
  <c r="G31" i="1"/>
  <c r="M30" i="1"/>
  <c r="L26" i="1"/>
  <c r="K26" i="1"/>
  <c r="J26" i="1"/>
  <c r="F26" i="1"/>
  <c r="G26" i="1" s="1"/>
  <c r="E26" i="1"/>
  <c r="D26" i="1"/>
  <c r="M25" i="1"/>
  <c r="G25" i="1"/>
  <c r="M24" i="1"/>
  <c r="G24" i="1"/>
  <c r="G23" i="1"/>
  <c r="L20" i="1"/>
  <c r="M20" i="1" s="1"/>
  <c r="K20" i="1"/>
  <c r="K27" i="1" s="1"/>
  <c r="J20" i="1"/>
  <c r="J27" i="1" s="1"/>
  <c r="F20" i="1"/>
  <c r="G19" i="1"/>
  <c r="G18" i="1"/>
  <c r="M17" i="1"/>
  <c r="G17" i="1"/>
  <c r="G16" i="1"/>
  <c r="M15" i="1"/>
  <c r="G15" i="1"/>
  <c r="M14" i="1"/>
  <c r="G13" i="1"/>
  <c r="M12" i="1"/>
  <c r="M11" i="1"/>
  <c r="G11" i="1"/>
  <c r="M10" i="1"/>
  <c r="G10" i="1"/>
  <c r="M9" i="1"/>
  <c r="F9" i="1"/>
  <c r="G9" i="1" s="1"/>
  <c r="E9" i="1"/>
  <c r="E20" i="1" s="1"/>
  <c r="E27" i="1" s="1"/>
  <c r="E40" i="1" s="1"/>
  <c r="D9" i="1"/>
  <c r="D20" i="1" s="1"/>
  <c r="D27" i="1" s="1"/>
  <c r="D40" i="1" s="1"/>
  <c r="G20" i="1" l="1"/>
  <c r="F27" i="1"/>
  <c r="L27" i="1"/>
  <c r="M27" i="1" s="1"/>
  <c r="G27" i="1" l="1"/>
  <c r="F40" i="1"/>
  <c r="G40" i="1" s="1"/>
  <c r="L40" i="1"/>
  <c r="M40" i="1" s="1"/>
</calcChain>
</file>

<file path=xl/sharedStrings.xml><?xml version="1.0" encoding="utf-8"?>
<sst xmlns="http://schemas.openxmlformats.org/spreadsheetml/2006/main" count="71" uniqueCount="66">
  <si>
    <t>ÖSKÜ  KÖZSÉG  ÖNKORMÁNYZATA  BEVÉTELEINEK  ÉS KIADÁSAINAK</t>
  </si>
  <si>
    <t xml:space="preserve"> INTÉZMÉNY NÉLKÜLI  KÖLTSÉGVETÉSI MÉRLEGE 2018.dec.31-én</t>
  </si>
  <si>
    <t>Sor-szám</t>
  </si>
  <si>
    <t xml:space="preserve">BEVÉTELEK </t>
  </si>
  <si>
    <t>2018.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</si>
  <si>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</si>
  <si>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</si>
  <si>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</si>
  <si>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</si>
  <si>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</si>
  <si>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</si>
  <si>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</si>
  <si>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</si>
  <si>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</si>
  <si>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</si>
  <si>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</si>
  <si>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</si>
  <si>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</si>
  <si>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</si>
  <si>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- Társadalombiztosítás pénzügyi alapjai</t>
  </si>
  <si>
    <t xml:space="preserve">  - Társulások és költségvetési szerveitől </t>
  </si>
  <si>
    <t>5.) Működési célú pénzátadás ÁHT-n belülre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</si>
  <si>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</si>
  <si>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</si>
  <si>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</si>
  <si>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</si>
  <si>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</si>
  <si>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</si>
  <si>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</si>
  <si>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</si>
  <si>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</si>
  <si>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</si>
  <si>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</si>
  <si>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</si>
  <si>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</si>
  <si>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</si>
  <si>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</si>
  <si>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</si>
  <si>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 xml:space="preserve"> - előző évi működési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</si>
  <si>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</si>
  <si>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</si>
  <si>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</si>
  <si>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</si>
  <si>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</si>
  <si>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</si>
  <si>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</si>
  <si>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</si>
  <si>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</si>
  <si>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</si>
  <si>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</si>
  <si>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Felhalmozási célú önkormányzati támogatások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</si>
  <si>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</si>
  <si>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</si>
  <si>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</si>
  <si>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</si>
  <si>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</si>
  <si>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</si>
  <si>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5.)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</si>
  <si>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</si>
  <si>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</si>
  <si>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</si>
  <si>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</si>
  <si>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</si>
  <si>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</si>
  <si>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</si>
  <si>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5.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</si>
</sst>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68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3" fontId="4" fillId="0" borderId="1" xfId="2" applyNumberFormat="1" applyFont="1" applyBorder="1" applyAlignment="1"/>
    <xf numFmtId="0" fontId="5" fillId="2" borderId="2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3" fontId="6" fillId="0" borderId="5" xfId="2" applyNumberFormat="1" applyFont="1" applyBorder="1" applyAlignment="1">
      <alignment vertical="center"/>
    </xf>
    <xf numFmtId="3" fontId="6" fillId="0" borderId="5" xfId="2" applyNumberFormat="1" applyFont="1" applyBorder="1" applyAlignment="1">
      <alignment vertical="center"/>
    </xf>
    <xf numFmtId="3" fontId="5" fillId="0" borderId="5" xfId="2" applyNumberFormat="1" applyFont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3" fontId="5" fillId="0" borderId="13" xfId="2" applyNumberFormat="1" applyFont="1" applyBorder="1" applyAlignment="1">
      <alignment vertical="center"/>
    </xf>
    <xf numFmtId="3" fontId="5" fillId="0" borderId="5" xfId="2" applyNumberFormat="1" applyFont="1" applyBorder="1" applyAlignment="1">
      <alignment vertical="center"/>
    </xf>
    <xf numFmtId="3" fontId="5" fillId="0" borderId="5" xfId="2" applyNumberFormat="1" applyFont="1" applyBorder="1" applyAlignment="1">
      <alignment horizontal="right" vertical="center"/>
    </xf>
    <xf numFmtId="3" fontId="5" fillId="0" borderId="12" xfId="2" applyNumberFormat="1" applyFont="1" applyBorder="1" applyAlignment="1">
      <alignment horizontal="left" vertical="center"/>
    </xf>
    <xf numFmtId="3" fontId="5" fillId="0" borderId="13" xfId="2" applyNumberFormat="1" applyFont="1" applyBorder="1" applyAlignment="1">
      <alignment horizontal="left" vertical="center"/>
    </xf>
    <xf numFmtId="3" fontId="5" fillId="0" borderId="13" xfId="2" applyNumberFormat="1" applyFont="1" applyBorder="1" applyAlignment="1">
      <alignment horizontal="right" vertical="center"/>
    </xf>
    <xf numFmtId="3" fontId="5" fillId="0" borderId="12" xfId="2" applyNumberFormat="1" applyFont="1" applyBorder="1" applyAlignment="1">
      <alignment horizontal="left" vertical="center"/>
    </xf>
    <xf numFmtId="3" fontId="5" fillId="0" borderId="13" xfId="2" applyNumberFormat="1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3" fontId="5" fillId="0" borderId="12" xfId="2" applyNumberFormat="1" applyFont="1" applyFill="1" applyBorder="1" applyAlignment="1">
      <alignment horizontal="left" vertical="center"/>
    </xf>
    <xf numFmtId="3" fontId="5" fillId="0" borderId="13" xfId="2" applyNumberFormat="1" applyFont="1" applyFill="1" applyBorder="1" applyAlignment="1">
      <alignment horizontal="left" vertical="center"/>
    </xf>
    <xf numFmtId="3" fontId="5" fillId="0" borderId="13" xfId="2" applyNumberFormat="1" applyFont="1" applyFill="1" applyBorder="1" applyAlignment="1">
      <alignment horizontal="right" vertical="center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center" vertical="center"/>
    </xf>
    <xf numFmtId="3" fontId="5" fillId="0" borderId="13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>
      <alignment horizontal="righ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6" fillId="0" borderId="12" xfId="2" applyNumberFormat="1" applyFont="1" applyBorder="1" applyAlignment="1">
      <alignment horizontal="left" vertical="center"/>
    </xf>
    <xf numFmtId="3" fontId="6" fillId="0" borderId="13" xfId="2" applyNumberFormat="1" applyFont="1" applyBorder="1" applyAlignment="1">
      <alignment horizontal="left" vertical="center"/>
    </xf>
    <xf numFmtId="0" fontId="5" fillId="0" borderId="12" xfId="3" applyFont="1" applyFill="1" applyBorder="1" applyAlignment="1">
      <alignment horizontal="left" vertical="center"/>
    </xf>
    <xf numFmtId="0" fontId="5" fillId="0" borderId="13" xfId="3" applyFont="1" applyFill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12" xfId="3" applyFont="1" applyFill="1" applyBorder="1" applyAlignment="1">
      <alignment horizontal="left" vertical="center"/>
    </xf>
    <xf numFmtId="0" fontId="6" fillId="0" borderId="13" xfId="3" applyFont="1" applyFill="1" applyBorder="1" applyAlignment="1">
      <alignment horizontal="left" vertical="center"/>
    </xf>
    <xf numFmtId="3" fontId="6" fillId="0" borderId="12" xfId="2" applyNumberFormat="1" applyFont="1" applyFill="1" applyBorder="1" applyAlignment="1">
      <alignment vertical="center"/>
    </xf>
    <xf numFmtId="3" fontId="6" fillId="0" borderId="13" xfId="2" applyNumberFormat="1" applyFont="1" applyFill="1" applyBorder="1" applyAlignment="1">
      <alignment vertical="center"/>
    </xf>
    <xf numFmtId="3" fontId="6" fillId="0" borderId="5" xfId="2" applyNumberFormat="1" applyFont="1" applyFill="1" applyBorder="1" applyAlignment="1">
      <alignment horizontal="right" vertical="center"/>
    </xf>
    <xf numFmtId="3" fontId="6" fillId="0" borderId="5" xfId="2" applyNumberFormat="1" applyFont="1" applyBorder="1" applyAlignment="1">
      <alignment horizontal="right" vertical="center"/>
    </xf>
    <xf numFmtId="3" fontId="6" fillId="0" borderId="12" xfId="2" applyNumberFormat="1" applyFont="1" applyBorder="1" applyAlignment="1">
      <alignment vertical="center"/>
    </xf>
    <xf numFmtId="3" fontId="6" fillId="0" borderId="13" xfId="2" applyNumberFormat="1" applyFont="1" applyBorder="1" applyAlignment="1">
      <alignment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6" fillId="0" borderId="12" xfId="2" applyNumberFormat="1" applyFont="1" applyFill="1" applyBorder="1" applyAlignment="1">
      <alignment horizontal="left" vertical="center"/>
    </xf>
    <xf numFmtId="3" fontId="6" fillId="0" borderId="13" xfId="2" applyNumberFormat="1" applyFont="1" applyFill="1" applyBorder="1" applyAlignment="1">
      <alignment horizontal="left" vertical="center"/>
    </xf>
    <xf numFmtId="3" fontId="6" fillId="0" borderId="12" xfId="2" applyNumberFormat="1" applyFont="1" applyFill="1" applyBorder="1" applyAlignment="1">
      <alignment horizontal="center" vertical="center"/>
    </xf>
    <xf numFmtId="3" fontId="6" fillId="0" borderId="13" xfId="2" applyNumberFormat="1" applyFont="1" applyFill="1" applyBorder="1" applyAlignment="1">
      <alignment horizontal="center" vertical="center"/>
    </xf>
    <xf numFmtId="3" fontId="6" fillId="0" borderId="5" xfId="2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sqref="A1:M1"/>
    </sheetView>
  </sheetViews>
  <sheetFormatPr defaultRowHeight="12.75" x14ac:dyDescent="0.2"/>
  <cols>
    <col min="1" max="1" width="5" style="2" customWidth="1"/>
    <col min="2" max="2" width="9.140625" style="2"/>
    <col min="3" max="3" width="25.7109375" style="2" customWidth="1"/>
    <col min="4" max="4" width="11.5703125" style="2" customWidth="1"/>
    <col min="5" max="5" width="12.140625" style="2" customWidth="1"/>
    <col min="6" max="6" width="16" style="2" bestFit="1" customWidth="1"/>
    <col min="7" max="7" width="5.5703125" style="2" customWidth="1"/>
    <col min="8" max="8" width="9.140625" style="2"/>
    <col min="9" max="9" width="20.85546875" style="2" customWidth="1"/>
    <col min="10" max="10" width="11" style="2" customWidth="1"/>
    <col min="11" max="11" width="12" style="2" customWidth="1"/>
    <col min="12" max="12" width="11.85546875" style="2" bestFit="1" customWidth="1"/>
    <col min="13" max="13" width="6" style="2" customWidth="1"/>
    <col min="14" max="16384" width="9.140625" style="2"/>
  </cols>
  <sheetData>
    <row r="1" spans="1:13" x14ac:dyDescent="0.2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1.2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 x14ac:dyDescent="0.2">
      <c r="A5" s="6" t="s">
        <v>2</v>
      </c>
      <c r="B5" s="7" t="s">
        <v>3</v>
      </c>
      <c r="C5" s="8"/>
      <c r="D5" s="9" t="s">
        <v>4</v>
      </c>
      <c r="E5" s="10" t="s">
        <v>5</v>
      </c>
      <c r="F5" s="10" t="s">
        <v>6</v>
      </c>
      <c r="G5" s="10" t="s">
        <v>7</v>
      </c>
      <c r="H5" s="7" t="s">
        <v>8</v>
      </c>
      <c r="I5" s="8"/>
      <c r="J5" s="9" t="s">
        <v>4</v>
      </c>
      <c r="K5" s="10" t="s">
        <v>5</v>
      </c>
      <c r="L5" s="10" t="s">
        <v>6</v>
      </c>
      <c r="M5" s="10" t="s">
        <v>7</v>
      </c>
    </row>
    <row r="6" spans="1:13" x14ac:dyDescent="0.2">
      <c r="A6" s="11"/>
      <c r="B6" s="12"/>
      <c r="C6" s="13"/>
      <c r="D6" s="14"/>
      <c r="E6" s="10"/>
      <c r="F6" s="10"/>
      <c r="G6" s="10"/>
      <c r="H6" s="12"/>
      <c r="I6" s="13"/>
      <c r="J6" s="14"/>
      <c r="K6" s="10"/>
      <c r="L6" s="10"/>
      <c r="M6" s="10"/>
    </row>
    <row r="7" spans="1:13" ht="12" customHeight="1" x14ac:dyDescent="0.2">
      <c r="A7" s="15"/>
      <c r="B7" s="16"/>
      <c r="C7" s="17"/>
      <c r="D7" s="18"/>
      <c r="E7" s="10"/>
      <c r="F7" s="10"/>
      <c r="G7" s="10"/>
      <c r="H7" s="16"/>
      <c r="I7" s="17"/>
      <c r="J7" s="18"/>
      <c r="K7" s="10"/>
      <c r="L7" s="10"/>
      <c r="M7" s="10"/>
    </row>
    <row r="8" spans="1:13" ht="13.5" customHeight="1" x14ac:dyDescent="0.2">
      <c r="A8" s="19">
        <v>1</v>
      </c>
      <c r="B8" s="20" t="s">
        <v>9</v>
      </c>
      <c r="C8" s="20"/>
      <c r="D8" s="21"/>
      <c r="E8" s="21"/>
      <c r="F8" s="21"/>
      <c r="G8" s="22"/>
      <c r="H8" s="20" t="s">
        <v>10</v>
      </c>
      <c r="I8" s="20"/>
      <c r="J8" s="21"/>
      <c r="K8" s="21"/>
      <c r="L8" s="21"/>
      <c r="M8" s="22"/>
    </row>
    <row r="9" spans="1:13" ht="13.5" customHeight="1" x14ac:dyDescent="0.2">
      <c r="A9" s="19">
        <v>2</v>
      </c>
      <c r="B9" s="23" t="s">
        <v>11</v>
      </c>
      <c r="C9" s="24"/>
      <c r="D9" s="22">
        <f>SUM(D10:D16)</f>
        <v>200647515</v>
      </c>
      <c r="E9" s="22">
        <f>SUM(E10:E16)</f>
        <v>225152956</v>
      </c>
      <c r="F9" s="22">
        <f>SUM(F10:F16)</f>
        <v>225152956</v>
      </c>
      <c r="G9" s="22">
        <f>F9/E9*100</f>
        <v>100</v>
      </c>
      <c r="H9" s="25" t="s">
        <v>12</v>
      </c>
      <c r="I9" s="25"/>
      <c r="J9" s="22">
        <v>39184569</v>
      </c>
      <c r="K9" s="22">
        <v>55134090</v>
      </c>
      <c r="L9" s="26">
        <v>55025304</v>
      </c>
      <c r="M9" s="22">
        <f t="shared" ref="M9:M20" si="0">L9/K9*100</f>
        <v>99.802688318606513</v>
      </c>
    </row>
    <row r="10" spans="1:13" ht="13.5" customHeight="1" x14ac:dyDescent="0.2">
      <c r="A10" s="19">
        <v>3</v>
      </c>
      <c r="B10" s="25" t="s">
        <v>13</v>
      </c>
      <c r="C10" s="25"/>
      <c r="D10" s="22">
        <v>192279250</v>
      </c>
      <c r="E10" s="22">
        <v>203340786</v>
      </c>
      <c r="F10" s="22">
        <v>203340786</v>
      </c>
      <c r="G10" s="22">
        <f>F10/E10*100</f>
        <v>100</v>
      </c>
      <c r="H10" s="25" t="s">
        <v>14</v>
      </c>
      <c r="I10" s="25"/>
      <c r="J10" s="22">
        <v>7648868</v>
      </c>
      <c r="K10" s="22">
        <v>10210628</v>
      </c>
      <c r="L10" s="26">
        <v>10210628</v>
      </c>
      <c r="M10" s="22">
        <f t="shared" si="0"/>
        <v>100</v>
      </c>
    </row>
    <row r="11" spans="1:13" x14ac:dyDescent="0.2">
      <c r="A11" s="19">
        <v>4</v>
      </c>
      <c r="B11" s="27" t="s">
        <v>15</v>
      </c>
      <c r="C11" s="28"/>
      <c r="D11" s="22">
        <v>3495665</v>
      </c>
      <c r="E11" s="22">
        <v>12529031</v>
      </c>
      <c r="F11" s="22">
        <v>12529031</v>
      </c>
      <c r="G11" s="22">
        <f>F11/E11*100</f>
        <v>100</v>
      </c>
      <c r="H11" s="25" t="s">
        <v>16</v>
      </c>
      <c r="I11" s="25"/>
      <c r="J11" s="22">
        <v>55126200</v>
      </c>
      <c r="K11" s="22">
        <v>65992861</v>
      </c>
      <c r="L11" s="26">
        <v>62259174</v>
      </c>
      <c r="M11" s="22">
        <f t="shared" si="0"/>
        <v>94.342286508839194</v>
      </c>
    </row>
    <row r="12" spans="1:13" x14ac:dyDescent="0.2">
      <c r="A12" s="19">
        <v>5</v>
      </c>
      <c r="B12" s="27" t="s">
        <v>17</v>
      </c>
      <c r="C12" s="28"/>
      <c r="D12" s="22">
        <v>1205000</v>
      </c>
      <c r="E12" s="22">
        <v>2306323</v>
      </c>
      <c r="F12" s="22">
        <v>2306323</v>
      </c>
      <c r="G12" s="22"/>
      <c r="H12" s="25" t="s">
        <v>18</v>
      </c>
      <c r="I12" s="25"/>
      <c r="J12" s="29">
        <v>14797000</v>
      </c>
      <c r="K12" s="29">
        <v>14973584</v>
      </c>
      <c r="L12" s="29">
        <v>13583076</v>
      </c>
      <c r="M12" s="22">
        <f t="shared" si="0"/>
        <v>90.713592684289878</v>
      </c>
    </row>
    <row r="13" spans="1:13" x14ac:dyDescent="0.2">
      <c r="A13" s="19"/>
      <c r="B13" s="30" t="s">
        <v>19</v>
      </c>
      <c r="C13" s="31"/>
      <c r="D13" s="22">
        <v>3667600</v>
      </c>
      <c r="E13" s="22">
        <v>4404400</v>
      </c>
      <c r="F13" s="22">
        <v>4404400</v>
      </c>
      <c r="G13" s="22">
        <f>F13/E13*100</f>
        <v>100</v>
      </c>
      <c r="H13" s="27"/>
      <c r="I13" s="28"/>
      <c r="J13" s="29"/>
      <c r="K13" s="29"/>
      <c r="L13" s="29"/>
      <c r="M13" s="22"/>
    </row>
    <row r="14" spans="1:13" x14ac:dyDescent="0.2">
      <c r="A14" s="19">
        <v>6</v>
      </c>
      <c r="B14" s="27" t="s">
        <v>20</v>
      </c>
      <c r="C14" s="28"/>
      <c r="D14" s="22"/>
      <c r="E14" s="22"/>
      <c r="F14" s="22"/>
      <c r="G14" s="22"/>
      <c r="H14" s="25" t="s">
        <v>21</v>
      </c>
      <c r="I14" s="25"/>
      <c r="J14" s="22">
        <v>2400000</v>
      </c>
      <c r="K14" s="22">
        <v>2400000</v>
      </c>
      <c r="L14" s="26">
        <v>1518617</v>
      </c>
      <c r="M14" s="22">
        <f t="shared" si="0"/>
        <v>63.275708333333334</v>
      </c>
    </row>
    <row r="15" spans="1:13" x14ac:dyDescent="0.2">
      <c r="A15" s="19">
        <v>7</v>
      </c>
      <c r="B15" s="27" t="s">
        <v>22</v>
      </c>
      <c r="C15" s="28"/>
      <c r="D15" s="22"/>
      <c r="E15" s="22">
        <v>126000</v>
      </c>
      <c r="F15" s="22">
        <v>126000</v>
      </c>
      <c r="G15" s="22">
        <f t="shared" ref="G15:G20" si="1">F15/E15*100</f>
        <v>100</v>
      </c>
      <c r="H15" s="27" t="s">
        <v>23</v>
      </c>
      <c r="I15" s="28"/>
      <c r="J15" s="29">
        <v>3500000</v>
      </c>
      <c r="K15" s="29">
        <v>3500000</v>
      </c>
      <c r="L15" s="29">
        <v>3498740</v>
      </c>
      <c r="M15" s="22">
        <f t="shared" si="0"/>
        <v>99.963999999999999</v>
      </c>
    </row>
    <row r="16" spans="1:13" x14ac:dyDescent="0.2">
      <c r="A16" s="19">
        <v>8</v>
      </c>
      <c r="B16" s="27" t="s">
        <v>24</v>
      </c>
      <c r="C16" s="28"/>
      <c r="D16" s="22"/>
      <c r="E16" s="32">
        <v>2446416</v>
      </c>
      <c r="F16" s="26">
        <v>2446416</v>
      </c>
      <c r="G16" s="22">
        <f t="shared" si="1"/>
        <v>100</v>
      </c>
      <c r="H16" s="33" t="s">
        <v>25</v>
      </c>
      <c r="I16" s="34"/>
      <c r="J16" s="35"/>
      <c r="K16" s="35"/>
      <c r="L16" s="35"/>
      <c r="M16" s="22"/>
    </row>
    <row r="17" spans="1:13" x14ac:dyDescent="0.2">
      <c r="A17" s="19">
        <v>9</v>
      </c>
      <c r="B17" s="36" t="s">
        <v>26</v>
      </c>
      <c r="C17" s="37"/>
      <c r="D17" s="29">
        <v>27900000</v>
      </c>
      <c r="E17" s="29">
        <v>27900000</v>
      </c>
      <c r="F17" s="29">
        <v>27591218</v>
      </c>
      <c r="G17" s="22">
        <f t="shared" si="1"/>
        <v>98.893254480286743</v>
      </c>
      <c r="H17" s="27" t="s">
        <v>27</v>
      </c>
      <c r="I17" s="28"/>
      <c r="J17" s="29">
        <v>1007011</v>
      </c>
      <c r="K17" s="29">
        <v>1816735</v>
      </c>
      <c r="L17" s="29"/>
      <c r="M17" s="22">
        <f t="shared" si="0"/>
        <v>0</v>
      </c>
    </row>
    <row r="18" spans="1:13" x14ac:dyDescent="0.2">
      <c r="A18" s="19">
        <v>10</v>
      </c>
      <c r="B18" s="36" t="s">
        <v>28</v>
      </c>
      <c r="C18" s="37"/>
      <c r="D18" s="29">
        <v>27874270</v>
      </c>
      <c r="E18" s="29">
        <v>29161994</v>
      </c>
      <c r="F18" s="29">
        <v>26198133</v>
      </c>
      <c r="G18" s="22">
        <f t="shared" si="1"/>
        <v>89.836562616397217</v>
      </c>
      <c r="H18" s="38"/>
      <c r="I18" s="39"/>
      <c r="J18" s="29"/>
      <c r="K18" s="29"/>
      <c r="L18" s="29"/>
      <c r="M18" s="22"/>
    </row>
    <row r="19" spans="1:13" x14ac:dyDescent="0.2">
      <c r="A19" s="19">
        <v>11</v>
      </c>
      <c r="B19" s="36" t="s">
        <v>29</v>
      </c>
      <c r="C19" s="37"/>
      <c r="D19" s="29">
        <v>199992</v>
      </c>
      <c r="E19" s="29">
        <v>339992</v>
      </c>
      <c r="F19" s="29">
        <v>359992</v>
      </c>
      <c r="G19" s="22">
        <f t="shared" si="1"/>
        <v>105.8824913527377</v>
      </c>
      <c r="H19" s="38"/>
      <c r="I19" s="39"/>
      <c r="J19" s="29"/>
      <c r="K19" s="29"/>
      <c r="L19" s="29"/>
      <c r="M19" s="22"/>
    </row>
    <row r="20" spans="1:13" x14ac:dyDescent="0.2">
      <c r="A20" s="40">
        <v>12</v>
      </c>
      <c r="B20" s="41" t="s">
        <v>30</v>
      </c>
      <c r="C20" s="42"/>
      <c r="D20" s="43">
        <f>D9+D17+D18+D19</f>
        <v>256621777</v>
      </c>
      <c r="E20" s="43">
        <f>E9+E17+E18+E19</f>
        <v>282554942</v>
      </c>
      <c r="F20" s="43">
        <f>F9+F17+F18+F19</f>
        <v>279302299</v>
      </c>
      <c r="G20" s="22">
        <f t="shared" si="1"/>
        <v>98.848845829070655</v>
      </c>
      <c r="H20" s="41" t="s">
        <v>31</v>
      </c>
      <c r="I20" s="42"/>
      <c r="J20" s="43">
        <f>SUM(J9:J18)</f>
        <v>123663648</v>
      </c>
      <c r="K20" s="43">
        <f>SUM(K9:K18)</f>
        <v>154027898</v>
      </c>
      <c r="L20" s="43">
        <f>SUM(L9:L18)</f>
        <v>146095539</v>
      </c>
      <c r="M20" s="22">
        <f t="shared" si="0"/>
        <v>94.850050475920924</v>
      </c>
    </row>
    <row r="21" spans="1:13" x14ac:dyDescent="0.2">
      <c r="A21" s="40">
        <v>13</v>
      </c>
      <c r="B21" s="44" t="s">
        <v>32</v>
      </c>
      <c r="C21" s="45"/>
      <c r="D21" s="29"/>
      <c r="E21" s="29"/>
      <c r="F21" s="29"/>
      <c r="G21" s="22"/>
      <c r="H21" s="46" t="s">
        <v>33</v>
      </c>
      <c r="I21" s="47"/>
      <c r="J21" s="29"/>
      <c r="K21" s="29"/>
      <c r="L21" s="29"/>
      <c r="M21" s="22"/>
    </row>
    <row r="22" spans="1:13" x14ac:dyDescent="0.2">
      <c r="A22" s="40">
        <v>14</v>
      </c>
      <c r="B22" s="48" t="s">
        <v>34</v>
      </c>
      <c r="C22" s="49"/>
      <c r="D22" s="29"/>
      <c r="E22" s="29"/>
      <c r="F22" s="29"/>
      <c r="G22" s="22"/>
      <c r="H22" s="30" t="s">
        <v>35</v>
      </c>
      <c r="I22" s="31"/>
      <c r="J22" s="29"/>
      <c r="K22" s="29"/>
      <c r="L22" s="29"/>
      <c r="M22" s="22"/>
    </row>
    <row r="23" spans="1:13" x14ac:dyDescent="0.2">
      <c r="A23" s="40">
        <v>15</v>
      </c>
      <c r="B23" s="48" t="s">
        <v>36</v>
      </c>
      <c r="C23" s="49"/>
      <c r="D23" s="29">
        <v>12743000</v>
      </c>
      <c r="E23" s="29">
        <v>12743000</v>
      </c>
      <c r="F23" s="29">
        <v>9800000</v>
      </c>
      <c r="G23" s="22">
        <f>F23/E23*100</f>
        <v>76.904967433100524</v>
      </c>
      <c r="H23" s="30" t="s">
        <v>37</v>
      </c>
      <c r="I23" s="31"/>
      <c r="J23" s="29"/>
      <c r="K23" s="29"/>
      <c r="L23" s="29"/>
      <c r="M23" s="22"/>
    </row>
    <row r="24" spans="1:13" x14ac:dyDescent="0.2">
      <c r="A24" s="40">
        <v>16</v>
      </c>
      <c r="B24" s="48" t="s">
        <v>38</v>
      </c>
      <c r="C24" s="49"/>
      <c r="D24" s="29">
        <v>19427453</v>
      </c>
      <c r="E24" s="29">
        <v>19427453</v>
      </c>
      <c r="F24" s="29">
        <v>19427453</v>
      </c>
      <c r="G24" s="22">
        <f>F24/E24*100</f>
        <v>100</v>
      </c>
      <c r="H24" s="30" t="s">
        <v>39</v>
      </c>
      <c r="I24" s="31"/>
      <c r="J24" s="29">
        <v>122215991</v>
      </c>
      <c r="K24" s="29">
        <v>140365170</v>
      </c>
      <c r="L24" s="29">
        <v>140365170</v>
      </c>
      <c r="M24" s="22">
        <f>L24/K24*100</f>
        <v>100</v>
      </c>
    </row>
    <row r="25" spans="1:13" x14ac:dyDescent="0.2">
      <c r="A25" s="19">
        <v>17</v>
      </c>
      <c r="B25" s="48" t="s">
        <v>40</v>
      </c>
      <c r="C25" s="49"/>
      <c r="D25" s="22">
        <v>0</v>
      </c>
      <c r="E25" s="22">
        <v>5293511</v>
      </c>
      <c r="F25" s="22">
        <v>12756906</v>
      </c>
      <c r="G25" s="22">
        <f>F25/E25*100</f>
        <v>240.99139493617753</v>
      </c>
      <c r="H25" s="33" t="s">
        <v>41</v>
      </c>
      <c r="I25" s="34"/>
      <c r="J25" s="22">
        <v>7007147</v>
      </c>
      <c r="K25" s="22">
        <v>12300658</v>
      </c>
      <c r="L25" s="26">
        <v>12300658</v>
      </c>
      <c r="M25" s="22">
        <f>L25/K25*100</f>
        <v>100</v>
      </c>
    </row>
    <row r="26" spans="1:13" x14ac:dyDescent="0.2">
      <c r="A26" s="50">
        <v>18</v>
      </c>
      <c r="B26" s="51" t="s">
        <v>42</v>
      </c>
      <c r="C26" s="52"/>
      <c r="D26" s="43">
        <f>SUM(D22:D25)</f>
        <v>32170453</v>
      </c>
      <c r="E26" s="43">
        <f>SUM(E22:E25)</f>
        <v>37463964</v>
      </c>
      <c r="F26" s="43">
        <f>SUM(F22:F25)</f>
        <v>41984359</v>
      </c>
      <c r="G26" s="22">
        <f>F26/E26*100</f>
        <v>112.06598159233765</v>
      </c>
      <c r="H26" s="51" t="s">
        <v>43</v>
      </c>
      <c r="I26" s="52"/>
      <c r="J26" s="21">
        <f>SUM(J22:J25)</f>
        <v>129223138</v>
      </c>
      <c r="K26" s="21">
        <f>SUM(K22:K25)</f>
        <v>152665828</v>
      </c>
      <c r="L26" s="21">
        <f>SUM(L22:L25)</f>
        <v>152665828</v>
      </c>
      <c r="M26" s="21"/>
    </row>
    <row r="27" spans="1:13" x14ac:dyDescent="0.2">
      <c r="A27" s="19">
        <v>19</v>
      </c>
      <c r="B27" s="53" t="s">
        <v>44</v>
      </c>
      <c r="C27" s="54"/>
      <c r="D27" s="43">
        <f>D20+D26</f>
        <v>288792230</v>
      </c>
      <c r="E27" s="43">
        <f>E20+E26</f>
        <v>320018906</v>
      </c>
      <c r="F27" s="43">
        <f>F20+F26</f>
        <v>321286658</v>
      </c>
      <c r="G27" s="22">
        <f>F27/E27*100</f>
        <v>100.39614909501628</v>
      </c>
      <c r="H27" s="20" t="s">
        <v>45</v>
      </c>
      <c r="I27" s="20"/>
      <c r="J27" s="21">
        <f>J20+J26</f>
        <v>252886786</v>
      </c>
      <c r="K27" s="21">
        <f>K20+K26</f>
        <v>306693726</v>
      </c>
      <c r="L27" s="21">
        <f>L20+L26</f>
        <v>298761367</v>
      </c>
      <c r="M27" s="22">
        <f>L27/K27*100</f>
        <v>97.413589412650708</v>
      </c>
    </row>
    <row r="28" spans="1:13" ht="12.75" customHeight="1" x14ac:dyDescent="0.2">
      <c r="A28" s="19">
        <v>20</v>
      </c>
      <c r="B28" s="53"/>
      <c r="C28" s="54"/>
      <c r="D28" s="55"/>
      <c r="E28" s="55"/>
      <c r="F28" s="55"/>
      <c r="G28" s="22"/>
      <c r="H28" s="20"/>
      <c r="I28" s="20"/>
      <c r="J28" s="21"/>
      <c r="K28" s="21"/>
      <c r="L28" s="56"/>
      <c r="M28" s="22"/>
    </row>
    <row r="29" spans="1:13" x14ac:dyDescent="0.2">
      <c r="A29" s="19">
        <v>21</v>
      </c>
      <c r="B29" s="57" t="s">
        <v>46</v>
      </c>
      <c r="C29" s="58"/>
      <c r="D29" s="21"/>
      <c r="E29" s="21"/>
      <c r="F29" s="21"/>
      <c r="G29" s="22"/>
      <c r="H29" s="20" t="s">
        <v>47</v>
      </c>
      <c r="I29" s="20"/>
      <c r="J29" s="21"/>
      <c r="K29" s="21"/>
      <c r="L29" s="56"/>
      <c r="M29" s="22"/>
    </row>
    <row r="30" spans="1:13" x14ac:dyDescent="0.2">
      <c r="A30" s="19">
        <v>22</v>
      </c>
      <c r="B30" s="27" t="s">
        <v>48</v>
      </c>
      <c r="C30" s="28"/>
      <c r="D30" s="22"/>
      <c r="E30" s="22"/>
      <c r="F30" s="22"/>
      <c r="G30" s="22"/>
      <c r="H30" s="25" t="s">
        <v>49</v>
      </c>
      <c r="I30" s="25"/>
      <c r="J30" s="22">
        <v>16500000</v>
      </c>
      <c r="K30" s="22">
        <v>383684656</v>
      </c>
      <c r="L30" s="26">
        <v>27316412</v>
      </c>
      <c r="M30" s="22">
        <f>L30/K30*100</f>
        <v>7.1194955474059922</v>
      </c>
    </row>
    <row r="31" spans="1:13" x14ac:dyDescent="0.2">
      <c r="A31" s="19">
        <v>23</v>
      </c>
      <c r="B31" s="23" t="s">
        <v>50</v>
      </c>
      <c r="C31" s="24"/>
      <c r="D31" s="22">
        <v>0</v>
      </c>
      <c r="E31" s="22">
        <v>28080587</v>
      </c>
      <c r="F31" s="22">
        <v>28080587</v>
      </c>
      <c r="G31" s="22">
        <f>F31/E31*100</f>
        <v>100</v>
      </c>
      <c r="H31" s="30" t="s">
        <v>51</v>
      </c>
      <c r="I31" s="31"/>
      <c r="J31" s="26">
        <v>73140100</v>
      </c>
      <c r="K31" s="26">
        <v>132485060</v>
      </c>
      <c r="L31" s="26">
        <v>102444164</v>
      </c>
      <c r="M31" s="22">
        <f>L31/K31*100</f>
        <v>77.325068954944811</v>
      </c>
    </row>
    <row r="32" spans="1:13" x14ac:dyDescent="0.2">
      <c r="A32" s="19">
        <v>24</v>
      </c>
      <c r="B32" s="23" t="s">
        <v>52</v>
      </c>
      <c r="C32" s="24"/>
      <c r="D32" s="22"/>
      <c r="E32" s="22"/>
      <c r="F32" s="22"/>
      <c r="G32" s="22"/>
      <c r="H32" s="22" t="s">
        <v>53</v>
      </c>
      <c r="I32" s="22"/>
      <c r="J32" s="22"/>
      <c r="K32" s="22"/>
      <c r="L32" s="26"/>
      <c r="M32" s="22"/>
    </row>
    <row r="33" spans="1:13" x14ac:dyDescent="0.2">
      <c r="A33" s="19">
        <v>25</v>
      </c>
      <c r="B33" s="23" t="s">
        <v>54</v>
      </c>
      <c r="C33" s="24"/>
      <c r="D33" s="22"/>
      <c r="E33" s="22"/>
      <c r="F33" s="22"/>
      <c r="G33" s="22"/>
      <c r="H33" s="30" t="s">
        <v>55</v>
      </c>
      <c r="I33" s="31"/>
      <c r="J33" s="22"/>
      <c r="K33" s="22"/>
      <c r="L33" s="26"/>
      <c r="M33" s="22"/>
    </row>
    <row r="34" spans="1:13" ht="10.5" customHeight="1" x14ac:dyDescent="0.2">
      <c r="A34" s="40">
        <v>26</v>
      </c>
      <c r="B34" s="27" t="s">
        <v>56</v>
      </c>
      <c r="C34" s="28"/>
      <c r="D34" s="22"/>
      <c r="E34" s="22"/>
      <c r="F34" s="22"/>
      <c r="G34" s="22"/>
      <c r="H34" s="27"/>
      <c r="I34" s="28"/>
      <c r="J34" s="22"/>
      <c r="K34" s="22"/>
      <c r="L34" s="26"/>
      <c r="M34" s="22"/>
    </row>
    <row r="35" spans="1:13" x14ac:dyDescent="0.2">
      <c r="A35" s="40">
        <v>27</v>
      </c>
      <c r="B35" s="27" t="s">
        <v>24</v>
      </c>
      <c r="C35" s="28"/>
      <c r="D35" s="22">
        <v>32300000</v>
      </c>
      <c r="E35" s="22">
        <v>396568987</v>
      </c>
      <c r="F35" s="22">
        <v>396568987</v>
      </c>
      <c r="G35" s="22">
        <f>F35/E35*100</f>
        <v>100</v>
      </c>
      <c r="H35" s="27" t="s">
        <v>57</v>
      </c>
      <c r="I35" s="28"/>
      <c r="J35" s="22">
        <v>132954684</v>
      </c>
      <c r="K35" s="22">
        <v>76194378</v>
      </c>
      <c r="L35" s="26">
        <v>0</v>
      </c>
      <c r="M35" s="22"/>
    </row>
    <row r="36" spans="1:13" x14ac:dyDescent="0.2">
      <c r="A36" s="19">
        <v>28</v>
      </c>
      <c r="B36" s="59" t="s">
        <v>58</v>
      </c>
      <c r="C36" s="60"/>
      <c r="D36" s="22">
        <v>11000000</v>
      </c>
      <c r="E36" s="22">
        <v>11000000</v>
      </c>
      <c r="F36" s="22">
        <v>575000</v>
      </c>
      <c r="G36" s="22">
        <f>F36/E36*100</f>
        <v>5.2272727272727266</v>
      </c>
      <c r="H36" s="27"/>
      <c r="I36" s="28"/>
      <c r="J36" s="22"/>
      <c r="K36" s="22"/>
      <c r="L36" s="26"/>
      <c r="M36" s="22"/>
    </row>
    <row r="37" spans="1:13" x14ac:dyDescent="0.2">
      <c r="A37" s="19">
        <v>29</v>
      </c>
      <c r="B37" s="59" t="s">
        <v>59</v>
      </c>
      <c r="C37" s="60"/>
      <c r="D37" s="22">
        <v>8770855</v>
      </c>
      <c r="E37" s="22">
        <v>8770855</v>
      </c>
      <c r="F37" s="22">
        <v>0</v>
      </c>
      <c r="G37" s="22">
        <f>F37/E37*100</f>
        <v>0</v>
      </c>
      <c r="H37" s="27"/>
      <c r="I37" s="28"/>
      <c r="J37" s="22"/>
      <c r="K37" s="22"/>
      <c r="L37" s="26"/>
      <c r="M37" s="22"/>
    </row>
    <row r="38" spans="1:13" x14ac:dyDescent="0.2">
      <c r="A38" s="19">
        <v>30</v>
      </c>
      <c r="B38" s="23" t="s">
        <v>60</v>
      </c>
      <c r="C38" s="24"/>
      <c r="D38" s="22">
        <v>134618485</v>
      </c>
      <c r="E38" s="22">
        <v>134618485</v>
      </c>
      <c r="F38" s="22">
        <v>134618485</v>
      </c>
      <c r="G38" s="22"/>
      <c r="H38" s="38"/>
      <c r="I38" s="39"/>
      <c r="J38" s="22"/>
      <c r="K38" s="22"/>
      <c r="L38" s="26"/>
      <c r="M38" s="22"/>
    </row>
    <row r="39" spans="1:13" x14ac:dyDescent="0.2">
      <c r="A39" s="19">
        <v>31</v>
      </c>
      <c r="B39" s="61" t="s">
        <v>61</v>
      </c>
      <c r="C39" s="62"/>
      <c r="D39" s="56">
        <f>SUM(D30:D38)</f>
        <v>186689340</v>
      </c>
      <c r="E39" s="56">
        <f>SUM(E30:E38)</f>
        <v>579038914</v>
      </c>
      <c r="F39" s="56">
        <f>SUM(F30:F38)</f>
        <v>559843059</v>
      </c>
      <c r="G39" s="22">
        <f>F39/E39*100</f>
        <v>96.684876519369823</v>
      </c>
      <c r="H39" s="63" t="s">
        <v>62</v>
      </c>
      <c r="I39" s="64"/>
      <c r="J39" s="21">
        <f>SUM(J30:J37)</f>
        <v>222594784</v>
      </c>
      <c r="K39" s="21">
        <f>SUM(K30:K37)</f>
        <v>592364094</v>
      </c>
      <c r="L39" s="21">
        <f>SUM(L30:L37)</f>
        <v>129760576</v>
      </c>
      <c r="M39" s="22">
        <f>L39/K39*100</f>
        <v>21.905543788749625</v>
      </c>
    </row>
    <row r="40" spans="1:13" x14ac:dyDescent="0.2">
      <c r="A40" s="19">
        <v>32</v>
      </c>
      <c r="B40" s="53" t="s">
        <v>63</v>
      </c>
      <c r="C40" s="54"/>
      <c r="D40" s="65">
        <f>D27+D39</f>
        <v>475481570</v>
      </c>
      <c r="E40" s="65">
        <f>E27+E39</f>
        <v>899057820</v>
      </c>
      <c r="F40" s="65">
        <f>F27+F39</f>
        <v>881129717</v>
      </c>
      <c r="G40" s="22">
        <f>F40/E40*100</f>
        <v>98.005900999782199</v>
      </c>
      <c r="H40" s="20" t="s">
        <v>64</v>
      </c>
      <c r="I40" s="20"/>
      <c r="J40" s="55">
        <f>J39+J27</f>
        <v>475481570</v>
      </c>
      <c r="K40" s="55">
        <f>K39+K27</f>
        <v>899057820</v>
      </c>
      <c r="L40" s="55">
        <f>L39+L27</f>
        <v>428521943</v>
      </c>
      <c r="M40" s="22">
        <f>L40/K40*100</f>
        <v>47.663446495576892</v>
      </c>
    </row>
    <row r="41" spans="1:13" x14ac:dyDescent="0.2">
      <c r="A41" s="66"/>
      <c r="B41" s="66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1:13" x14ac:dyDescent="0.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2">
      <c r="A43" s="66"/>
      <c r="B43" s="66"/>
      <c r="C43" s="66"/>
      <c r="D43" s="66"/>
      <c r="E43" s="67"/>
      <c r="F43" s="67"/>
      <c r="G43" s="66"/>
      <c r="H43" s="66"/>
      <c r="I43" s="66"/>
      <c r="J43" s="66"/>
      <c r="K43" s="66"/>
      <c r="L43" s="66"/>
      <c r="M43" s="66"/>
    </row>
    <row r="44" spans="1:13" x14ac:dyDescent="0.2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3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13" x14ac:dyDescent="0.2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3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3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1:13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</row>
  </sheetData>
  <mergeCells count="74"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0:C30"/>
    <mergeCell ref="H30:I30"/>
    <mergeCell ref="B31:C31"/>
    <mergeCell ref="B32:C32"/>
    <mergeCell ref="B33:C33"/>
    <mergeCell ref="B34:C34"/>
    <mergeCell ref="H34:I34"/>
    <mergeCell ref="B27:C27"/>
    <mergeCell ref="H27:I27"/>
    <mergeCell ref="B28:C28"/>
    <mergeCell ref="H28:I28"/>
    <mergeCell ref="B29:C29"/>
    <mergeCell ref="H29:I29"/>
    <mergeCell ref="B22:C22"/>
    <mergeCell ref="B23:C23"/>
    <mergeCell ref="B24:C24"/>
    <mergeCell ref="B25:C25"/>
    <mergeCell ref="H25:I25"/>
    <mergeCell ref="B26:C26"/>
    <mergeCell ref="H26:I26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2:C12"/>
    <mergeCell ref="H12:I12"/>
    <mergeCell ref="H13:I13"/>
    <mergeCell ref="B14:C14"/>
    <mergeCell ref="H14:I14"/>
    <mergeCell ref="B15:C15"/>
    <mergeCell ref="H15:I15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B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5.m_Önk_KV-i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2019-05-31T06:35:58Z</dcterms:created>
  <dcterms:modified xsi:type="dcterms:W3CDTF">2019-05-31T06:36:19Z</dcterms:modified>
</cp:coreProperties>
</file>