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955" windowHeight="7980" tabRatio="727" firstSheet="5" activeTab="1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1. sz. mell" sheetId="11" r:id="rId11"/>
    <sheet name="5.2. sz. mell" sheetId="12" r:id="rId12"/>
    <sheet name="5.3. sz. mell" sheetId="13" r:id="rId13"/>
    <sheet name="5.4. sz. mell" sheetId="14" r:id="rId14"/>
  </sheets>
  <definedNames>
    <definedName name="_xlfn.IFERROR" hidden="1">#NAME?</definedName>
    <definedName name="_xlnm.Print_Titles" localSheetId="11">'5.2. sz. mell'!$1:$6</definedName>
    <definedName name="_xlnm.Print_Titles" localSheetId="12">'5.3. sz. mell'!$1:$6</definedName>
    <definedName name="_xlnm.Print_Titles" localSheetId="13">'5.4. sz. mell'!$1:$6</definedName>
    <definedName name="_xlnm.Print_Area" localSheetId="1">'1.1.sz.mell.'!$A$1:$D$151</definedName>
    <definedName name="_xlnm.Print_Area" localSheetId="2">'1.2.sz.mell.'!$A$1:$D$152</definedName>
    <definedName name="_xlnm.Print_Area" localSheetId="3">'1.3.sz.mell.'!$A$1:$D$152</definedName>
    <definedName name="_xlnm.Print_Area" localSheetId="4">'1.4.sz.mell.'!$A$1:$D$151</definedName>
    <definedName name="_xlnm.Print_Area" localSheetId="5">'2.1.sz.mell  '!$A$1:$H$32</definedName>
  </definedNames>
  <calcPr fullCalcOnLoad="1"/>
</workbook>
</file>

<file path=xl/sharedStrings.xml><?xml version="1.0" encoding="utf-8"?>
<sst xmlns="http://schemas.openxmlformats.org/spreadsheetml/2006/main" count="2624" uniqueCount="426">
  <si>
    <t>Beruházási (felhalmozási) kiadások előirányzata beruházásonként</t>
  </si>
  <si>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</si>
  <si>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</si>
  <si>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</si>
  <si>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</si>
  <si>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</si>
  <si>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</si>
  <si>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</si>
  <si>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</si>
  <si>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</si>
  <si>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</si>
  <si>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</si>
  <si>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</si>
  <si>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</si>
  <si>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</si>
  <si>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</si>
  <si>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</si>
  <si>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</si>
  <si>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</si>
  <si>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</si>
  <si>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</si>
  <si>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</si>
  <si>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</si>
  <si>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</si>
  <si>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</si>
  <si>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</si>
  <si>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</si>
  <si>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</si>
  <si>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</si>
  <si>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</si>
  <si>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</si>
  <si>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</si>
  <si>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</si>
  <si>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</si>
  <si>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</si>
  <si>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</si>
  <si>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</si>
  <si>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</si>
  <si>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</si>
  <si>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</si>
  <si>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</si>
  <si>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</si>
  <si>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</si>
  <si>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</si>
  <si>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</si>
  <si>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</si>
  <si>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</si>
  <si>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</si>
  <si>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</si>
  <si>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</si>
  <si>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</si>
  <si>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</si>
  <si>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</si>
  <si>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</si>
  <si>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</si>
  <si>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</si>
  <si>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</si>
  <si>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</si>
  <si>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</si>
  <si>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</si>
  <si>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</si>
  <si>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</si>
  <si>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</si>
  <si>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</si>
  <si>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</si>
  <si>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</si>
  <si>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</si>
  <si>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</si>
  <si>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</si>
  <si>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</si>
  <si>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</si>
  <si>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</si>
  <si>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</si>
  <si>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</si>
  <si>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</si>
  <si>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</si>
  <si>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</si>
  <si>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</si>
  <si>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</si>
  <si>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</si>
  <si>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</si>
  <si>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</si>
  <si>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</si>
  <si>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</si>
  <si>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</si>
  <si>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</si>
  <si>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</si>
  <si>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</si>
  <si>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</si>
  <si>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</si>
  <si>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</si>
  <si>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</si>
  <si>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</si>
  <si>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</si>
  <si>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</si>
  <si>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</si>
  <si>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</si>
  <si>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</si>
  <si>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</si>
  <si>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</si>
  <si>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</si>
  <si>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</si>
  <si>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</si>
  <si>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</si>
  <si>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</si>
  <si>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</si>
  <si>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</si>
  <si>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</si>
  <si>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</si>
  <si>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</si>
  <si>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</si>
  <si>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</si>
  <si>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</si>
  <si>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</si>
  <si>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</si>
  <si>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</si>
  <si>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</si>
  <si>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</si>
  <si>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</si>
  <si>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</si>
  <si>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</si>
  <si>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</si>
  <si>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</si>
  <si>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</si>
  <si>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</si>
  <si>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</si>
  <si>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</si>
  <si>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</si>
  <si>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</si>
  <si>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</si>
  <si>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</si>
  <si>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</si>
  <si>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</si>
  <si>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</si>
  <si>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</si>
  <si>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</si>
  <si>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</si>
  <si>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</si>
  <si>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</si>
  <si>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</si>
  <si>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</si>
  <si>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</si>
  <si>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</si>
  <si>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</si>
  <si>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</si>
  <si>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</si>
  <si>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</si>
  <si>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</si>
  <si>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</si>
  <si>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</si>
  <si>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</si>
  <si>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</si>
  <si>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</si>
  <si>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</si>
  <si>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</si>
  <si>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</si>
  <si>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</si>
  <si>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</si>
  <si>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</si>
  <si>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</si>
  <si>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</si>
  <si>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</si>
  <si>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</si>
  <si>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</si>
  <si>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</si>
  <si>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</si>
  <si>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</si>
  <si>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</si>
  <si>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</si>
  <si>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</si>
  <si>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</si>
  <si>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</si>
  <si>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</si>
  <si>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</si>
  <si>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</si>
  <si>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</si>
  <si>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</si>
  <si>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</si>
  <si>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</si>
  <si>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</si>
  <si>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</si>
  <si>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</si>
  <si>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</si>
  <si>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</si>
  <si>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</si>
  <si>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</si>
  <si>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</si>
  <si>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</si>
  <si>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</si>
  <si>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</si>
  <si>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</si>
  <si>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</si>
  <si>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</si>
  <si>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</si>
  <si>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</si>
  <si>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</si>
  <si>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</si>
  <si>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</si>
  <si>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</si>
  <si>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</si>
  <si>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</si>
  <si>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</si>
  <si>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</si>
  <si>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</si>
  <si>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</si>
  <si>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</si>
  <si>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</si>
  <si>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</si>
  <si>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</si>
  <si>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</si>
  <si>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</si>
  <si>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</si>
  <si>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</si>
  <si>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</si>
  <si>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</si>
  <si>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</si>
  <si>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</si>
  <si>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</si>
  <si>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</si>
  <si>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</si>
  <si>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</si>
  <si>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</si>
  <si>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</si>
  <si>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</si>
  <si>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</si>
  <si>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</si>
  <si>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</si>
  <si>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</si>
  <si>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</si>
  <si>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</si>
  <si>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</si>
  <si>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</si>
  <si>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</si>
  <si>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</si>
  <si>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</si>
  <si>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</si>
  <si>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</si>
  <si>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</si>
  <si>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</si>
  <si>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</si>
  <si>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</si>
  <si>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</si>
  <si>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</si>
  <si>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</si>
  <si>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</si>
  <si>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</si>
  <si>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</si>
  <si>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</si>
  <si>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</si>
  <si>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</si>
  <si>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</si>
  <si>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</si>
  <si>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</si>
  <si>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</si>
  <si>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</si>
  <si>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</si>
  <si>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</si>
  <si>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</si>
  <si>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</si>
  <si>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</si>
  <si>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</si>
  <si>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</si>
  <si>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</si>
  <si>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</si>
  <si>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</si>
  <si>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</si>
  <si>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</si>
  <si>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</si>
  <si>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</si>
  <si>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</si>
  <si>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</si>
  <si>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</si>
  <si>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</si>
  <si>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</si>
  <si>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</si>
  <si>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</si>
  <si>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</si>
  <si>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</si>
  <si>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</si>
  <si>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</si>
  <si>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</si>
  <si>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</si>
  <si>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</si>
  <si>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</si>
  <si>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</si>
  <si>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</si>
  <si>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</si>
  <si>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</si>
  <si>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</si>
  <si>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</si>
  <si>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</si>
  <si>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</si>
  <si>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</si>
  <si>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</si>
  <si>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</si>
  <si>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</si>
  <si>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</si>
  <si>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</si>
  <si>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</si>
  <si>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</si>
  <si>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</si>
  <si>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</si>
  <si>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</si>
  <si>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</si>
  <si>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</si>
  <si>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</si>
  <si>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</si>
  <si>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</si>
  <si>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</si>
  <si>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</si>
  <si>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</si>
  <si>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</si>
  <si>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</si>
  <si>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</si>
  <si>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</si>
  <si>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</si>
  <si>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</si>
  <si>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</si>
  <si>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</si>
  <si>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</si>
  <si>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</si>
  <si>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</si>
  <si>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</si>
  <si>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</si>
  <si>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</si>
  <si>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</si>
  <si>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</si>
  <si>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</si>
  <si>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</si>
  <si>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</si>
  <si>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</si>
  <si>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</si>
  <si>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</si>
  <si>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</si>
  <si>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</si>
  <si>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</si>
  <si>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</si>
  <si>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</si>
  <si>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</si>
  <si>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</si>
  <si>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</si>
  <si>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</si>
  <si>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</si>
  <si>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</si>
  <si>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</si>
  <si>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</si>
  <si>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</si>
  <si>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</si>
  <si>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</si>
  <si>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</si>
  <si>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</si>
  <si>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</si>
  <si>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</si>
  <si>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</si>
  <si>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</si>
  <si>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</si>
  <si>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</si>
  <si>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</si>
  <si>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</si>
  <si>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</si>
  <si>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</si>
  <si>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</si>
  <si>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</si>
  <si>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</si>
  <si>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</si>
  <si>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</si>
  <si>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</si>
  <si>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</si>
  <si>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</si>
  <si>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</si>
  <si>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</si>
  <si>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</si>
  <si>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</si>
  <si>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</si>
  <si>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</si>
  <si>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</si>
  <si>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</si>
  <si>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</si>
  <si>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</si>
  <si>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</si>
  <si>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</si>
  <si>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</si>
  <si>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</si>
  <si>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</si>
  <si>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</si>
  <si>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</si>
  <si>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</si>
  <si>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</si>
  <si>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</si>
  <si>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</si>
  <si>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</si>
  <si>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</si>
  <si>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</si>
  <si>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</si>
  <si>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</si>
  <si>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</si>
  <si>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</si>
  <si>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</si>
  <si>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</si>
  <si>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</si>
  <si>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</si>
  <si>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</si>
  <si>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Kiemelt előirányzat, előirányzat megnevezése</t>
  </si>
  <si>
    <t>Közfoglalkoztatottak tényleges állományi létszáma (fő)</t>
  </si>
  <si>
    <t>Éves tényleges állományi  létszám  (fő)</t>
  </si>
  <si>
    <t>2016. évi</t>
  </si>
  <si>
    <t>Vagyoni típusú adók</t>
  </si>
  <si>
    <t>Belföldi finanszírozások kiadásai</t>
  </si>
  <si>
    <t>2016. évi módosított előirányzat</t>
  </si>
  <si>
    <t>2016. évi eredeti előirányzat BEVÉTELEK</t>
  </si>
  <si>
    <t>2016. évi módosított előirányzat BEVÉTELEK</t>
  </si>
  <si>
    <t>2016. évi teljesítés BEVÉTELEK</t>
  </si>
  <si>
    <t>2016. évi eredeti előirányzat KIADÁSOK</t>
  </si>
  <si>
    <t>2016. évi módosított előirányzat KIADÁSOK</t>
  </si>
  <si>
    <t>2016. évi teljesítés KIADÁSOK</t>
  </si>
  <si>
    <t>Urnafal építése</t>
  </si>
  <si>
    <t>Gépjárműadó</t>
  </si>
  <si>
    <t>Magánszemélyek kommunális adója</t>
  </si>
  <si>
    <t>Fahíd építése</t>
  </si>
  <si>
    <t>4.4.</t>
  </si>
  <si>
    <t xml:space="preserve"> Ezer forintban </t>
  </si>
  <si>
    <t>2016. évi eredeti előirányzat</t>
  </si>
  <si>
    <t>5.1. melléklet a 8/2017.(V.31.) önkormányzati rendelethez</t>
  </si>
  <si>
    <t>5.2. melléklet a 8/2017.(V.31.) önkormányzati rendelethez</t>
  </si>
  <si>
    <t>5.3. melléklet a 8/2017.(V.31.) önkormányzati rendelethez</t>
  </si>
  <si>
    <t>5.4. melléklet a 8/2017.(V.31.)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</si>
</sst>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0&quot;.&quot;"/>
  </numFmts>
  <fonts count="5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6" fillId="8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31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7" fillId="1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14" borderId="7" applyNumberFormat="0" applyFont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0" borderId="1" applyNumberFormat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6" fontId="0" fillId="0" borderId="13" xfId="0" applyNumberFormat="1" applyFill="1" applyBorder="1" applyAlignment="1" applyProtection="1">
      <alignment horizontal="center" vertical="center" wrapText="1"/>
      <protection locked="0"/>
    </xf>
    <xf numFmtId="166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6" fontId="12" fillId="0" borderId="15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23" borderId="15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5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20" fillId="0" borderId="18" xfId="66" applyNumberFormat="1" applyFont="1" applyFill="1" applyBorder="1" applyAlignment="1" applyProtection="1">
      <alignment vertical="center"/>
      <protection/>
    </xf>
    <xf numFmtId="166" fontId="20" fillId="0" borderId="18" xfId="66" applyNumberFormat="1" applyFont="1" applyFill="1" applyBorder="1" applyAlignment="1" applyProtection="1">
      <alignment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166" fontId="12" fillId="0" borderId="20" xfId="0" applyNumberFormat="1" applyFont="1" applyFill="1" applyBorder="1" applyAlignment="1" applyProtection="1">
      <alignment horizontal="center" vertical="center" wrapText="1"/>
      <protection/>
    </xf>
    <xf numFmtId="166" fontId="13" fillId="0" borderId="21" xfId="0" applyNumberFormat="1" applyFont="1" applyFill="1" applyBorder="1" applyAlignment="1" applyProtection="1">
      <alignment vertical="center" wrapText="1"/>
      <protection locked="0"/>
    </xf>
    <xf numFmtId="166" fontId="13" fillId="0" borderId="22" xfId="0" applyNumberFormat="1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66" fontId="13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66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/>
    </xf>
    <xf numFmtId="166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0" applyFont="1" applyBorder="1" applyAlignment="1">
      <alignment horizontal="center" vertical="center" wrapText="1"/>
    </xf>
    <xf numFmtId="166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6" fontId="6" fillId="0" borderId="0" xfId="66" applyNumberFormat="1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166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7" xfId="66" applyFont="1" applyFill="1" applyBorder="1" applyAlignment="1" applyProtection="1">
      <alignment horizontal="left" vertical="center" wrapText="1" indent="1"/>
      <protection/>
    </xf>
    <xf numFmtId="0" fontId="13" fillId="0" borderId="10" xfId="66" applyFont="1" applyFill="1" applyBorder="1" applyAlignment="1" applyProtection="1">
      <alignment horizontal="left" vertical="center" wrapText="1" indent="1"/>
      <protection/>
    </xf>
    <xf numFmtId="0" fontId="13" fillId="0" borderId="25" xfId="66" applyFont="1" applyFill="1" applyBorder="1" applyAlignment="1" applyProtection="1">
      <alignment horizontal="left" vertical="center" wrapText="1" indent="1"/>
      <protection/>
    </xf>
    <xf numFmtId="0" fontId="13" fillId="0" borderId="24" xfId="66" applyFont="1" applyFill="1" applyBorder="1" applyAlignment="1" applyProtection="1">
      <alignment horizontal="left" vertical="center" wrapText="1" indent="1"/>
      <protection/>
    </xf>
    <xf numFmtId="0" fontId="13" fillId="0" borderId="30" xfId="66" applyFont="1" applyFill="1" applyBorder="1" applyAlignment="1" applyProtection="1">
      <alignment horizontal="left" vertical="center" wrapText="1" indent="1"/>
      <protection/>
    </xf>
    <xf numFmtId="0" fontId="13" fillId="0" borderId="11" xfId="66" applyFont="1" applyFill="1" applyBorder="1" applyAlignment="1" applyProtection="1">
      <alignment horizontal="left" vertical="center" wrapText="1" indent="1"/>
      <protection/>
    </xf>
    <xf numFmtId="49" fontId="13" fillId="0" borderId="13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31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66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6" applyFont="1" applyFill="1" applyBorder="1" applyAlignment="1" applyProtection="1">
      <alignment horizontal="left" vertical="center" wrapText="1" indent="1"/>
      <protection/>
    </xf>
    <xf numFmtId="0" fontId="12" fillId="0" borderId="16" xfId="66" applyFont="1" applyFill="1" applyBorder="1" applyAlignment="1" applyProtection="1">
      <alignment horizontal="left" vertical="center" wrapText="1" indent="1"/>
      <protection/>
    </xf>
    <xf numFmtId="0" fontId="12" fillId="0" borderId="15" xfId="66" applyFont="1" applyFill="1" applyBorder="1" applyAlignment="1" applyProtection="1">
      <alignment horizontal="left" vertical="center" wrapText="1" indent="1"/>
      <protection/>
    </xf>
    <xf numFmtId="0" fontId="12" fillId="0" borderId="34" xfId="66" applyFont="1" applyFill="1" applyBorder="1" applyAlignment="1" applyProtection="1">
      <alignment horizontal="left" vertical="center" wrapText="1" indent="1"/>
      <protection/>
    </xf>
    <xf numFmtId="0" fontId="12" fillId="0" borderId="15" xfId="66" applyFont="1" applyFill="1" applyBorder="1" applyAlignment="1" applyProtection="1">
      <alignment vertical="center" wrapText="1"/>
      <protection/>
    </xf>
    <xf numFmtId="0" fontId="12" fillId="0" borderId="28" xfId="66" applyFont="1" applyFill="1" applyBorder="1" applyAlignment="1" applyProtection="1">
      <alignment vertical="center" wrapText="1"/>
      <protection/>
    </xf>
    <xf numFmtId="0" fontId="12" fillId="0" borderId="16" xfId="66" applyFont="1" applyFill="1" applyBorder="1" applyAlignment="1" applyProtection="1">
      <alignment horizontal="center" vertical="center" wrapText="1"/>
      <protection/>
    </xf>
    <xf numFmtId="0" fontId="12" fillId="0" borderId="15" xfId="66" applyFont="1" applyFill="1" applyBorder="1" applyAlignment="1" applyProtection="1">
      <alignment horizontal="center" vertical="center" wrapText="1"/>
      <protection/>
    </xf>
    <xf numFmtId="0" fontId="12" fillId="0" borderId="15" xfId="66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right"/>
      <protection/>
    </xf>
    <xf numFmtId="166" fontId="20" fillId="0" borderId="18" xfId="66" applyNumberFormat="1" applyFont="1" applyFill="1" applyBorder="1" applyAlignment="1" applyProtection="1">
      <alignment horizontal="left" vertical="center"/>
      <protection/>
    </xf>
    <xf numFmtId="0" fontId="13" fillId="0" borderId="10" xfId="66" applyFont="1" applyFill="1" applyBorder="1" applyAlignment="1" applyProtection="1">
      <alignment horizontal="left" indent="6"/>
      <protection/>
    </xf>
    <xf numFmtId="0" fontId="13" fillId="0" borderId="10" xfId="66" applyFont="1" applyFill="1" applyBorder="1" applyAlignment="1" applyProtection="1">
      <alignment horizontal="left" vertical="center" wrapText="1" indent="6"/>
      <protection/>
    </xf>
    <xf numFmtId="0" fontId="13" fillId="0" borderId="11" xfId="66" applyFont="1" applyFill="1" applyBorder="1" applyAlignment="1" applyProtection="1">
      <alignment horizontal="left" vertical="center" wrapText="1" indent="6"/>
      <protection/>
    </xf>
    <xf numFmtId="0" fontId="13" fillId="0" borderId="19" xfId="66" applyFont="1" applyFill="1" applyBorder="1" applyAlignment="1" applyProtection="1">
      <alignment horizontal="left" vertical="center" wrapText="1" indent="6"/>
      <protection/>
    </xf>
    <xf numFmtId="166" fontId="13" fillId="0" borderId="35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6" fontId="12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 vertical="center" indent="1"/>
      <protection/>
    </xf>
    <xf numFmtId="166" fontId="12" fillId="0" borderId="28" xfId="66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66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5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66" applyNumberFormat="1" applyFont="1" applyFill="1" applyBorder="1" applyAlignment="1" applyProtection="1">
      <alignment horizontal="right" vertical="center" wrapText="1" indent="1"/>
      <protection/>
    </xf>
    <xf numFmtId="0" fontId="13" fillId="0" borderId="25" xfId="66" applyFont="1" applyFill="1" applyBorder="1" applyAlignment="1" applyProtection="1">
      <alignment horizontal="left" vertical="center" wrapText="1" indent="6"/>
      <protection/>
    </xf>
    <xf numFmtId="0" fontId="2" fillId="0" borderId="0" xfId="66" applyFill="1" applyProtection="1">
      <alignment/>
      <protection/>
    </xf>
    <xf numFmtId="0" fontId="13" fillId="0" borderId="0" xfId="66" applyFont="1" applyFill="1" applyProtection="1">
      <alignment/>
      <protection/>
    </xf>
    <xf numFmtId="0" fontId="0" fillId="0" borderId="0" xfId="66" applyFont="1" applyFill="1" applyProtection="1">
      <alignment/>
      <protection/>
    </xf>
    <xf numFmtId="0" fontId="16" fillId="0" borderId="25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31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6" applyFill="1" applyAlignment="1" applyProtection="1">
      <alignment/>
      <protection/>
    </xf>
    <xf numFmtId="0" fontId="14" fillId="0" borderId="0" xfId="66" applyFont="1" applyFill="1" applyProtection="1">
      <alignment/>
      <protection/>
    </xf>
    <xf numFmtId="0" fontId="5" fillId="0" borderId="0" xfId="66" applyFont="1" applyFill="1" applyProtection="1">
      <alignment/>
      <protection/>
    </xf>
    <xf numFmtId="166" fontId="13" fillId="0" borderId="25" xfId="6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6" fontId="12" fillId="0" borderId="15" xfId="6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6" applyFill="1" applyAlignment="1" applyProtection="1">
      <alignment horizontal="left" vertical="center" indent="1"/>
      <protection/>
    </xf>
    <xf numFmtId="166" fontId="6" fillId="0" borderId="26" xfId="0" applyNumberFormat="1" applyFont="1" applyFill="1" applyBorder="1" applyAlignment="1" applyProtection="1">
      <alignment horizontal="center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37" xfId="0" applyNumberFormat="1" applyFont="1" applyFill="1" applyBorder="1" applyAlignment="1" applyProtection="1">
      <alignment horizontal="center" vertical="center" wrapText="1"/>
      <protection/>
    </xf>
    <xf numFmtId="166" fontId="12" fillId="0" borderId="29" xfId="0" applyNumberFormat="1" applyFont="1" applyFill="1" applyBorder="1" applyAlignment="1" applyProtection="1">
      <alignment horizontal="center" vertical="center" wrapText="1"/>
      <protection/>
    </xf>
    <xf numFmtId="166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42" xfId="0" applyNumberFormat="1" applyFont="1" applyFill="1" applyBorder="1" applyAlignment="1" applyProtection="1">
      <alignment horizontal="center" vertical="center" wrapText="1"/>
      <protection/>
    </xf>
    <xf numFmtId="166" fontId="12" fillId="0" borderId="16" xfId="0" applyNumberFormat="1" applyFont="1" applyFill="1" applyBorder="1" applyAlignment="1" applyProtection="1">
      <alignment horizontal="center" vertical="center" wrapText="1"/>
      <protection/>
    </xf>
    <xf numFmtId="166" fontId="12" fillId="0" borderId="15" xfId="0" applyNumberFormat="1" applyFont="1" applyFill="1" applyBorder="1" applyAlignment="1" applyProtection="1">
      <alignment horizontal="center" vertical="center" wrapText="1"/>
      <protection/>
    </xf>
    <xf numFmtId="166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1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43" xfId="0" applyNumberFormat="1" applyFill="1" applyBorder="1" applyAlignment="1" applyProtection="1">
      <alignment horizontal="left" vertical="center" wrapText="1" indent="1"/>
      <protection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6" fontId="12" fillId="0" borderId="45" xfId="66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6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6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8" xfId="66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6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2" fillId="0" borderId="34" xfId="66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wrapText="1"/>
      <protection/>
    </xf>
    <xf numFmtId="166" fontId="15" fillId="0" borderId="38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1" xfId="66" applyNumberFormat="1" applyFont="1" applyFill="1" applyBorder="1" applyAlignment="1" applyProtection="1">
      <alignment horizontal="center" vertical="center" wrapText="1"/>
      <protection/>
    </xf>
    <xf numFmtId="49" fontId="13" fillId="0" borderId="12" xfId="66" applyNumberFormat="1" applyFont="1" applyFill="1" applyBorder="1" applyAlignment="1" applyProtection="1">
      <alignment horizontal="center" vertical="center" wrapText="1"/>
      <protection/>
    </xf>
    <xf numFmtId="49" fontId="13" fillId="0" borderId="14" xfId="66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31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32" xfId="66" applyNumberFormat="1" applyFont="1" applyFill="1" applyBorder="1" applyAlignment="1" applyProtection="1">
      <alignment horizontal="center" vertical="center" wrapText="1"/>
      <protection/>
    </xf>
    <xf numFmtId="49" fontId="13" fillId="0" borderId="13" xfId="66" applyNumberFormat="1" applyFont="1" applyFill="1" applyBorder="1" applyAlignment="1" applyProtection="1">
      <alignment horizontal="center" vertical="center" wrapText="1"/>
      <protection/>
    </xf>
    <xf numFmtId="49" fontId="13" fillId="0" borderId="33" xfId="66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53" xfId="0" applyFont="1" applyBorder="1" applyAlignment="1">
      <alignment vertical="center" wrapText="1"/>
    </xf>
    <xf numFmtId="166" fontId="4" fillId="0" borderId="18" xfId="0" applyNumberFormat="1" applyFont="1" applyFill="1" applyBorder="1" applyAlignment="1" applyProtection="1">
      <alignment horizontal="right" wrapText="1"/>
      <protection/>
    </xf>
    <xf numFmtId="0" fontId="4" fillId="0" borderId="53" xfId="0" applyFont="1" applyFill="1" applyBorder="1" applyAlignment="1" applyProtection="1">
      <alignment horizontal="right" vertical="center"/>
      <protection/>
    </xf>
    <xf numFmtId="166" fontId="6" fillId="0" borderId="54" xfId="66" applyNumberFormat="1" applyFont="1" applyFill="1" applyBorder="1" applyAlignment="1" applyProtection="1">
      <alignment horizontal="right" vertical="center" wrapText="1" indent="1"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2" fillId="0" borderId="54" xfId="66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5" fillId="0" borderId="0" xfId="66" applyFont="1" applyFill="1" applyAlignment="1" applyProtection="1">
      <alignment horizontal="center"/>
      <protection/>
    </xf>
    <xf numFmtId="166" fontId="5" fillId="0" borderId="0" xfId="66" applyNumberFormat="1" applyFont="1" applyFill="1" applyBorder="1" applyAlignment="1" applyProtection="1">
      <alignment horizontal="center" vertical="center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33" xfId="66" applyFont="1" applyFill="1" applyBorder="1" applyAlignment="1" applyProtection="1">
      <alignment horizontal="center" vertical="center" wrapText="1"/>
      <protection/>
    </xf>
    <xf numFmtId="0" fontId="6" fillId="0" borderId="24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166" fontId="6" fillId="0" borderId="24" xfId="66" applyNumberFormat="1" applyFont="1" applyFill="1" applyBorder="1" applyAlignment="1" applyProtection="1">
      <alignment horizontal="center" vertical="center"/>
      <protection/>
    </xf>
    <xf numFmtId="166" fontId="6" fillId="0" borderId="55" xfId="0" applyNumberFormat="1" applyFont="1" applyFill="1" applyBorder="1" applyAlignment="1" applyProtection="1">
      <alignment horizontal="center" vertical="center" wrapText="1"/>
      <protection/>
    </xf>
    <xf numFmtId="166" fontId="6" fillId="0" borderId="56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57" xfId="0" applyNumberFormat="1" applyFont="1" applyFill="1" applyBorder="1" applyAlignment="1" applyProtection="1">
      <alignment horizontal="center" vertical="center" wrapText="1"/>
      <protection/>
    </xf>
    <xf numFmtId="166" fontId="6" fillId="0" borderId="58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6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6" fontId="7" fillId="0" borderId="0" xfId="0" applyNumberFormat="1" applyFont="1" applyFill="1" applyAlignment="1">
      <alignment horizontal="center" textRotation="180" wrapText="1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44" customWidth="1"/>
    <col min="2" max="2" width="66.125" style="44" customWidth="1"/>
    <col min="3" max="16384" width="9.375" style="44" customWidth="1"/>
  </cols>
  <sheetData>
    <row r="1" ht="18.75">
      <c r="A1" s="173" t="s">
        <v>81</v>
      </c>
    </row>
    <row r="3" spans="1:2" ht="12.75">
      <c r="A3" s="174"/>
      <c r="B3" s="174"/>
    </row>
    <row r="4" spans="1:2" ht="15.75">
      <c r="A4" s="150" t="s">
        <v>409</v>
      </c>
      <c r="B4" s="175"/>
    </row>
    <row r="5" spans="1:2" s="176" customFormat="1" ht="12.75">
      <c r="A5" s="174"/>
      <c r="B5" s="174"/>
    </row>
    <row r="6" spans="1:2" ht="12.75">
      <c r="A6" s="174" t="s">
        <v>347</v>
      </c>
      <c r="B6" s="174" t="s">
        <v>348</v>
      </c>
    </row>
    <row r="7" spans="1:2" ht="12.75">
      <c r="A7" s="174" t="s">
        <v>349</v>
      </c>
      <c r="B7" s="174" t="s">
        <v>350</v>
      </c>
    </row>
    <row r="8" spans="1:2" ht="12.75">
      <c r="A8" s="174" t="s">
        <v>351</v>
      </c>
      <c r="B8" s="174" t="s">
        <v>352</v>
      </c>
    </row>
    <row r="9" spans="1:2" ht="12.75">
      <c r="A9" s="174"/>
      <c r="B9" s="174"/>
    </row>
    <row r="10" spans="1:2" ht="15.75">
      <c r="A10" s="150" t="str">
        <f>+CONCATENATE(LEFT(A4,4),". évi módosított előirányzat BEVÉTELEK")</f>
        <v>2016. évi módosított előirányzat BEVÉTELEK</v>
      </c>
      <c r="B10" s="175"/>
    </row>
    <row r="11" spans="1:2" ht="12.75">
      <c r="A11" s="174"/>
      <c r="B11" s="174"/>
    </row>
    <row r="12" spans="1:2" s="176" customFormat="1" ht="12.75">
      <c r="A12" s="174" t="s">
        <v>353</v>
      </c>
      <c r="B12" s="174" t="s">
        <v>359</v>
      </c>
    </row>
    <row r="13" spans="1:2" ht="12.75">
      <c r="A13" s="174" t="s">
        <v>354</v>
      </c>
      <c r="B13" s="174" t="s">
        <v>360</v>
      </c>
    </row>
    <row r="14" spans="1:2" ht="12.75">
      <c r="A14" s="174" t="s">
        <v>355</v>
      </c>
      <c r="B14" s="174" t="s">
        <v>361</v>
      </c>
    </row>
    <row r="15" spans="1:2" ht="12.75">
      <c r="A15" s="174"/>
      <c r="B15" s="174"/>
    </row>
    <row r="16" spans="1:2" ht="14.25">
      <c r="A16" s="177" t="str">
        <f>+CONCATENATE(LEFT(A4,4),". évi teljesítés BEVÉTELEK")</f>
        <v>2016. évi teljesítés BEVÉTELEK</v>
      </c>
      <c r="B16" s="175"/>
    </row>
    <row r="17" spans="1:2" ht="12.75">
      <c r="A17" s="174"/>
      <c r="B17" s="174"/>
    </row>
    <row r="18" spans="1:2" ht="12.75">
      <c r="A18" s="174" t="s">
        <v>356</v>
      </c>
      <c r="B18" s="174" t="s">
        <v>362</v>
      </c>
    </row>
    <row r="19" spans="1:2" ht="12.75">
      <c r="A19" s="174" t="s">
        <v>357</v>
      </c>
      <c r="B19" s="174" t="s">
        <v>363</v>
      </c>
    </row>
    <row r="20" spans="1:2" ht="12.75">
      <c r="A20" s="174" t="s">
        <v>358</v>
      </c>
      <c r="B20" s="174" t="s">
        <v>364</v>
      </c>
    </row>
    <row r="21" spans="1:2" ht="12.75">
      <c r="A21" s="174"/>
      <c r="B21" s="174"/>
    </row>
    <row r="22" spans="1:2" ht="15.75">
      <c r="A22" s="150" t="str">
        <f>+CONCATENATE(LEFT(A4,4),". évi eredeti előirányzat KIADÁSOK")</f>
        <v>2016. évi eredeti előirányzat KIADÁSOK</v>
      </c>
      <c r="B22" s="175"/>
    </row>
    <row r="23" spans="1:2" ht="12.75">
      <c r="A23" s="174"/>
      <c r="B23" s="174"/>
    </row>
    <row r="24" spans="1:2" ht="12.75">
      <c r="A24" s="174" t="s">
        <v>365</v>
      </c>
      <c r="B24" s="174" t="s">
        <v>371</v>
      </c>
    </row>
    <row r="25" spans="1:2" ht="12.75">
      <c r="A25" s="174" t="s">
        <v>344</v>
      </c>
      <c r="B25" s="174" t="s">
        <v>372</v>
      </c>
    </row>
    <row r="26" spans="1:2" ht="12.75">
      <c r="A26" s="174" t="s">
        <v>366</v>
      </c>
      <c r="B26" s="174" t="s">
        <v>373</v>
      </c>
    </row>
    <row r="27" spans="1:2" ht="12.75">
      <c r="A27" s="174"/>
      <c r="B27" s="174"/>
    </row>
    <row r="28" spans="1:2" ht="15.75">
      <c r="A28" s="150" t="str">
        <f>+CONCATENATE(LEFT(A4,4),". évi módosított előirányzat KIADÁSOK")</f>
        <v>2016. évi módosított előirányzat KIADÁSOK</v>
      </c>
      <c r="B28" s="175"/>
    </row>
    <row r="29" spans="1:2" ht="12.75">
      <c r="A29" s="174"/>
      <c r="B29" s="174"/>
    </row>
    <row r="30" spans="1:2" ht="12.75">
      <c r="A30" s="174" t="s">
        <v>367</v>
      </c>
      <c r="B30" s="174" t="s">
        <v>378</v>
      </c>
    </row>
    <row r="31" spans="1:2" ht="12.75">
      <c r="A31" s="174" t="s">
        <v>345</v>
      </c>
      <c r="B31" s="174" t="s">
        <v>375</v>
      </c>
    </row>
    <row r="32" spans="1:2" ht="12.75">
      <c r="A32" s="174" t="s">
        <v>368</v>
      </c>
      <c r="B32" s="174" t="s">
        <v>374</v>
      </c>
    </row>
    <row r="33" spans="1:2" ht="12.75">
      <c r="A33" s="174"/>
      <c r="B33" s="174"/>
    </row>
    <row r="34" spans="1:2" ht="15.75">
      <c r="A34" s="178" t="str">
        <f>+CONCATENATE(LEFT(A4,4),". évi teljesítés KIADÁSOK")</f>
        <v>2016. évi teljesítés KIADÁSOK</v>
      </c>
      <c r="B34" s="175"/>
    </row>
    <row r="35" spans="1:2" ht="12.75">
      <c r="A35" s="174"/>
      <c r="B35" s="174"/>
    </row>
    <row r="36" spans="1:2" ht="12.75">
      <c r="A36" s="174" t="s">
        <v>369</v>
      </c>
      <c r="B36" s="174" t="s">
        <v>379</v>
      </c>
    </row>
    <row r="37" spans="1:2" ht="12.75">
      <c r="A37" s="174" t="s">
        <v>346</v>
      </c>
      <c r="B37" s="174" t="s">
        <v>377</v>
      </c>
    </row>
    <row r="38" spans="1:2" ht="12.75">
      <c r="A38" s="174" t="s">
        <v>370</v>
      </c>
      <c r="B38" s="174" t="s">
        <v>376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zoomScaleSheetLayoutView="130" workbookViewId="0" topLeftCell="A1">
      <selection activeCell="J9" sqref="J9"/>
    </sheetView>
  </sheetViews>
  <sheetFormatPr defaultColWidth="9.00390625" defaultRowHeight="12.75"/>
  <cols>
    <col min="1" max="1" width="48.125" style="4" customWidth="1"/>
    <col min="2" max="6" width="15.875" style="3" customWidth="1"/>
    <col min="7" max="7" width="4.125" style="3" customWidth="1"/>
    <col min="8" max="8" width="13.875" style="3" customWidth="1"/>
    <col min="9" max="16384" width="9.375" style="3" customWidth="1"/>
  </cols>
  <sheetData>
    <row r="1" spans="1:7" ht="24.75" customHeight="1">
      <c r="A1" s="264" t="s">
        <v>1</v>
      </c>
      <c r="B1" s="264"/>
      <c r="C1" s="264"/>
      <c r="D1" s="264"/>
      <c r="E1" s="264"/>
      <c r="F1" s="264"/>
      <c r="G1" s="266" t="str">
        <f>+CONCATENATE("4. melléklet a 8/2017. (V.31.) önkormányzati rendelethez")</f>
        <v>4. melléklet a 8/2017. (V.31.) önkormányzati rendelethez</v>
      </c>
    </row>
    <row r="2" spans="1:7" ht="23.25" customHeight="1" thickBot="1">
      <c r="A2" s="17"/>
      <c r="B2" s="7"/>
      <c r="C2" s="7"/>
      <c r="D2" s="7"/>
      <c r="E2" s="7"/>
      <c r="F2" s="241" t="s">
        <v>420</v>
      </c>
      <c r="G2" s="266"/>
    </row>
    <row r="3" spans="1:7" s="5" customFormat="1" ht="48.75" customHeight="1" thickBot="1">
      <c r="A3" s="18" t="s">
        <v>45</v>
      </c>
      <c r="B3" s="19" t="s">
        <v>43</v>
      </c>
      <c r="C3" s="19" t="s">
        <v>44</v>
      </c>
      <c r="D3" s="19" t="str">
        <f>+'3.sz.mell.'!D3</f>
        <v>Felhasználás 2015. XII.31-ig</v>
      </c>
      <c r="E3" s="19" t="str">
        <f>+'3.sz.mell.'!E3</f>
        <v>2016. évi eredeti előirányzat</v>
      </c>
      <c r="F3" s="39" t="str">
        <f>+'3.sz.mell.'!F3</f>
        <v>2016. évi módosított előirányzat</v>
      </c>
      <c r="G3" s="266"/>
    </row>
    <row r="4" spans="1:7" s="7" customFormat="1" ht="15" customHeight="1" thickBot="1">
      <c r="A4" s="146" t="s">
        <v>254</v>
      </c>
      <c r="B4" s="147" t="s">
        <v>255</v>
      </c>
      <c r="C4" s="147" t="s">
        <v>256</v>
      </c>
      <c r="D4" s="147" t="s">
        <v>257</v>
      </c>
      <c r="E4" s="147" t="s">
        <v>258</v>
      </c>
      <c r="F4" s="30" t="s">
        <v>335</v>
      </c>
      <c r="G4" s="266"/>
    </row>
    <row r="5" spans="1:7" ht="15.75" customHeight="1">
      <c r="A5" s="14"/>
      <c r="B5" s="1"/>
      <c r="C5" s="45"/>
      <c r="D5" s="1"/>
      <c r="E5" s="1"/>
      <c r="F5" s="31"/>
      <c r="G5" s="266"/>
    </row>
    <row r="6" spans="1:7" ht="15.75" customHeight="1">
      <c r="A6" s="14"/>
      <c r="B6" s="1"/>
      <c r="C6" s="45"/>
      <c r="D6" s="1"/>
      <c r="E6" s="1"/>
      <c r="F6" s="31"/>
      <c r="G6" s="266"/>
    </row>
    <row r="7" spans="1:7" ht="15.75" customHeight="1">
      <c r="A7" s="14"/>
      <c r="B7" s="1"/>
      <c r="C7" s="45"/>
      <c r="D7" s="1"/>
      <c r="E7" s="1"/>
      <c r="F7" s="31"/>
      <c r="G7" s="266"/>
    </row>
    <row r="8" spans="1:7" ht="15.75" customHeight="1">
      <c r="A8" s="14"/>
      <c r="B8" s="1"/>
      <c r="C8" s="45"/>
      <c r="D8" s="1"/>
      <c r="E8" s="1"/>
      <c r="F8" s="31"/>
      <c r="G8" s="266"/>
    </row>
    <row r="9" spans="1:7" ht="15.75" customHeight="1">
      <c r="A9" s="14"/>
      <c r="B9" s="1"/>
      <c r="C9" s="45"/>
      <c r="D9" s="1"/>
      <c r="E9" s="1"/>
      <c r="F9" s="31"/>
      <c r="G9" s="266"/>
    </row>
    <row r="10" spans="1:7" ht="15.75" customHeight="1">
      <c r="A10" s="14"/>
      <c r="B10" s="1"/>
      <c r="C10" s="45"/>
      <c r="D10" s="1"/>
      <c r="E10" s="1"/>
      <c r="F10" s="31"/>
      <c r="G10" s="266"/>
    </row>
    <row r="11" spans="1:7" ht="15.75" customHeight="1">
      <c r="A11" s="14"/>
      <c r="B11" s="1"/>
      <c r="C11" s="45"/>
      <c r="D11" s="1"/>
      <c r="E11" s="1"/>
      <c r="F11" s="31"/>
      <c r="G11" s="266"/>
    </row>
    <row r="12" spans="1:7" ht="15.75" customHeight="1">
      <c r="A12" s="14"/>
      <c r="B12" s="1"/>
      <c r="C12" s="45"/>
      <c r="D12" s="1"/>
      <c r="E12" s="1"/>
      <c r="F12" s="31"/>
      <c r="G12" s="266"/>
    </row>
    <row r="13" spans="1:7" ht="15.75" customHeight="1">
      <c r="A13" s="14"/>
      <c r="B13" s="1"/>
      <c r="C13" s="45"/>
      <c r="D13" s="1"/>
      <c r="E13" s="1"/>
      <c r="F13" s="31"/>
      <c r="G13" s="266"/>
    </row>
    <row r="14" spans="1:7" ht="15.75" customHeight="1">
      <c r="A14" s="14"/>
      <c r="B14" s="1"/>
      <c r="C14" s="45"/>
      <c r="D14" s="1"/>
      <c r="E14" s="1"/>
      <c r="F14" s="31"/>
      <c r="G14" s="266"/>
    </row>
    <row r="15" spans="1:7" ht="15.75" customHeight="1">
      <c r="A15" s="14"/>
      <c r="B15" s="1"/>
      <c r="C15" s="45"/>
      <c r="D15" s="1"/>
      <c r="E15" s="1"/>
      <c r="F15" s="31"/>
      <c r="G15" s="266"/>
    </row>
    <row r="16" spans="1:7" ht="15.75" customHeight="1">
      <c r="A16" s="14"/>
      <c r="B16" s="1"/>
      <c r="C16" s="45"/>
      <c r="D16" s="1"/>
      <c r="E16" s="1"/>
      <c r="F16" s="31"/>
      <c r="G16" s="266"/>
    </row>
    <row r="17" spans="1:7" ht="15.75" customHeight="1">
      <c r="A17" s="14"/>
      <c r="B17" s="1"/>
      <c r="C17" s="45"/>
      <c r="D17" s="1"/>
      <c r="E17" s="1"/>
      <c r="F17" s="31"/>
      <c r="G17" s="266"/>
    </row>
    <row r="18" spans="1:7" ht="15.75" customHeight="1">
      <c r="A18" s="14"/>
      <c r="B18" s="1"/>
      <c r="C18" s="45"/>
      <c r="D18" s="1"/>
      <c r="E18" s="1"/>
      <c r="F18" s="31"/>
      <c r="G18" s="266"/>
    </row>
    <row r="19" spans="1:7" ht="15.75" customHeight="1">
      <c r="A19" s="14"/>
      <c r="B19" s="1"/>
      <c r="C19" s="45"/>
      <c r="D19" s="1"/>
      <c r="E19" s="1"/>
      <c r="F19" s="31"/>
      <c r="G19" s="266"/>
    </row>
    <row r="20" spans="1:7" ht="15.75" customHeight="1">
      <c r="A20" s="14"/>
      <c r="B20" s="1"/>
      <c r="C20" s="45"/>
      <c r="D20" s="1"/>
      <c r="E20" s="1"/>
      <c r="F20" s="31"/>
      <c r="G20" s="266"/>
    </row>
    <row r="21" spans="1:7" ht="15.75" customHeight="1">
      <c r="A21" s="14"/>
      <c r="B21" s="1"/>
      <c r="C21" s="45"/>
      <c r="D21" s="1"/>
      <c r="E21" s="1"/>
      <c r="F21" s="31"/>
      <c r="G21" s="266"/>
    </row>
    <row r="22" spans="1:7" ht="15.75" customHeight="1">
      <c r="A22" s="14"/>
      <c r="B22" s="1"/>
      <c r="C22" s="45"/>
      <c r="D22" s="1"/>
      <c r="E22" s="1"/>
      <c r="F22" s="31"/>
      <c r="G22" s="266"/>
    </row>
    <row r="23" spans="1:7" ht="15.75" customHeight="1" thickBot="1">
      <c r="A23" s="15"/>
      <c r="B23" s="2"/>
      <c r="C23" s="46"/>
      <c r="D23" s="2"/>
      <c r="E23" s="2"/>
      <c r="F23" s="32"/>
      <c r="G23" s="266"/>
    </row>
    <row r="24" spans="1:7" s="13" customFormat="1" ht="18" customHeight="1" thickBot="1">
      <c r="A24" s="20" t="s">
        <v>41</v>
      </c>
      <c r="B24" s="12">
        <f>SUM(B5:B23)</f>
        <v>0</v>
      </c>
      <c r="C24" s="16"/>
      <c r="D24" s="12">
        <f>SUM(D5:D23)</f>
        <v>0</v>
      </c>
      <c r="E24" s="12">
        <f>SUM(E5:E23)</f>
        <v>0</v>
      </c>
      <c r="F24" s="12">
        <f>SUM(F5:F23)</f>
        <v>0</v>
      </c>
      <c r="G24" s="266"/>
    </row>
  </sheetData>
  <sheetProtection/>
  <mergeCells count="2">
    <mergeCell ref="A1:F1"/>
    <mergeCell ref="G1:G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14.875" style="246" customWidth="1"/>
    <col min="2" max="2" width="65.375" style="247" customWidth="1"/>
    <col min="3" max="4" width="17.00390625" style="248" customWidth="1"/>
    <col min="5" max="16384" width="9.375" style="21" customWidth="1"/>
  </cols>
  <sheetData>
    <row r="1" spans="1:4" s="187" customFormat="1" ht="16.5" customHeight="1" thickBot="1">
      <c r="A1" s="186"/>
      <c r="B1" s="188"/>
      <c r="C1" s="231"/>
      <c r="D1" s="197" t="s">
        <v>422</v>
      </c>
    </row>
    <row r="2" spans="1:4" s="232" customFormat="1" ht="15.75" customHeight="1">
      <c r="A2" s="212" t="s">
        <v>39</v>
      </c>
      <c r="B2" s="267" t="s">
        <v>118</v>
      </c>
      <c r="C2" s="268"/>
      <c r="D2" s="269"/>
    </row>
    <row r="3" spans="1:4" s="232" customFormat="1" ht="24.75" thickBot="1">
      <c r="A3" s="230" t="s">
        <v>381</v>
      </c>
      <c r="B3" s="270" t="s">
        <v>380</v>
      </c>
      <c r="C3" s="271"/>
      <c r="D3" s="272"/>
    </row>
    <row r="4" spans="1:4" s="233" customFormat="1" ht="15.75" customHeight="1" thickBot="1">
      <c r="A4" s="189"/>
      <c r="B4" s="189"/>
      <c r="C4" s="190"/>
      <c r="D4" s="190" t="s">
        <v>122</v>
      </c>
    </row>
    <row r="5" spans="1:4" ht="24.75" thickBot="1">
      <c r="A5" s="48" t="s">
        <v>117</v>
      </c>
      <c r="B5" s="49" t="s">
        <v>402</v>
      </c>
      <c r="C5" s="33" t="s">
        <v>144</v>
      </c>
      <c r="D5" s="33" t="s">
        <v>145</v>
      </c>
    </row>
    <row r="6" spans="1:4" s="234" customFormat="1" ht="12.75" customHeight="1" thickBot="1">
      <c r="A6" s="184" t="s">
        <v>254</v>
      </c>
      <c r="B6" s="185" t="s">
        <v>255</v>
      </c>
      <c r="C6" s="185" t="s">
        <v>256</v>
      </c>
      <c r="D6" s="41" t="s">
        <v>257</v>
      </c>
    </row>
    <row r="7" spans="1:4" s="234" customFormat="1" ht="15.75" customHeight="1" thickBot="1">
      <c r="A7" s="273" t="s">
        <v>35</v>
      </c>
      <c r="B7" s="274"/>
      <c r="C7" s="274"/>
      <c r="D7" s="274"/>
    </row>
    <row r="8" spans="1:4" s="234" customFormat="1" ht="12" customHeight="1" thickBot="1">
      <c r="A8" s="74" t="s">
        <v>4</v>
      </c>
      <c r="B8" s="70" t="s">
        <v>146</v>
      </c>
      <c r="C8" s="95">
        <f>SUM(C9:C14)</f>
        <v>15337</v>
      </c>
      <c r="D8" s="95">
        <f>SUM(D9:D14)</f>
        <v>17297</v>
      </c>
    </row>
    <row r="9" spans="1:4" s="208" customFormat="1" ht="12" customHeight="1">
      <c r="A9" s="218" t="s">
        <v>58</v>
      </c>
      <c r="B9" s="106" t="s">
        <v>147</v>
      </c>
      <c r="C9" s="97">
        <v>10191</v>
      </c>
      <c r="D9" s="97">
        <v>10597</v>
      </c>
    </row>
    <row r="10" spans="1:4" s="235" customFormat="1" ht="12" customHeight="1">
      <c r="A10" s="219" t="s">
        <v>59</v>
      </c>
      <c r="B10" s="107" t="s">
        <v>148</v>
      </c>
      <c r="C10" s="96"/>
      <c r="D10" s="96"/>
    </row>
    <row r="11" spans="1:4" s="235" customFormat="1" ht="12" customHeight="1">
      <c r="A11" s="219" t="s">
        <v>60</v>
      </c>
      <c r="B11" s="107" t="s">
        <v>149</v>
      </c>
      <c r="C11" s="96">
        <v>3946</v>
      </c>
      <c r="D11" s="96">
        <v>4293</v>
      </c>
    </row>
    <row r="12" spans="1:4" s="235" customFormat="1" ht="12" customHeight="1">
      <c r="A12" s="219" t="s">
        <v>61</v>
      </c>
      <c r="B12" s="107" t="s">
        <v>150</v>
      </c>
      <c r="C12" s="96">
        <v>1200</v>
      </c>
      <c r="D12" s="96">
        <v>1200</v>
      </c>
    </row>
    <row r="13" spans="1:4" s="235" customFormat="1" ht="12" customHeight="1">
      <c r="A13" s="219" t="s">
        <v>78</v>
      </c>
      <c r="B13" s="107" t="s">
        <v>151</v>
      </c>
      <c r="C13" s="96"/>
      <c r="D13" s="96">
        <v>1207</v>
      </c>
    </row>
    <row r="14" spans="1:4" s="208" customFormat="1" ht="12" customHeight="1" thickBot="1">
      <c r="A14" s="220" t="s">
        <v>62</v>
      </c>
      <c r="B14" s="87" t="s">
        <v>152</v>
      </c>
      <c r="C14" s="98"/>
      <c r="D14" s="98"/>
    </row>
    <row r="15" spans="1:4" s="208" customFormat="1" ht="12" customHeight="1" thickBot="1">
      <c r="A15" s="74" t="s">
        <v>5</v>
      </c>
      <c r="B15" s="85" t="s">
        <v>153</v>
      </c>
      <c r="C15" s="95">
        <f>SUM(C16:C20)</f>
        <v>1650</v>
      </c>
      <c r="D15" s="95">
        <f>SUM(D16:D20)</f>
        <v>5629</v>
      </c>
    </row>
    <row r="16" spans="1:4" s="208" customFormat="1" ht="12" customHeight="1">
      <c r="A16" s="218" t="s">
        <v>64</v>
      </c>
      <c r="B16" s="106" t="s">
        <v>154</v>
      </c>
      <c r="C16" s="97"/>
      <c r="D16" s="97"/>
    </row>
    <row r="17" spans="1:4" s="208" customFormat="1" ht="12" customHeight="1">
      <c r="A17" s="219" t="s">
        <v>65</v>
      </c>
      <c r="B17" s="107" t="s">
        <v>155</v>
      </c>
      <c r="C17" s="96"/>
      <c r="D17" s="96"/>
    </row>
    <row r="18" spans="1:4" s="208" customFormat="1" ht="12" customHeight="1">
      <c r="A18" s="219" t="s">
        <v>66</v>
      </c>
      <c r="B18" s="107" t="s">
        <v>156</v>
      </c>
      <c r="C18" s="96"/>
      <c r="D18" s="96"/>
    </row>
    <row r="19" spans="1:4" s="208" customFormat="1" ht="12" customHeight="1">
      <c r="A19" s="219" t="s">
        <v>67</v>
      </c>
      <c r="B19" s="107" t="s">
        <v>157</v>
      </c>
      <c r="C19" s="96"/>
      <c r="D19" s="96"/>
    </row>
    <row r="20" spans="1:4" s="208" customFormat="1" ht="12" customHeight="1">
      <c r="A20" s="219" t="s">
        <v>68</v>
      </c>
      <c r="B20" s="107" t="s">
        <v>158</v>
      </c>
      <c r="C20" s="96">
        <v>1650</v>
      </c>
      <c r="D20" s="96">
        <v>5629</v>
      </c>
    </row>
    <row r="21" spans="1:4" s="235" customFormat="1" ht="12" customHeight="1" thickBot="1">
      <c r="A21" s="220" t="s">
        <v>74</v>
      </c>
      <c r="B21" s="87" t="s">
        <v>159</v>
      </c>
      <c r="C21" s="98"/>
      <c r="D21" s="98"/>
    </row>
    <row r="22" spans="1:4" s="235" customFormat="1" ht="12" customHeight="1" thickBot="1">
      <c r="A22" s="74" t="s">
        <v>6</v>
      </c>
      <c r="B22" s="70" t="s">
        <v>160</v>
      </c>
      <c r="C22" s="95">
        <f>SUM(C23:C27)</f>
        <v>0</v>
      </c>
      <c r="D22" s="95">
        <f>SUM(D23:D27)</f>
        <v>2950</v>
      </c>
    </row>
    <row r="23" spans="1:4" s="235" customFormat="1" ht="12" customHeight="1">
      <c r="A23" s="218" t="s">
        <v>47</v>
      </c>
      <c r="B23" s="106" t="s">
        <v>161</v>
      </c>
      <c r="C23" s="97"/>
      <c r="D23" s="97">
        <v>2950</v>
      </c>
    </row>
    <row r="24" spans="1:4" s="208" customFormat="1" ht="12" customHeight="1">
      <c r="A24" s="219" t="s">
        <v>48</v>
      </c>
      <c r="B24" s="107" t="s">
        <v>162</v>
      </c>
      <c r="C24" s="96"/>
      <c r="D24" s="96"/>
    </row>
    <row r="25" spans="1:4" s="235" customFormat="1" ht="12" customHeight="1">
      <c r="A25" s="219" t="s">
        <v>49</v>
      </c>
      <c r="B25" s="107" t="s">
        <v>163</v>
      </c>
      <c r="C25" s="96"/>
      <c r="D25" s="96"/>
    </row>
    <row r="26" spans="1:4" s="235" customFormat="1" ht="12" customHeight="1">
      <c r="A26" s="219" t="s">
        <v>50</v>
      </c>
      <c r="B26" s="107" t="s">
        <v>164</v>
      </c>
      <c r="C26" s="96"/>
      <c r="D26" s="96"/>
    </row>
    <row r="27" spans="1:4" s="235" customFormat="1" ht="12" customHeight="1">
      <c r="A27" s="219" t="s">
        <v>92</v>
      </c>
      <c r="B27" s="107" t="s">
        <v>165</v>
      </c>
      <c r="C27" s="96"/>
      <c r="D27" s="96"/>
    </row>
    <row r="28" spans="1:4" s="235" customFormat="1" ht="12" customHeight="1" thickBot="1">
      <c r="A28" s="220" t="s">
        <v>93</v>
      </c>
      <c r="B28" s="108" t="s">
        <v>166</v>
      </c>
      <c r="C28" s="98"/>
      <c r="D28" s="98"/>
    </row>
    <row r="29" spans="1:4" s="235" customFormat="1" ht="12" customHeight="1" thickBot="1">
      <c r="A29" s="74" t="s">
        <v>94</v>
      </c>
      <c r="B29" s="70" t="s">
        <v>394</v>
      </c>
      <c r="C29" s="101">
        <f>SUM(C30:C35)</f>
        <v>1135</v>
      </c>
      <c r="D29" s="101">
        <f>SUM(D30:D35)</f>
        <v>963</v>
      </c>
    </row>
    <row r="30" spans="1:4" s="235" customFormat="1" ht="12" customHeight="1">
      <c r="A30" s="218" t="s">
        <v>167</v>
      </c>
      <c r="B30" s="106" t="s">
        <v>417</v>
      </c>
      <c r="C30" s="97">
        <v>182</v>
      </c>
      <c r="D30" s="97">
        <v>167</v>
      </c>
    </row>
    <row r="31" spans="1:4" s="235" customFormat="1" ht="12" customHeight="1">
      <c r="A31" s="219" t="s">
        <v>168</v>
      </c>
      <c r="B31" s="107" t="s">
        <v>399</v>
      </c>
      <c r="C31" s="96"/>
      <c r="D31" s="96"/>
    </row>
    <row r="32" spans="1:4" s="235" customFormat="1" ht="12" customHeight="1">
      <c r="A32" s="219" t="s">
        <v>169</v>
      </c>
      <c r="B32" s="107" t="s">
        <v>400</v>
      </c>
      <c r="C32" s="96">
        <v>800</v>
      </c>
      <c r="D32" s="96">
        <v>535</v>
      </c>
    </row>
    <row r="33" spans="1:4" s="235" customFormat="1" ht="12" customHeight="1">
      <c r="A33" s="219" t="s">
        <v>395</v>
      </c>
      <c r="B33" s="107" t="s">
        <v>401</v>
      </c>
      <c r="C33" s="96"/>
      <c r="D33" s="96"/>
    </row>
    <row r="34" spans="1:4" s="235" customFormat="1" ht="12" customHeight="1">
      <c r="A34" s="219" t="s">
        <v>396</v>
      </c>
      <c r="B34" s="107" t="s">
        <v>416</v>
      </c>
      <c r="C34" s="96">
        <v>153</v>
      </c>
      <c r="D34" s="96">
        <v>233</v>
      </c>
    </row>
    <row r="35" spans="1:4" s="235" customFormat="1" ht="12" customHeight="1" thickBot="1">
      <c r="A35" s="220" t="s">
        <v>397</v>
      </c>
      <c r="B35" s="87" t="s">
        <v>171</v>
      </c>
      <c r="C35" s="98"/>
      <c r="D35" s="98">
        <v>28</v>
      </c>
    </row>
    <row r="36" spans="1:4" s="235" customFormat="1" ht="12" customHeight="1" thickBot="1">
      <c r="A36" s="74" t="s">
        <v>8</v>
      </c>
      <c r="B36" s="70" t="s">
        <v>172</v>
      </c>
      <c r="C36" s="95">
        <f>SUM(C37:C46)</f>
        <v>722</v>
      </c>
      <c r="D36" s="95">
        <f>SUM(D37:D46)</f>
        <v>1356</v>
      </c>
    </row>
    <row r="37" spans="1:4" s="235" customFormat="1" ht="12" customHeight="1">
      <c r="A37" s="218" t="s">
        <v>51</v>
      </c>
      <c r="B37" s="106" t="s">
        <v>173</v>
      </c>
      <c r="C37" s="97"/>
      <c r="D37" s="97"/>
    </row>
    <row r="38" spans="1:4" s="235" customFormat="1" ht="12" customHeight="1">
      <c r="A38" s="219" t="s">
        <v>52</v>
      </c>
      <c r="B38" s="107" t="s">
        <v>174</v>
      </c>
      <c r="C38" s="96">
        <v>266</v>
      </c>
      <c r="D38" s="96">
        <v>319</v>
      </c>
    </row>
    <row r="39" spans="1:4" s="235" customFormat="1" ht="12" customHeight="1">
      <c r="A39" s="219" t="s">
        <v>53</v>
      </c>
      <c r="B39" s="107" t="s">
        <v>175</v>
      </c>
      <c r="C39" s="96"/>
      <c r="D39" s="96"/>
    </row>
    <row r="40" spans="1:4" s="235" customFormat="1" ht="12" customHeight="1">
      <c r="A40" s="219" t="s">
        <v>96</v>
      </c>
      <c r="B40" s="107" t="s">
        <v>176</v>
      </c>
      <c r="C40" s="96"/>
      <c r="D40" s="96">
        <v>152</v>
      </c>
    </row>
    <row r="41" spans="1:4" s="235" customFormat="1" ht="12" customHeight="1">
      <c r="A41" s="219" t="s">
        <v>97</v>
      </c>
      <c r="B41" s="107" t="s">
        <v>177</v>
      </c>
      <c r="C41" s="96"/>
      <c r="D41" s="96"/>
    </row>
    <row r="42" spans="1:4" s="235" customFormat="1" ht="12" customHeight="1">
      <c r="A42" s="219" t="s">
        <v>98</v>
      </c>
      <c r="B42" s="107" t="s">
        <v>178</v>
      </c>
      <c r="C42" s="96"/>
      <c r="D42" s="96">
        <v>41</v>
      </c>
    </row>
    <row r="43" spans="1:4" s="235" customFormat="1" ht="12" customHeight="1">
      <c r="A43" s="219" t="s">
        <v>99</v>
      </c>
      <c r="B43" s="107" t="s">
        <v>179</v>
      </c>
      <c r="C43" s="96"/>
      <c r="D43" s="96"/>
    </row>
    <row r="44" spans="1:4" s="235" customFormat="1" ht="12" customHeight="1">
      <c r="A44" s="219" t="s">
        <v>100</v>
      </c>
      <c r="B44" s="107" t="s">
        <v>180</v>
      </c>
      <c r="C44" s="96"/>
      <c r="D44" s="96">
        <v>25</v>
      </c>
    </row>
    <row r="45" spans="1:4" s="235" customFormat="1" ht="12" customHeight="1">
      <c r="A45" s="219" t="s">
        <v>181</v>
      </c>
      <c r="B45" s="107" t="s">
        <v>182</v>
      </c>
      <c r="C45" s="99"/>
      <c r="D45" s="99"/>
    </row>
    <row r="46" spans="1:4" s="208" customFormat="1" ht="12" customHeight="1" thickBot="1">
      <c r="A46" s="220" t="s">
        <v>183</v>
      </c>
      <c r="B46" s="108" t="s">
        <v>184</v>
      </c>
      <c r="C46" s="100">
        <v>456</v>
      </c>
      <c r="D46" s="100">
        <v>819</v>
      </c>
    </row>
    <row r="47" spans="1:4" s="235" customFormat="1" ht="12" customHeight="1" thickBot="1">
      <c r="A47" s="74" t="s">
        <v>9</v>
      </c>
      <c r="B47" s="70" t="s">
        <v>185</v>
      </c>
      <c r="C47" s="95">
        <f>SUM(C48:C52)</f>
        <v>0</v>
      </c>
      <c r="D47" s="95">
        <f>SUM(D48:D52)</f>
        <v>0</v>
      </c>
    </row>
    <row r="48" spans="1:4" s="235" customFormat="1" ht="12" customHeight="1">
      <c r="A48" s="218" t="s">
        <v>54</v>
      </c>
      <c r="B48" s="106" t="s">
        <v>186</v>
      </c>
      <c r="C48" s="114"/>
      <c r="D48" s="114"/>
    </row>
    <row r="49" spans="1:4" s="235" customFormat="1" ht="12" customHeight="1">
      <c r="A49" s="219" t="s">
        <v>55</v>
      </c>
      <c r="B49" s="107" t="s">
        <v>187</v>
      </c>
      <c r="C49" s="99"/>
      <c r="D49" s="99"/>
    </row>
    <row r="50" spans="1:4" s="235" customFormat="1" ht="12" customHeight="1">
      <c r="A50" s="219" t="s">
        <v>188</v>
      </c>
      <c r="B50" s="107" t="s">
        <v>189</v>
      </c>
      <c r="C50" s="99"/>
      <c r="D50" s="99"/>
    </row>
    <row r="51" spans="1:4" s="235" customFormat="1" ht="12" customHeight="1">
      <c r="A51" s="219" t="s">
        <v>190</v>
      </c>
      <c r="B51" s="107" t="s">
        <v>191</v>
      </c>
      <c r="C51" s="99"/>
      <c r="D51" s="99"/>
    </row>
    <row r="52" spans="1:4" s="235" customFormat="1" ht="12" customHeight="1" thickBot="1">
      <c r="A52" s="220" t="s">
        <v>192</v>
      </c>
      <c r="B52" s="108" t="s">
        <v>193</v>
      </c>
      <c r="C52" s="100"/>
      <c r="D52" s="100"/>
    </row>
    <row r="53" spans="1:4" s="235" customFormat="1" ht="12" customHeight="1" thickBot="1">
      <c r="A53" s="74" t="s">
        <v>101</v>
      </c>
      <c r="B53" s="70" t="s">
        <v>194</v>
      </c>
      <c r="C53" s="95">
        <f>SUM(C54:C56)</f>
        <v>0</v>
      </c>
      <c r="D53" s="95">
        <f>SUM(D54:D56)</f>
        <v>0</v>
      </c>
    </row>
    <row r="54" spans="1:4" s="208" customFormat="1" ht="12" customHeight="1">
      <c r="A54" s="218" t="s">
        <v>56</v>
      </c>
      <c r="B54" s="106" t="s">
        <v>195</v>
      </c>
      <c r="C54" s="97"/>
      <c r="D54" s="97"/>
    </row>
    <row r="55" spans="1:4" s="208" customFormat="1" ht="12" customHeight="1">
      <c r="A55" s="219" t="s">
        <v>57</v>
      </c>
      <c r="B55" s="107" t="s">
        <v>196</v>
      </c>
      <c r="C55" s="96"/>
      <c r="D55" s="96"/>
    </row>
    <row r="56" spans="1:4" s="208" customFormat="1" ht="12" customHeight="1">
      <c r="A56" s="219" t="s">
        <v>197</v>
      </c>
      <c r="B56" s="107" t="s">
        <v>198</v>
      </c>
      <c r="C56" s="96"/>
      <c r="D56" s="96"/>
    </row>
    <row r="57" spans="1:4" s="208" customFormat="1" ht="12" customHeight="1" thickBot="1">
      <c r="A57" s="220" t="s">
        <v>199</v>
      </c>
      <c r="B57" s="108" t="s">
        <v>200</v>
      </c>
      <c r="C57" s="98"/>
      <c r="D57" s="98"/>
    </row>
    <row r="58" spans="1:4" s="235" customFormat="1" ht="12" customHeight="1" thickBot="1">
      <c r="A58" s="74" t="s">
        <v>11</v>
      </c>
      <c r="B58" s="85" t="s">
        <v>201</v>
      </c>
      <c r="C58" s="95">
        <f>SUM(C59:C61)</f>
        <v>0</v>
      </c>
      <c r="D58" s="95">
        <f>SUM(D59:D61)</f>
        <v>0</v>
      </c>
    </row>
    <row r="59" spans="1:4" s="235" customFormat="1" ht="12" customHeight="1">
      <c r="A59" s="218" t="s">
        <v>102</v>
      </c>
      <c r="B59" s="106" t="s">
        <v>202</v>
      </c>
      <c r="C59" s="99"/>
      <c r="D59" s="99"/>
    </row>
    <row r="60" spans="1:4" s="235" customFormat="1" ht="12" customHeight="1">
      <c r="A60" s="219" t="s">
        <v>103</v>
      </c>
      <c r="B60" s="107" t="s">
        <v>384</v>
      </c>
      <c r="C60" s="99"/>
      <c r="D60" s="99"/>
    </row>
    <row r="61" spans="1:4" s="235" customFormat="1" ht="12" customHeight="1">
      <c r="A61" s="219" t="s">
        <v>123</v>
      </c>
      <c r="B61" s="107" t="s">
        <v>204</v>
      </c>
      <c r="C61" s="99"/>
      <c r="D61" s="99"/>
    </row>
    <row r="62" spans="1:4" s="235" customFormat="1" ht="12" customHeight="1" thickBot="1">
      <c r="A62" s="220" t="s">
        <v>205</v>
      </c>
      <c r="B62" s="108" t="s">
        <v>206</v>
      </c>
      <c r="C62" s="99"/>
      <c r="D62" s="99"/>
    </row>
    <row r="63" spans="1:4" s="235" customFormat="1" ht="12" customHeight="1" thickBot="1">
      <c r="A63" s="74" t="s">
        <v>12</v>
      </c>
      <c r="B63" s="70" t="s">
        <v>207</v>
      </c>
      <c r="C63" s="101">
        <f>+C8+C15+C22+C29+C36+C47+C53+C58</f>
        <v>18844</v>
      </c>
      <c r="D63" s="101">
        <f>+D8+D15+D22+D29+D36+D47+D53+D58</f>
        <v>28195</v>
      </c>
    </row>
    <row r="64" spans="1:4" s="235" customFormat="1" ht="12" customHeight="1" thickBot="1">
      <c r="A64" s="221" t="s">
        <v>382</v>
      </c>
      <c r="B64" s="85" t="s">
        <v>209</v>
      </c>
      <c r="C64" s="95">
        <f>SUM(C65:C67)</f>
        <v>0</v>
      </c>
      <c r="D64" s="95">
        <f>SUM(D65:D67)</f>
        <v>0</v>
      </c>
    </row>
    <row r="65" spans="1:4" s="235" customFormat="1" ht="12" customHeight="1">
      <c r="A65" s="218" t="s">
        <v>210</v>
      </c>
      <c r="B65" s="106" t="s">
        <v>211</v>
      </c>
      <c r="C65" s="99"/>
      <c r="D65" s="99"/>
    </row>
    <row r="66" spans="1:4" s="235" customFormat="1" ht="12" customHeight="1">
      <c r="A66" s="219" t="s">
        <v>212</v>
      </c>
      <c r="B66" s="107" t="s">
        <v>213</v>
      </c>
      <c r="C66" s="99"/>
      <c r="D66" s="99"/>
    </row>
    <row r="67" spans="1:4" s="235" customFormat="1" ht="12" customHeight="1" thickBot="1">
      <c r="A67" s="220" t="s">
        <v>214</v>
      </c>
      <c r="B67" s="214" t="s">
        <v>215</v>
      </c>
      <c r="C67" s="99"/>
      <c r="D67" s="99"/>
    </row>
    <row r="68" spans="1:4" s="235" customFormat="1" ht="12" customHeight="1" thickBot="1">
      <c r="A68" s="221" t="s">
        <v>216</v>
      </c>
      <c r="B68" s="85" t="s">
        <v>217</v>
      </c>
      <c r="C68" s="95">
        <f>SUM(C69:C72)</f>
        <v>0</v>
      </c>
      <c r="D68" s="95">
        <f>SUM(D69:D72)</f>
        <v>0</v>
      </c>
    </row>
    <row r="69" spans="1:4" s="235" customFormat="1" ht="12" customHeight="1">
      <c r="A69" s="218" t="s">
        <v>79</v>
      </c>
      <c r="B69" s="106" t="s">
        <v>218</v>
      </c>
      <c r="C69" s="99"/>
      <c r="D69" s="99"/>
    </row>
    <row r="70" spans="1:4" s="235" customFormat="1" ht="12" customHeight="1">
      <c r="A70" s="219" t="s">
        <v>80</v>
      </c>
      <c r="B70" s="107" t="s">
        <v>219</v>
      </c>
      <c r="C70" s="99"/>
      <c r="D70" s="99"/>
    </row>
    <row r="71" spans="1:4" s="235" customFormat="1" ht="12" customHeight="1">
      <c r="A71" s="219" t="s">
        <v>220</v>
      </c>
      <c r="B71" s="107" t="s">
        <v>221</v>
      </c>
      <c r="C71" s="99"/>
      <c r="D71" s="99"/>
    </row>
    <row r="72" spans="1:4" s="235" customFormat="1" ht="12" customHeight="1" thickBot="1">
      <c r="A72" s="220" t="s">
        <v>222</v>
      </c>
      <c r="B72" s="108" t="s">
        <v>223</v>
      </c>
      <c r="C72" s="99"/>
      <c r="D72" s="99"/>
    </row>
    <row r="73" spans="1:4" s="235" customFormat="1" ht="12" customHeight="1" thickBot="1">
      <c r="A73" s="221" t="s">
        <v>224</v>
      </c>
      <c r="B73" s="85" t="s">
        <v>225</v>
      </c>
      <c r="C73" s="95">
        <f>SUM(C74:C75)</f>
        <v>5128</v>
      </c>
      <c r="D73" s="95">
        <f>SUM(D74:D75)</f>
        <v>8722</v>
      </c>
    </row>
    <row r="74" spans="1:4" s="235" customFormat="1" ht="12" customHeight="1">
      <c r="A74" s="218" t="s">
        <v>226</v>
      </c>
      <c r="B74" s="106" t="s">
        <v>227</v>
      </c>
      <c r="C74" s="99">
        <v>5128</v>
      </c>
      <c r="D74" s="99">
        <v>8722</v>
      </c>
    </row>
    <row r="75" spans="1:4" s="235" customFormat="1" ht="12" customHeight="1" thickBot="1">
      <c r="A75" s="220" t="s">
        <v>228</v>
      </c>
      <c r="B75" s="108" t="s">
        <v>229</v>
      </c>
      <c r="C75" s="99"/>
      <c r="D75" s="99"/>
    </row>
    <row r="76" spans="1:4" s="235" customFormat="1" ht="12" customHeight="1" thickBot="1">
      <c r="A76" s="221" t="s">
        <v>230</v>
      </c>
      <c r="B76" s="85" t="s">
        <v>231</v>
      </c>
      <c r="C76" s="95">
        <f>SUM(C77:C79)</f>
        <v>0</v>
      </c>
      <c r="D76" s="95">
        <f>SUM(D77:D79)</f>
        <v>691</v>
      </c>
    </row>
    <row r="77" spans="1:4" s="235" customFormat="1" ht="12" customHeight="1">
      <c r="A77" s="218" t="s">
        <v>232</v>
      </c>
      <c r="B77" s="106" t="s">
        <v>233</v>
      </c>
      <c r="C77" s="99"/>
      <c r="D77" s="99">
        <v>691</v>
      </c>
    </row>
    <row r="78" spans="1:4" s="235" customFormat="1" ht="12" customHeight="1">
      <c r="A78" s="219" t="s">
        <v>234</v>
      </c>
      <c r="B78" s="107" t="s">
        <v>235</v>
      </c>
      <c r="C78" s="99"/>
      <c r="D78" s="99"/>
    </row>
    <row r="79" spans="1:4" s="235" customFormat="1" ht="12" customHeight="1" thickBot="1">
      <c r="A79" s="220" t="s">
        <v>236</v>
      </c>
      <c r="B79" s="108" t="s">
        <v>237</v>
      </c>
      <c r="C79" s="99"/>
      <c r="D79" s="99"/>
    </row>
    <row r="80" spans="1:4" s="235" customFormat="1" ht="12" customHeight="1" thickBot="1">
      <c r="A80" s="221" t="s">
        <v>238</v>
      </c>
      <c r="B80" s="85" t="s">
        <v>239</v>
      </c>
      <c r="C80" s="95">
        <f>SUM(C81:C84)</f>
        <v>0</v>
      </c>
      <c r="D80" s="95">
        <f>SUM(D81:D84)</f>
        <v>0</v>
      </c>
    </row>
    <row r="81" spans="1:4" s="235" customFormat="1" ht="12" customHeight="1">
      <c r="A81" s="222" t="s">
        <v>240</v>
      </c>
      <c r="B81" s="106" t="s">
        <v>241</v>
      </c>
      <c r="C81" s="99"/>
      <c r="D81" s="99"/>
    </row>
    <row r="82" spans="1:4" s="235" customFormat="1" ht="12" customHeight="1">
      <c r="A82" s="223" t="s">
        <v>242</v>
      </c>
      <c r="B82" s="107" t="s">
        <v>243</v>
      </c>
      <c r="C82" s="99"/>
      <c r="D82" s="99"/>
    </row>
    <row r="83" spans="1:4" s="235" customFormat="1" ht="12" customHeight="1">
      <c r="A83" s="223" t="s">
        <v>244</v>
      </c>
      <c r="B83" s="107" t="s">
        <v>245</v>
      </c>
      <c r="C83" s="99"/>
      <c r="D83" s="99"/>
    </row>
    <row r="84" spans="1:4" s="235" customFormat="1" ht="12" customHeight="1" thickBot="1">
      <c r="A84" s="224" t="s">
        <v>246</v>
      </c>
      <c r="B84" s="108" t="s">
        <v>247</v>
      </c>
      <c r="C84" s="99"/>
      <c r="D84" s="99"/>
    </row>
    <row r="85" spans="1:4" s="235" customFormat="1" ht="12" customHeight="1" thickBot="1">
      <c r="A85" s="221" t="s">
        <v>248</v>
      </c>
      <c r="B85" s="85" t="s">
        <v>249</v>
      </c>
      <c r="C85" s="118"/>
      <c r="D85" s="118"/>
    </row>
    <row r="86" spans="1:4" s="235" customFormat="1" ht="12" customHeight="1" thickBot="1">
      <c r="A86" s="221" t="s">
        <v>250</v>
      </c>
      <c r="B86" s="215" t="s">
        <v>251</v>
      </c>
      <c r="C86" s="101">
        <f>+C64+C68+C73+C76+C80+C85</f>
        <v>5128</v>
      </c>
      <c r="D86" s="101">
        <f>+D64+D68+D73+D76+D80+D85</f>
        <v>9413</v>
      </c>
    </row>
    <row r="87" spans="1:4" s="235" customFormat="1" ht="12" customHeight="1" thickBot="1">
      <c r="A87" s="225" t="s">
        <v>252</v>
      </c>
      <c r="B87" s="216" t="s">
        <v>383</v>
      </c>
      <c r="C87" s="101">
        <f>+C63+C86</f>
        <v>23972</v>
      </c>
      <c r="D87" s="101">
        <f>+D63+D86</f>
        <v>37608</v>
      </c>
    </row>
    <row r="88" spans="1:4" s="235" customFormat="1" ht="15" customHeight="1">
      <c r="A88" s="191"/>
      <c r="B88" s="192"/>
      <c r="C88" s="206"/>
      <c r="D88" s="206"/>
    </row>
    <row r="89" spans="1:4" ht="13.5" thickBot="1">
      <c r="A89" s="193"/>
      <c r="B89" s="194"/>
      <c r="C89" s="207"/>
      <c r="D89" s="207"/>
    </row>
    <row r="90" spans="1:4" s="234" customFormat="1" ht="16.5" customHeight="1" thickBot="1">
      <c r="A90" s="273" t="s">
        <v>36</v>
      </c>
      <c r="B90" s="274"/>
      <c r="C90" s="274"/>
      <c r="D90" s="274"/>
    </row>
    <row r="91" spans="1:4" s="47" customFormat="1" ht="12" customHeight="1" thickBot="1">
      <c r="A91" s="213" t="s">
        <v>4</v>
      </c>
      <c r="B91" s="73" t="s">
        <v>260</v>
      </c>
      <c r="C91" s="198">
        <f>SUM(C92:C96)</f>
        <v>15363</v>
      </c>
      <c r="D91" s="198">
        <f>SUM(D92:D96)</f>
        <v>23359</v>
      </c>
    </row>
    <row r="92" spans="1:4" ht="12" customHeight="1">
      <c r="A92" s="226" t="s">
        <v>58</v>
      </c>
      <c r="B92" s="59" t="s">
        <v>33</v>
      </c>
      <c r="C92" s="34">
        <v>5090</v>
      </c>
      <c r="D92" s="34">
        <v>8909</v>
      </c>
    </row>
    <row r="93" spans="1:4" ht="12" customHeight="1">
      <c r="A93" s="219" t="s">
        <v>59</v>
      </c>
      <c r="B93" s="57" t="s">
        <v>104</v>
      </c>
      <c r="C93" s="96">
        <v>1385</v>
      </c>
      <c r="D93" s="96">
        <v>1741</v>
      </c>
    </row>
    <row r="94" spans="1:4" ht="12" customHeight="1">
      <c r="A94" s="219" t="s">
        <v>60</v>
      </c>
      <c r="B94" s="57" t="s">
        <v>77</v>
      </c>
      <c r="C94" s="98">
        <v>5488</v>
      </c>
      <c r="D94" s="98">
        <v>8734</v>
      </c>
    </row>
    <row r="95" spans="1:4" ht="12" customHeight="1">
      <c r="A95" s="219" t="s">
        <v>61</v>
      </c>
      <c r="B95" s="60" t="s">
        <v>105</v>
      </c>
      <c r="C95" s="98">
        <v>1446</v>
      </c>
      <c r="D95" s="98">
        <v>1869</v>
      </c>
    </row>
    <row r="96" spans="1:4" ht="12" customHeight="1">
      <c r="A96" s="219" t="s">
        <v>69</v>
      </c>
      <c r="B96" s="68" t="s">
        <v>106</v>
      </c>
      <c r="C96" s="98">
        <v>1954</v>
      </c>
      <c r="D96" s="98">
        <v>2106</v>
      </c>
    </row>
    <row r="97" spans="1:4" ht="12" customHeight="1">
      <c r="A97" s="219" t="s">
        <v>62</v>
      </c>
      <c r="B97" s="57" t="s">
        <v>261</v>
      </c>
      <c r="C97" s="98"/>
      <c r="D97" s="98">
        <v>40</v>
      </c>
    </row>
    <row r="98" spans="1:4" ht="12" customHeight="1">
      <c r="A98" s="219" t="s">
        <v>63</v>
      </c>
      <c r="B98" s="79" t="s">
        <v>262</v>
      </c>
      <c r="C98" s="98"/>
      <c r="D98" s="98"/>
    </row>
    <row r="99" spans="1:4" ht="12" customHeight="1">
      <c r="A99" s="219" t="s">
        <v>70</v>
      </c>
      <c r="B99" s="80" t="s">
        <v>263</v>
      </c>
      <c r="C99" s="98"/>
      <c r="D99" s="98"/>
    </row>
    <row r="100" spans="1:4" ht="12" customHeight="1">
      <c r="A100" s="219" t="s">
        <v>71</v>
      </c>
      <c r="B100" s="80" t="s">
        <v>264</v>
      </c>
      <c r="C100" s="98"/>
      <c r="D100" s="98"/>
    </row>
    <row r="101" spans="1:4" ht="12" customHeight="1">
      <c r="A101" s="219" t="s">
        <v>72</v>
      </c>
      <c r="B101" s="79" t="s">
        <v>265</v>
      </c>
      <c r="C101" s="98">
        <v>1604</v>
      </c>
      <c r="D101" s="98">
        <v>1485</v>
      </c>
    </row>
    <row r="102" spans="1:4" ht="12" customHeight="1">
      <c r="A102" s="219" t="s">
        <v>73</v>
      </c>
      <c r="B102" s="79" t="s">
        <v>266</v>
      </c>
      <c r="C102" s="98"/>
      <c r="D102" s="98"/>
    </row>
    <row r="103" spans="1:4" ht="12" customHeight="1">
      <c r="A103" s="219" t="s">
        <v>75</v>
      </c>
      <c r="B103" s="80" t="s">
        <v>267</v>
      </c>
      <c r="C103" s="98"/>
      <c r="D103" s="98"/>
    </row>
    <row r="104" spans="1:4" ht="12" customHeight="1">
      <c r="A104" s="227" t="s">
        <v>107</v>
      </c>
      <c r="B104" s="81" t="s">
        <v>268</v>
      </c>
      <c r="C104" s="98"/>
      <c r="D104" s="98"/>
    </row>
    <row r="105" spans="1:4" ht="12" customHeight="1">
      <c r="A105" s="219" t="s">
        <v>269</v>
      </c>
      <c r="B105" s="81" t="s">
        <v>270</v>
      </c>
      <c r="C105" s="98"/>
      <c r="D105" s="98"/>
    </row>
    <row r="106" spans="1:4" s="47" customFormat="1" ht="12" customHeight="1" thickBot="1">
      <c r="A106" s="228" t="s">
        <v>271</v>
      </c>
      <c r="B106" s="82" t="s">
        <v>272</v>
      </c>
      <c r="C106" s="35">
        <v>350</v>
      </c>
      <c r="D106" s="35">
        <v>581</v>
      </c>
    </row>
    <row r="107" spans="1:4" ht="12" customHeight="1" thickBot="1">
      <c r="A107" s="74" t="s">
        <v>5</v>
      </c>
      <c r="B107" s="72" t="s">
        <v>273</v>
      </c>
      <c r="C107" s="89">
        <f>+C108+C110+C112</f>
        <v>0</v>
      </c>
      <c r="D107" s="89">
        <f>+D108+D110+D112</f>
        <v>1268</v>
      </c>
    </row>
    <row r="108" spans="1:4" ht="12" customHeight="1">
      <c r="A108" s="218" t="s">
        <v>64</v>
      </c>
      <c r="B108" s="57" t="s">
        <v>121</v>
      </c>
      <c r="C108" s="97"/>
      <c r="D108" s="97">
        <v>1268</v>
      </c>
    </row>
    <row r="109" spans="1:4" ht="12" customHeight="1">
      <c r="A109" s="218" t="s">
        <v>65</v>
      </c>
      <c r="B109" s="61" t="s">
        <v>274</v>
      </c>
      <c r="C109" s="201"/>
      <c r="D109" s="201"/>
    </row>
    <row r="110" spans="1:4" ht="12" customHeight="1">
      <c r="A110" s="218" t="s">
        <v>66</v>
      </c>
      <c r="B110" s="61" t="s">
        <v>108</v>
      </c>
      <c r="C110" s="200"/>
      <c r="D110" s="200"/>
    </row>
    <row r="111" spans="1:4" ht="12" customHeight="1">
      <c r="A111" s="218" t="s">
        <v>67</v>
      </c>
      <c r="B111" s="61" t="s">
        <v>275</v>
      </c>
      <c r="C111" s="83"/>
      <c r="D111" s="83"/>
    </row>
    <row r="112" spans="1:4" ht="12" customHeight="1">
      <c r="A112" s="218" t="s">
        <v>68</v>
      </c>
      <c r="B112" s="87" t="s">
        <v>124</v>
      </c>
      <c r="C112" s="83"/>
      <c r="D112" s="83"/>
    </row>
    <row r="113" spans="1:4" ht="12" customHeight="1">
      <c r="A113" s="218" t="s">
        <v>74</v>
      </c>
      <c r="B113" s="86" t="s">
        <v>276</v>
      </c>
      <c r="C113" s="83"/>
      <c r="D113" s="83"/>
    </row>
    <row r="114" spans="1:4" ht="12" customHeight="1">
      <c r="A114" s="218" t="s">
        <v>76</v>
      </c>
      <c r="B114" s="102" t="s">
        <v>277</v>
      </c>
      <c r="C114" s="83"/>
      <c r="D114" s="83"/>
    </row>
    <row r="115" spans="1:4" ht="12" customHeight="1">
      <c r="A115" s="218" t="s">
        <v>109</v>
      </c>
      <c r="B115" s="80" t="s">
        <v>264</v>
      </c>
      <c r="C115" s="83"/>
      <c r="D115" s="83"/>
    </row>
    <row r="116" spans="1:4" ht="12" customHeight="1">
      <c r="A116" s="218" t="s">
        <v>110</v>
      </c>
      <c r="B116" s="80" t="s">
        <v>278</v>
      </c>
      <c r="C116" s="83"/>
      <c r="D116" s="83"/>
    </row>
    <row r="117" spans="1:4" ht="12" customHeight="1">
      <c r="A117" s="218" t="s">
        <v>111</v>
      </c>
      <c r="B117" s="80" t="s">
        <v>279</v>
      </c>
      <c r="C117" s="83"/>
      <c r="D117" s="83"/>
    </row>
    <row r="118" spans="1:4" ht="12" customHeight="1">
      <c r="A118" s="218" t="s">
        <v>280</v>
      </c>
      <c r="B118" s="80" t="s">
        <v>267</v>
      </c>
      <c r="C118" s="83"/>
      <c r="D118" s="83"/>
    </row>
    <row r="119" spans="1:4" ht="12" customHeight="1">
      <c r="A119" s="218" t="s">
        <v>281</v>
      </c>
      <c r="B119" s="80" t="s">
        <v>282</v>
      </c>
      <c r="C119" s="83"/>
      <c r="D119" s="83"/>
    </row>
    <row r="120" spans="1:4" ht="12" customHeight="1" thickBot="1">
      <c r="A120" s="227" t="s">
        <v>283</v>
      </c>
      <c r="B120" s="80" t="s">
        <v>284</v>
      </c>
      <c r="C120" s="84"/>
      <c r="D120" s="84"/>
    </row>
    <row r="121" spans="1:4" ht="12" customHeight="1" thickBot="1">
      <c r="A121" s="74" t="s">
        <v>6</v>
      </c>
      <c r="B121" s="76" t="s">
        <v>285</v>
      </c>
      <c r="C121" s="89">
        <f>+C122+C123</f>
        <v>8609</v>
      </c>
      <c r="D121" s="89">
        <f>+D122+D123</f>
        <v>12374</v>
      </c>
    </row>
    <row r="122" spans="1:4" ht="12" customHeight="1">
      <c r="A122" s="218" t="s">
        <v>47</v>
      </c>
      <c r="B122" s="58" t="s">
        <v>37</v>
      </c>
      <c r="C122" s="97">
        <v>8609</v>
      </c>
      <c r="D122" s="97">
        <v>12374</v>
      </c>
    </row>
    <row r="123" spans="1:4" ht="12" customHeight="1" thickBot="1">
      <c r="A123" s="220" t="s">
        <v>48</v>
      </c>
      <c r="B123" s="61" t="s">
        <v>38</v>
      </c>
      <c r="C123" s="202"/>
      <c r="D123" s="202"/>
    </row>
    <row r="124" spans="1:4" ht="12" customHeight="1" thickBot="1">
      <c r="A124" s="74" t="s">
        <v>7</v>
      </c>
      <c r="B124" s="76" t="s">
        <v>286</v>
      </c>
      <c r="C124" s="89">
        <f>+C91+C107+C121</f>
        <v>23972</v>
      </c>
      <c r="D124" s="89">
        <f>+D91+D107+D121</f>
        <v>37001</v>
      </c>
    </row>
    <row r="125" spans="1:4" ht="12" customHeight="1" thickBot="1">
      <c r="A125" s="74" t="s">
        <v>8</v>
      </c>
      <c r="B125" s="76" t="s">
        <v>385</v>
      </c>
      <c r="C125" s="89">
        <f>+C126+C127+C128</f>
        <v>0</v>
      </c>
      <c r="D125" s="89">
        <f>+D126+D127+D128</f>
        <v>0</v>
      </c>
    </row>
    <row r="126" spans="1:4" ht="12" customHeight="1">
      <c r="A126" s="218" t="s">
        <v>51</v>
      </c>
      <c r="B126" s="58" t="s">
        <v>288</v>
      </c>
      <c r="C126" s="83"/>
      <c r="D126" s="83"/>
    </row>
    <row r="127" spans="1:4" ht="12" customHeight="1">
      <c r="A127" s="218" t="s">
        <v>52</v>
      </c>
      <c r="B127" s="58" t="s">
        <v>289</v>
      </c>
      <c r="C127" s="83"/>
      <c r="D127" s="83"/>
    </row>
    <row r="128" spans="1:4" ht="12" customHeight="1" thickBot="1">
      <c r="A128" s="227" t="s">
        <v>53</v>
      </c>
      <c r="B128" s="56" t="s">
        <v>290</v>
      </c>
      <c r="C128" s="83"/>
      <c r="D128" s="83"/>
    </row>
    <row r="129" spans="1:4" ht="12" customHeight="1" thickBot="1">
      <c r="A129" s="74" t="s">
        <v>9</v>
      </c>
      <c r="B129" s="76" t="s">
        <v>291</v>
      </c>
      <c r="C129" s="89">
        <f>+C130+C131+C132+C133</f>
        <v>0</v>
      </c>
      <c r="D129" s="89">
        <f>+D130+D131+D132+D133</f>
        <v>0</v>
      </c>
    </row>
    <row r="130" spans="1:4" ht="12" customHeight="1">
      <c r="A130" s="218" t="s">
        <v>54</v>
      </c>
      <c r="B130" s="58" t="s">
        <v>292</v>
      </c>
      <c r="C130" s="83"/>
      <c r="D130" s="83"/>
    </row>
    <row r="131" spans="1:4" ht="12" customHeight="1">
      <c r="A131" s="218" t="s">
        <v>55</v>
      </c>
      <c r="B131" s="58" t="s">
        <v>293</v>
      </c>
      <c r="C131" s="83"/>
      <c r="D131" s="83"/>
    </row>
    <row r="132" spans="1:4" ht="12" customHeight="1">
      <c r="A132" s="218" t="s">
        <v>188</v>
      </c>
      <c r="B132" s="58" t="s">
        <v>294</v>
      </c>
      <c r="C132" s="83"/>
      <c r="D132" s="83"/>
    </row>
    <row r="133" spans="1:4" s="47" customFormat="1" ht="12" customHeight="1" thickBot="1">
      <c r="A133" s="227" t="s">
        <v>190</v>
      </c>
      <c r="B133" s="56" t="s">
        <v>295</v>
      </c>
      <c r="C133" s="83"/>
      <c r="D133" s="83"/>
    </row>
    <row r="134" spans="1:10" ht="13.5" thickBot="1">
      <c r="A134" s="74" t="s">
        <v>10</v>
      </c>
      <c r="B134" s="76" t="s">
        <v>390</v>
      </c>
      <c r="C134" s="203">
        <f>+C135+C136+C137+C139+C138</f>
        <v>0</v>
      </c>
      <c r="D134" s="203">
        <f>+D135+D136+D137+D139+D138</f>
        <v>607</v>
      </c>
      <c r="J134" s="183"/>
    </row>
    <row r="135" spans="1:4" ht="12.75">
      <c r="A135" s="218" t="s">
        <v>56</v>
      </c>
      <c r="B135" s="58" t="s">
        <v>297</v>
      </c>
      <c r="C135" s="83"/>
      <c r="D135" s="83"/>
    </row>
    <row r="136" spans="1:4" ht="12" customHeight="1">
      <c r="A136" s="218" t="s">
        <v>57</v>
      </c>
      <c r="B136" s="58" t="s">
        <v>298</v>
      </c>
      <c r="C136" s="96"/>
      <c r="D136" s="96">
        <v>607</v>
      </c>
    </row>
    <row r="137" spans="1:4" s="47" customFormat="1" ht="12" customHeight="1">
      <c r="A137" s="218" t="s">
        <v>197</v>
      </c>
      <c r="B137" s="58" t="s">
        <v>389</v>
      </c>
      <c r="C137" s="83"/>
      <c r="D137" s="83"/>
    </row>
    <row r="138" spans="1:4" s="47" customFormat="1" ht="12" customHeight="1">
      <c r="A138" s="218" t="s">
        <v>199</v>
      </c>
      <c r="B138" s="58" t="s">
        <v>299</v>
      </c>
      <c r="C138" s="83"/>
      <c r="D138" s="83"/>
    </row>
    <row r="139" spans="1:4" s="47" customFormat="1" ht="12" customHeight="1" thickBot="1">
      <c r="A139" s="227" t="s">
        <v>388</v>
      </c>
      <c r="B139" s="56" t="s">
        <v>300</v>
      </c>
      <c r="C139" s="83"/>
      <c r="D139" s="83"/>
    </row>
    <row r="140" spans="1:4" s="47" customFormat="1" ht="12" customHeight="1" thickBot="1">
      <c r="A140" s="74" t="s">
        <v>11</v>
      </c>
      <c r="B140" s="76" t="s">
        <v>386</v>
      </c>
      <c r="C140" s="205">
        <f>+C141+C142+C143+C144</f>
        <v>0</v>
      </c>
      <c r="D140" s="205">
        <f>+D141+D142+D143+D144</f>
        <v>0</v>
      </c>
    </row>
    <row r="141" spans="1:4" s="47" customFormat="1" ht="12" customHeight="1">
      <c r="A141" s="218" t="s">
        <v>102</v>
      </c>
      <c r="B141" s="58" t="s">
        <v>302</v>
      </c>
      <c r="C141" s="83"/>
      <c r="D141" s="83"/>
    </row>
    <row r="142" spans="1:4" s="47" customFormat="1" ht="12" customHeight="1">
      <c r="A142" s="218" t="s">
        <v>103</v>
      </c>
      <c r="B142" s="58" t="s">
        <v>303</v>
      </c>
      <c r="C142" s="83"/>
      <c r="D142" s="83"/>
    </row>
    <row r="143" spans="1:4" s="47" customFormat="1" ht="12" customHeight="1">
      <c r="A143" s="218" t="s">
        <v>123</v>
      </c>
      <c r="B143" s="58" t="s">
        <v>304</v>
      </c>
      <c r="C143" s="83"/>
      <c r="D143" s="83"/>
    </row>
    <row r="144" spans="1:4" ht="12.75" customHeight="1" thickBot="1">
      <c r="A144" s="218" t="s">
        <v>205</v>
      </c>
      <c r="B144" s="58" t="s">
        <v>305</v>
      </c>
      <c r="C144" s="83"/>
      <c r="D144" s="83"/>
    </row>
    <row r="145" spans="1:4" ht="12" customHeight="1" thickBot="1">
      <c r="A145" s="74" t="s">
        <v>12</v>
      </c>
      <c r="B145" s="76" t="s">
        <v>306</v>
      </c>
      <c r="C145" s="217">
        <f>+C125+C129+C134+C140</f>
        <v>0</v>
      </c>
      <c r="D145" s="217">
        <f>+D125+D129+D134+D140</f>
        <v>607</v>
      </c>
    </row>
    <row r="146" spans="1:4" ht="15" customHeight="1" thickBot="1">
      <c r="A146" s="229" t="s">
        <v>13</v>
      </c>
      <c r="B146" s="91" t="s">
        <v>307</v>
      </c>
      <c r="C146" s="217">
        <f>+C124+C145</f>
        <v>23972</v>
      </c>
      <c r="D146" s="217">
        <f>+D124+D145</f>
        <v>37608</v>
      </c>
    </row>
    <row r="147" ht="13.5" thickBot="1"/>
    <row r="148" spans="1:4" ht="15" customHeight="1" thickBot="1">
      <c r="A148" s="195" t="s">
        <v>404</v>
      </c>
      <c r="B148" s="196"/>
      <c r="C148" s="42">
        <v>1</v>
      </c>
      <c r="D148" s="43">
        <v>1</v>
      </c>
    </row>
    <row r="149" spans="1:4" ht="14.25" customHeight="1" thickBot="1">
      <c r="A149" s="195" t="s">
        <v>403</v>
      </c>
      <c r="B149" s="196"/>
      <c r="C149" s="42">
        <v>1</v>
      </c>
      <c r="D149" s="43">
        <v>3</v>
      </c>
    </row>
  </sheetData>
  <sheetProtection/>
  <mergeCells count="4">
    <mergeCell ref="B2:D2"/>
    <mergeCell ref="B3:D3"/>
    <mergeCell ref="A7:D7"/>
    <mergeCell ref="A90:D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zoomScaleSheetLayoutView="100" workbookViewId="0" topLeftCell="A1">
      <selection activeCell="D1" sqref="D1"/>
    </sheetView>
  </sheetViews>
  <sheetFormatPr defaultColWidth="9.00390625" defaultRowHeight="12.75"/>
  <cols>
    <col min="1" max="1" width="14.875" style="209" customWidth="1"/>
    <col min="2" max="2" width="64.625" style="210" customWidth="1"/>
    <col min="3" max="4" width="17.00390625" style="211" customWidth="1"/>
    <col min="5" max="16384" width="9.375" style="21" customWidth="1"/>
  </cols>
  <sheetData>
    <row r="1" spans="1:4" s="187" customFormat="1" ht="16.5" customHeight="1" thickBot="1">
      <c r="A1" s="186"/>
      <c r="B1" s="188"/>
      <c r="C1" s="231"/>
      <c r="D1" s="197" t="s">
        <v>423</v>
      </c>
    </row>
    <row r="2" spans="1:4" s="232" customFormat="1" ht="15.75" customHeight="1">
      <c r="A2" s="212" t="s">
        <v>39</v>
      </c>
      <c r="B2" s="267" t="s">
        <v>118</v>
      </c>
      <c r="C2" s="268"/>
      <c r="D2" s="269"/>
    </row>
    <row r="3" spans="1:4" s="232" customFormat="1" ht="24.75" thickBot="1">
      <c r="A3" s="230" t="s">
        <v>381</v>
      </c>
      <c r="B3" s="270" t="s">
        <v>391</v>
      </c>
      <c r="C3" s="271"/>
      <c r="D3" s="272"/>
    </row>
    <row r="4" spans="1:4" s="233" customFormat="1" ht="15.75" customHeight="1" thickBot="1">
      <c r="A4" s="189"/>
      <c r="B4" s="189"/>
      <c r="C4" s="190"/>
      <c r="D4" s="190" t="s">
        <v>122</v>
      </c>
    </row>
    <row r="5" spans="1:4" ht="24.75" thickBot="1">
      <c r="A5" s="48" t="s">
        <v>117</v>
      </c>
      <c r="B5" s="49" t="s">
        <v>402</v>
      </c>
      <c r="C5" s="33" t="s">
        <v>144</v>
      </c>
      <c r="D5" s="33" t="s">
        <v>145</v>
      </c>
    </row>
    <row r="6" spans="1:4" s="234" customFormat="1" ht="12.75" customHeight="1" thickBot="1">
      <c r="A6" s="184" t="s">
        <v>254</v>
      </c>
      <c r="B6" s="185" t="s">
        <v>255</v>
      </c>
      <c r="C6" s="185" t="s">
        <v>256</v>
      </c>
      <c r="D6" s="41" t="s">
        <v>257</v>
      </c>
    </row>
    <row r="7" spans="1:4" s="234" customFormat="1" ht="15.75" customHeight="1" thickBot="1">
      <c r="A7" s="273" t="s">
        <v>35</v>
      </c>
      <c r="B7" s="274"/>
      <c r="C7" s="274"/>
      <c r="D7" s="274"/>
    </row>
    <row r="8" spans="1:4" s="234" customFormat="1" ht="12" customHeight="1" thickBot="1">
      <c r="A8" s="74" t="s">
        <v>4</v>
      </c>
      <c r="B8" s="70" t="s">
        <v>146</v>
      </c>
      <c r="C8" s="95">
        <f>SUM(C9:C14)</f>
        <v>11921</v>
      </c>
      <c r="D8" s="95">
        <f>SUM(D9:D14)</f>
        <v>14632</v>
      </c>
    </row>
    <row r="9" spans="1:4" s="208" customFormat="1" ht="12" customHeight="1">
      <c r="A9" s="218" t="s">
        <v>58</v>
      </c>
      <c r="B9" s="106" t="s">
        <v>147</v>
      </c>
      <c r="C9" s="201">
        <v>10191</v>
      </c>
      <c r="D9" s="97">
        <v>10597</v>
      </c>
    </row>
    <row r="10" spans="1:4" s="235" customFormat="1" ht="12" customHeight="1">
      <c r="A10" s="219" t="s">
        <v>59</v>
      </c>
      <c r="B10" s="107" t="s">
        <v>148</v>
      </c>
      <c r="C10" s="200"/>
      <c r="D10" s="96"/>
    </row>
    <row r="11" spans="1:4" s="235" customFormat="1" ht="12" customHeight="1">
      <c r="A11" s="219" t="s">
        <v>60</v>
      </c>
      <c r="B11" s="107" t="s">
        <v>149</v>
      </c>
      <c r="C11" s="200">
        <v>530</v>
      </c>
      <c r="D11" s="96">
        <v>1628</v>
      </c>
    </row>
    <row r="12" spans="1:4" s="235" customFormat="1" ht="12" customHeight="1">
      <c r="A12" s="219" t="s">
        <v>61</v>
      </c>
      <c r="B12" s="107" t="s">
        <v>150</v>
      </c>
      <c r="C12" s="200">
        <v>1200</v>
      </c>
      <c r="D12" s="96">
        <v>1200</v>
      </c>
    </row>
    <row r="13" spans="1:4" s="235" customFormat="1" ht="12" customHeight="1">
      <c r="A13" s="219" t="s">
        <v>78</v>
      </c>
      <c r="B13" s="107" t="s">
        <v>151</v>
      </c>
      <c r="C13" s="96"/>
      <c r="D13" s="96">
        <v>1207</v>
      </c>
    </row>
    <row r="14" spans="1:4" s="208" customFormat="1" ht="12" customHeight="1" thickBot="1">
      <c r="A14" s="220" t="s">
        <v>62</v>
      </c>
      <c r="B14" s="108" t="s">
        <v>152</v>
      </c>
      <c r="C14" s="98"/>
      <c r="D14" s="98"/>
    </row>
    <row r="15" spans="1:4" s="208" customFormat="1" ht="12" customHeight="1" thickBot="1">
      <c r="A15" s="74" t="s">
        <v>5</v>
      </c>
      <c r="B15" s="85" t="s">
        <v>153</v>
      </c>
      <c r="C15" s="95">
        <f>SUM(C16:C20)</f>
        <v>0</v>
      </c>
      <c r="D15" s="95">
        <f>SUM(D16:D20)</f>
        <v>0</v>
      </c>
    </row>
    <row r="16" spans="1:4" s="208" customFormat="1" ht="12" customHeight="1">
      <c r="A16" s="218" t="s">
        <v>64</v>
      </c>
      <c r="B16" s="106" t="s">
        <v>154</v>
      </c>
      <c r="C16" s="97"/>
      <c r="D16" s="97"/>
    </row>
    <row r="17" spans="1:4" s="208" customFormat="1" ht="12" customHeight="1">
      <c r="A17" s="219" t="s">
        <v>65</v>
      </c>
      <c r="B17" s="107" t="s">
        <v>155</v>
      </c>
      <c r="C17" s="96"/>
      <c r="D17" s="96"/>
    </row>
    <row r="18" spans="1:4" s="208" customFormat="1" ht="12" customHeight="1">
      <c r="A18" s="219" t="s">
        <v>66</v>
      </c>
      <c r="B18" s="107" t="s">
        <v>156</v>
      </c>
      <c r="C18" s="96"/>
      <c r="D18" s="96"/>
    </row>
    <row r="19" spans="1:4" s="208" customFormat="1" ht="12" customHeight="1">
      <c r="A19" s="219" t="s">
        <v>67</v>
      </c>
      <c r="B19" s="107" t="s">
        <v>157</v>
      </c>
      <c r="C19" s="96"/>
      <c r="D19" s="96"/>
    </row>
    <row r="20" spans="1:4" s="208" customFormat="1" ht="12" customHeight="1">
      <c r="A20" s="219" t="s">
        <v>68</v>
      </c>
      <c r="B20" s="107" t="s">
        <v>158</v>
      </c>
      <c r="C20" s="96"/>
      <c r="D20" s="96"/>
    </row>
    <row r="21" spans="1:4" s="235" customFormat="1" ht="12" customHeight="1" thickBot="1">
      <c r="A21" s="220" t="s">
        <v>74</v>
      </c>
      <c r="B21" s="108" t="s">
        <v>159</v>
      </c>
      <c r="C21" s="98"/>
      <c r="D21" s="98"/>
    </row>
    <row r="22" spans="1:4" s="235" customFormat="1" ht="12" customHeight="1" thickBot="1">
      <c r="A22" s="74" t="s">
        <v>6</v>
      </c>
      <c r="B22" s="70" t="s">
        <v>160</v>
      </c>
      <c r="C22" s="95">
        <f>SUM(C23:C27)</f>
        <v>0</v>
      </c>
      <c r="D22" s="95">
        <f>SUM(D23:D27)</f>
        <v>0</v>
      </c>
    </row>
    <row r="23" spans="1:4" s="235" customFormat="1" ht="12" customHeight="1">
      <c r="A23" s="218" t="s">
        <v>47</v>
      </c>
      <c r="B23" s="106" t="s">
        <v>161</v>
      </c>
      <c r="C23" s="97"/>
      <c r="D23" s="97"/>
    </row>
    <row r="24" spans="1:4" s="208" customFormat="1" ht="12" customHeight="1">
      <c r="A24" s="219" t="s">
        <v>48</v>
      </c>
      <c r="B24" s="107" t="s">
        <v>162</v>
      </c>
      <c r="C24" s="96"/>
      <c r="D24" s="96"/>
    </row>
    <row r="25" spans="1:4" s="235" customFormat="1" ht="12" customHeight="1">
      <c r="A25" s="219" t="s">
        <v>49</v>
      </c>
      <c r="B25" s="107" t="s">
        <v>163</v>
      </c>
      <c r="C25" s="96"/>
      <c r="D25" s="96"/>
    </row>
    <row r="26" spans="1:4" s="235" customFormat="1" ht="12" customHeight="1">
      <c r="A26" s="219" t="s">
        <v>50</v>
      </c>
      <c r="B26" s="107" t="s">
        <v>164</v>
      </c>
      <c r="C26" s="96"/>
      <c r="D26" s="96"/>
    </row>
    <row r="27" spans="1:4" s="235" customFormat="1" ht="12" customHeight="1">
      <c r="A27" s="219" t="s">
        <v>92</v>
      </c>
      <c r="B27" s="107" t="s">
        <v>165</v>
      </c>
      <c r="C27" s="96"/>
      <c r="D27" s="96"/>
    </row>
    <row r="28" spans="1:4" s="235" customFormat="1" ht="12" customHeight="1" thickBot="1">
      <c r="A28" s="220" t="s">
        <v>93</v>
      </c>
      <c r="B28" s="108" t="s">
        <v>166</v>
      </c>
      <c r="C28" s="98"/>
      <c r="D28" s="98"/>
    </row>
    <row r="29" spans="1:4" s="235" customFormat="1" ht="12" customHeight="1" thickBot="1">
      <c r="A29" s="74" t="s">
        <v>94</v>
      </c>
      <c r="B29" s="70" t="s">
        <v>394</v>
      </c>
      <c r="C29" s="101">
        <f>SUM(C30:C36)</f>
        <v>1135</v>
      </c>
      <c r="D29" s="101">
        <f>SUM(D30:D36)</f>
        <v>963</v>
      </c>
    </row>
    <row r="30" spans="1:4" s="235" customFormat="1" ht="12" customHeight="1">
      <c r="A30" s="218" t="s">
        <v>167</v>
      </c>
      <c r="B30" s="106" t="s">
        <v>417</v>
      </c>
      <c r="C30" s="97">
        <v>182</v>
      </c>
      <c r="D30" s="97">
        <v>167</v>
      </c>
    </row>
    <row r="31" spans="1:4" s="235" customFormat="1" ht="12" customHeight="1">
      <c r="A31" s="219" t="s">
        <v>168</v>
      </c>
      <c r="B31" s="107" t="s">
        <v>399</v>
      </c>
      <c r="C31" s="96"/>
      <c r="D31" s="96"/>
    </row>
    <row r="32" spans="1:4" s="235" customFormat="1" ht="12" customHeight="1">
      <c r="A32" s="219" t="s">
        <v>169</v>
      </c>
      <c r="B32" s="107" t="s">
        <v>400</v>
      </c>
      <c r="C32" s="96">
        <v>800</v>
      </c>
      <c r="D32" s="96">
        <v>535</v>
      </c>
    </row>
    <row r="33" spans="1:4" s="235" customFormat="1" ht="12" customHeight="1">
      <c r="A33" s="219" t="s">
        <v>419</v>
      </c>
      <c r="B33" s="107" t="s">
        <v>401</v>
      </c>
      <c r="C33" s="96"/>
      <c r="D33" s="96"/>
    </row>
    <row r="34" spans="1:4" s="235" customFormat="1" ht="12" customHeight="1">
      <c r="A34" s="219" t="s">
        <v>395</v>
      </c>
      <c r="B34" s="107" t="s">
        <v>416</v>
      </c>
      <c r="C34" s="96">
        <v>153</v>
      </c>
      <c r="D34" s="96">
        <v>233</v>
      </c>
    </row>
    <row r="35" spans="1:4" s="235" customFormat="1" ht="12" customHeight="1">
      <c r="A35" s="219" t="s">
        <v>396</v>
      </c>
      <c r="B35" s="107" t="s">
        <v>170</v>
      </c>
      <c r="C35" s="96"/>
      <c r="D35" s="96"/>
    </row>
    <row r="36" spans="1:4" s="235" customFormat="1" ht="12" customHeight="1" thickBot="1">
      <c r="A36" s="220" t="s">
        <v>397</v>
      </c>
      <c r="B36" s="87" t="s">
        <v>171</v>
      </c>
      <c r="C36" s="98"/>
      <c r="D36" s="98">
        <v>28</v>
      </c>
    </row>
    <row r="37" spans="1:4" s="235" customFormat="1" ht="12" customHeight="1" thickBot="1">
      <c r="A37" s="74" t="s">
        <v>8</v>
      </c>
      <c r="B37" s="70" t="s">
        <v>172</v>
      </c>
      <c r="C37" s="95">
        <f>SUM(C38:C47)</f>
        <v>722</v>
      </c>
      <c r="D37" s="95">
        <f>SUM(D38:D47)</f>
        <v>1356</v>
      </c>
    </row>
    <row r="38" spans="1:4" s="235" customFormat="1" ht="12" customHeight="1">
      <c r="A38" s="218" t="s">
        <v>51</v>
      </c>
      <c r="B38" s="106" t="s">
        <v>173</v>
      </c>
      <c r="C38" s="97"/>
      <c r="D38" s="97"/>
    </row>
    <row r="39" spans="1:4" s="235" customFormat="1" ht="12" customHeight="1">
      <c r="A39" s="219" t="s">
        <v>52</v>
      </c>
      <c r="B39" s="107" t="s">
        <v>174</v>
      </c>
      <c r="C39" s="96">
        <v>266</v>
      </c>
      <c r="D39" s="96">
        <v>319</v>
      </c>
    </row>
    <row r="40" spans="1:4" s="235" customFormat="1" ht="12" customHeight="1">
      <c r="A40" s="219" t="s">
        <v>53</v>
      </c>
      <c r="B40" s="107" t="s">
        <v>175</v>
      </c>
      <c r="C40" s="96"/>
      <c r="D40" s="96"/>
    </row>
    <row r="41" spans="1:4" s="235" customFormat="1" ht="12" customHeight="1">
      <c r="A41" s="219" t="s">
        <v>96</v>
      </c>
      <c r="B41" s="107" t="s">
        <v>176</v>
      </c>
      <c r="C41" s="96"/>
      <c r="D41" s="96">
        <v>152</v>
      </c>
    </row>
    <row r="42" spans="1:4" s="235" customFormat="1" ht="12" customHeight="1">
      <c r="A42" s="219" t="s">
        <v>97</v>
      </c>
      <c r="B42" s="107" t="s">
        <v>177</v>
      </c>
      <c r="C42" s="96"/>
      <c r="D42" s="96"/>
    </row>
    <row r="43" spans="1:4" s="235" customFormat="1" ht="12" customHeight="1">
      <c r="A43" s="219" t="s">
        <v>98</v>
      </c>
      <c r="B43" s="107" t="s">
        <v>178</v>
      </c>
      <c r="C43" s="96"/>
      <c r="D43" s="96">
        <v>41</v>
      </c>
    </row>
    <row r="44" spans="1:4" s="235" customFormat="1" ht="12" customHeight="1">
      <c r="A44" s="219" t="s">
        <v>99</v>
      </c>
      <c r="B44" s="107" t="s">
        <v>179</v>
      </c>
      <c r="C44" s="96"/>
      <c r="D44" s="96"/>
    </row>
    <row r="45" spans="1:4" s="235" customFormat="1" ht="12" customHeight="1">
      <c r="A45" s="219" t="s">
        <v>100</v>
      </c>
      <c r="B45" s="107" t="s">
        <v>180</v>
      </c>
      <c r="C45" s="96"/>
      <c r="D45" s="96">
        <v>25</v>
      </c>
    </row>
    <row r="46" spans="1:4" s="235" customFormat="1" ht="12" customHeight="1">
      <c r="A46" s="219" t="s">
        <v>181</v>
      </c>
      <c r="B46" s="107" t="s">
        <v>182</v>
      </c>
      <c r="C46" s="99"/>
      <c r="D46" s="99"/>
    </row>
    <row r="47" spans="1:4" s="208" customFormat="1" ht="12" customHeight="1" thickBot="1">
      <c r="A47" s="220" t="s">
        <v>183</v>
      </c>
      <c r="B47" s="108" t="s">
        <v>184</v>
      </c>
      <c r="C47" s="100">
        <v>456</v>
      </c>
      <c r="D47" s="100">
        <v>819</v>
      </c>
    </row>
    <row r="48" spans="1:4" s="235" customFormat="1" ht="12" customHeight="1" thickBot="1">
      <c r="A48" s="74" t="s">
        <v>9</v>
      </c>
      <c r="B48" s="70" t="s">
        <v>185</v>
      </c>
      <c r="C48" s="95">
        <f>SUM(C49:C53)</f>
        <v>0</v>
      </c>
      <c r="D48" s="95">
        <f>SUM(D49:D53)</f>
        <v>0</v>
      </c>
    </row>
    <row r="49" spans="1:4" s="235" customFormat="1" ht="12" customHeight="1">
      <c r="A49" s="218" t="s">
        <v>54</v>
      </c>
      <c r="B49" s="106" t="s">
        <v>186</v>
      </c>
      <c r="C49" s="114"/>
      <c r="D49" s="114"/>
    </row>
    <row r="50" spans="1:4" s="235" customFormat="1" ht="12" customHeight="1">
      <c r="A50" s="219" t="s">
        <v>55</v>
      </c>
      <c r="B50" s="107" t="s">
        <v>187</v>
      </c>
      <c r="C50" s="99"/>
      <c r="D50" s="99"/>
    </row>
    <row r="51" spans="1:4" s="235" customFormat="1" ht="12" customHeight="1">
      <c r="A51" s="219" t="s">
        <v>188</v>
      </c>
      <c r="B51" s="107" t="s">
        <v>189</v>
      </c>
      <c r="C51" s="99"/>
      <c r="D51" s="99"/>
    </row>
    <row r="52" spans="1:4" s="235" customFormat="1" ht="12" customHeight="1">
      <c r="A52" s="219" t="s">
        <v>190</v>
      </c>
      <c r="B52" s="107" t="s">
        <v>191</v>
      </c>
      <c r="C52" s="99"/>
      <c r="D52" s="99"/>
    </row>
    <row r="53" spans="1:4" s="235" customFormat="1" ht="12" customHeight="1" thickBot="1">
      <c r="A53" s="220" t="s">
        <v>192</v>
      </c>
      <c r="B53" s="108" t="s">
        <v>193</v>
      </c>
      <c r="C53" s="100"/>
      <c r="D53" s="100"/>
    </row>
    <row r="54" spans="1:4" s="235" customFormat="1" ht="12" customHeight="1" thickBot="1">
      <c r="A54" s="74" t="s">
        <v>101</v>
      </c>
      <c r="B54" s="70" t="s">
        <v>194</v>
      </c>
      <c r="C54" s="95">
        <f>SUM(C55:C57)</f>
        <v>0</v>
      </c>
      <c r="D54" s="95">
        <f>SUM(D55:D57)</f>
        <v>0</v>
      </c>
    </row>
    <row r="55" spans="1:4" s="208" customFormat="1" ht="12" customHeight="1">
      <c r="A55" s="218" t="s">
        <v>56</v>
      </c>
      <c r="B55" s="106" t="s">
        <v>195</v>
      </c>
      <c r="C55" s="97"/>
      <c r="D55" s="97"/>
    </row>
    <row r="56" spans="1:4" s="208" customFormat="1" ht="12" customHeight="1">
      <c r="A56" s="219" t="s">
        <v>57</v>
      </c>
      <c r="B56" s="107" t="s">
        <v>196</v>
      </c>
      <c r="C56" s="96"/>
      <c r="D56" s="96"/>
    </row>
    <row r="57" spans="1:4" s="208" customFormat="1" ht="12" customHeight="1">
      <c r="A57" s="219" t="s">
        <v>197</v>
      </c>
      <c r="B57" s="107" t="s">
        <v>198</v>
      </c>
      <c r="C57" s="96"/>
      <c r="D57" s="96"/>
    </row>
    <row r="58" spans="1:4" s="208" customFormat="1" ht="12" customHeight="1" thickBot="1">
      <c r="A58" s="220" t="s">
        <v>199</v>
      </c>
      <c r="B58" s="108" t="s">
        <v>200</v>
      </c>
      <c r="C58" s="98"/>
      <c r="D58" s="98"/>
    </row>
    <row r="59" spans="1:4" s="235" customFormat="1" ht="12" customHeight="1" thickBot="1">
      <c r="A59" s="74" t="s">
        <v>11</v>
      </c>
      <c r="B59" s="85" t="s">
        <v>201</v>
      </c>
      <c r="C59" s="95">
        <f>SUM(C60:C62)</f>
        <v>0</v>
      </c>
      <c r="D59" s="95">
        <f>SUM(D60:D62)</f>
        <v>0</v>
      </c>
    </row>
    <row r="60" spans="1:4" s="235" customFormat="1" ht="12" customHeight="1">
      <c r="A60" s="218" t="s">
        <v>102</v>
      </c>
      <c r="B60" s="106" t="s">
        <v>202</v>
      </c>
      <c r="C60" s="99"/>
      <c r="D60" s="99"/>
    </row>
    <row r="61" spans="1:4" s="235" customFormat="1" ht="12" customHeight="1">
      <c r="A61" s="219" t="s">
        <v>103</v>
      </c>
      <c r="B61" s="107" t="s">
        <v>384</v>
      </c>
      <c r="C61" s="99"/>
      <c r="D61" s="99"/>
    </row>
    <row r="62" spans="1:4" s="235" customFormat="1" ht="12" customHeight="1">
      <c r="A62" s="219" t="s">
        <v>123</v>
      </c>
      <c r="B62" s="107" t="s">
        <v>204</v>
      </c>
      <c r="C62" s="99"/>
      <c r="D62" s="99"/>
    </row>
    <row r="63" spans="1:4" s="235" customFormat="1" ht="12" customHeight="1" thickBot="1">
      <c r="A63" s="220" t="s">
        <v>205</v>
      </c>
      <c r="B63" s="108" t="s">
        <v>206</v>
      </c>
      <c r="C63" s="99"/>
      <c r="D63" s="99"/>
    </row>
    <row r="64" spans="1:4" s="235" customFormat="1" ht="12" customHeight="1" thickBot="1">
      <c r="A64" s="74" t="s">
        <v>12</v>
      </c>
      <c r="B64" s="70" t="s">
        <v>207</v>
      </c>
      <c r="C64" s="101">
        <f>+C8+C15+C22+C29+C37+C48+C54+C59</f>
        <v>13778</v>
      </c>
      <c r="D64" s="101">
        <f>+D8+D15+D22+D29+D37+D48+D54+D59</f>
        <v>16951</v>
      </c>
    </row>
    <row r="65" spans="1:4" s="235" customFormat="1" ht="12" customHeight="1" thickBot="1">
      <c r="A65" s="221" t="s">
        <v>382</v>
      </c>
      <c r="B65" s="85" t="s">
        <v>209</v>
      </c>
      <c r="C65" s="95">
        <f>SUM(C66:C68)</f>
        <v>0</v>
      </c>
      <c r="D65" s="95">
        <f>SUM(D66:D68)</f>
        <v>0</v>
      </c>
    </row>
    <row r="66" spans="1:4" s="235" customFormat="1" ht="12" customHeight="1">
      <c r="A66" s="218" t="s">
        <v>210</v>
      </c>
      <c r="B66" s="106" t="s">
        <v>211</v>
      </c>
      <c r="C66" s="99"/>
      <c r="D66" s="99"/>
    </row>
    <row r="67" spans="1:4" s="235" customFormat="1" ht="12" customHeight="1">
      <c r="A67" s="219" t="s">
        <v>212</v>
      </c>
      <c r="B67" s="107" t="s">
        <v>213</v>
      </c>
      <c r="C67" s="99"/>
      <c r="D67" s="99"/>
    </row>
    <row r="68" spans="1:4" s="235" customFormat="1" ht="12" customHeight="1" thickBot="1">
      <c r="A68" s="220" t="s">
        <v>214</v>
      </c>
      <c r="B68" s="214" t="s">
        <v>215</v>
      </c>
      <c r="C68" s="99"/>
      <c r="D68" s="99"/>
    </row>
    <row r="69" spans="1:4" s="235" customFormat="1" ht="12" customHeight="1" thickBot="1">
      <c r="A69" s="221" t="s">
        <v>216</v>
      </c>
      <c r="B69" s="85" t="s">
        <v>217</v>
      </c>
      <c r="C69" s="95">
        <f>SUM(C70:C73)</f>
        <v>0</v>
      </c>
      <c r="D69" s="95">
        <f>SUM(D70:D73)</f>
        <v>0</v>
      </c>
    </row>
    <row r="70" spans="1:4" s="235" customFormat="1" ht="12" customHeight="1">
      <c r="A70" s="218" t="s">
        <v>79</v>
      </c>
      <c r="B70" s="106" t="s">
        <v>218</v>
      </c>
      <c r="C70" s="99"/>
      <c r="D70" s="99"/>
    </row>
    <row r="71" spans="1:4" s="235" customFormat="1" ht="12" customHeight="1">
      <c r="A71" s="219" t="s">
        <v>80</v>
      </c>
      <c r="B71" s="107" t="s">
        <v>219</v>
      </c>
      <c r="C71" s="99"/>
      <c r="D71" s="99"/>
    </row>
    <row r="72" spans="1:4" s="235" customFormat="1" ht="12" customHeight="1">
      <c r="A72" s="219" t="s">
        <v>220</v>
      </c>
      <c r="B72" s="107" t="s">
        <v>221</v>
      </c>
      <c r="C72" s="99"/>
      <c r="D72" s="99"/>
    </row>
    <row r="73" spans="1:4" s="235" customFormat="1" ht="12" customHeight="1" thickBot="1">
      <c r="A73" s="220" t="s">
        <v>222</v>
      </c>
      <c r="B73" s="108" t="s">
        <v>223</v>
      </c>
      <c r="C73" s="99"/>
      <c r="D73" s="99"/>
    </row>
    <row r="74" spans="1:4" s="235" customFormat="1" ht="12" customHeight="1" thickBot="1">
      <c r="A74" s="221" t="s">
        <v>224</v>
      </c>
      <c r="B74" s="85" t="s">
        <v>225</v>
      </c>
      <c r="C74" s="95">
        <f>SUM(C75:C76)</f>
        <v>4778</v>
      </c>
      <c r="D74" s="95">
        <f>SUM(D75:D76)</f>
        <v>8722</v>
      </c>
    </row>
    <row r="75" spans="1:4" s="235" customFormat="1" ht="12" customHeight="1">
      <c r="A75" s="218" t="s">
        <v>226</v>
      </c>
      <c r="B75" s="106" t="s">
        <v>227</v>
      </c>
      <c r="C75" s="99">
        <v>4778</v>
      </c>
      <c r="D75" s="99">
        <v>8722</v>
      </c>
    </row>
    <row r="76" spans="1:4" s="235" customFormat="1" ht="12" customHeight="1" thickBot="1">
      <c r="A76" s="220" t="s">
        <v>228</v>
      </c>
      <c r="B76" s="108" t="s">
        <v>229</v>
      </c>
      <c r="C76" s="99"/>
      <c r="D76" s="99"/>
    </row>
    <row r="77" spans="1:4" s="235" customFormat="1" ht="12" customHeight="1" thickBot="1">
      <c r="A77" s="221" t="s">
        <v>230</v>
      </c>
      <c r="B77" s="85" t="s">
        <v>231</v>
      </c>
      <c r="C77" s="95">
        <f>SUM(C78:C80)</f>
        <v>0</v>
      </c>
      <c r="D77" s="95">
        <f>SUM(D78:D80)</f>
        <v>691</v>
      </c>
    </row>
    <row r="78" spans="1:4" s="235" customFormat="1" ht="12" customHeight="1">
      <c r="A78" s="218" t="s">
        <v>232</v>
      </c>
      <c r="B78" s="106" t="s">
        <v>233</v>
      </c>
      <c r="C78" s="99"/>
      <c r="D78" s="99">
        <v>691</v>
      </c>
    </row>
    <row r="79" spans="1:4" s="235" customFormat="1" ht="12" customHeight="1">
      <c r="A79" s="219" t="s">
        <v>234</v>
      </c>
      <c r="B79" s="107" t="s">
        <v>235</v>
      </c>
      <c r="C79" s="99"/>
      <c r="D79" s="99"/>
    </row>
    <row r="80" spans="1:4" s="235" customFormat="1" ht="12" customHeight="1" thickBot="1">
      <c r="A80" s="220" t="s">
        <v>236</v>
      </c>
      <c r="B80" s="108" t="s">
        <v>237</v>
      </c>
      <c r="C80" s="99"/>
      <c r="D80" s="99"/>
    </row>
    <row r="81" spans="1:4" s="235" customFormat="1" ht="12" customHeight="1" thickBot="1">
      <c r="A81" s="221" t="s">
        <v>238</v>
      </c>
      <c r="B81" s="85" t="s">
        <v>239</v>
      </c>
      <c r="C81" s="95">
        <f>SUM(C82:C85)</f>
        <v>0</v>
      </c>
      <c r="D81" s="95">
        <f>SUM(D82:D85)</f>
        <v>0</v>
      </c>
    </row>
    <row r="82" spans="1:4" s="235" customFormat="1" ht="12" customHeight="1">
      <c r="A82" s="222" t="s">
        <v>240</v>
      </c>
      <c r="B82" s="106" t="s">
        <v>241</v>
      </c>
      <c r="C82" s="99"/>
      <c r="D82" s="99"/>
    </row>
    <row r="83" spans="1:4" s="235" customFormat="1" ht="12" customHeight="1">
      <c r="A83" s="223" t="s">
        <v>242</v>
      </c>
      <c r="B83" s="107" t="s">
        <v>243</v>
      </c>
      <c r="C83" s="99"/>
      <c r="D83" s="99"/>
    </row>
    <row r="84" spans="1:4" s="235" customFormat="1" ht="12" customHeight="1">
      <c r="A84" s="223" t="s">
        <v>244</v>
      </c>
      <c r="B84" s="107" t="s">
        <v>245</v>
      </c>
      <c r="C84" s="99"/>
      <c r="D84" s="99"/>
    </row>
    <row r="85" spans="1:4" s="235" customFormat="1" ht="12" customHeight="1" thickBot="1">
      <c r="A85" s="224" t="s">
        <v>246</v>
      </c>
      <c r="B85" s="108" t="s">
        <v>247</v>
      </c>
      <c r="C85" s="99"/>
      <c r="D85" s="99"/>
    </row>
    <row r="86" spans="1:4" s="235" customFormat="1" ht="12" customHeight="1" thickBot="1">
      <c r="A86" s="221" t="s">
        <v>248</v>
      </c>
      <c r="B86" s="85" t="s">
        <v>249</v>
      </c>
      <c r="C86" s="118"/>
      <c r="D86" s="118"/>
    </row>
    <row r="87" spans="1:4" s="235" customFormat="1" ht="12" customHeight="1" thickBot="1">
      <c r="A87" s="221" t="s">
        <v>250</v>
      </c>
      <c r="B87" s="215" t="s">
        <v>251</v>
      </c>
      <c r="C87" s="101">
        <f>+C65+C69+C74+C77+C81+C86</f>
        <v>4778</v>
      </c>
      <c r="D87" s="101">
        <f>+D65+D69+D74+D77+D81+D86</f>
        <v>9413</v>
      </c>
    </row>
    <row r="88" spans="1:4" s="235" customFormat="1" ht="12" customHeight="1" thickBot="1">
      <c r="A88" s="225" t="s">
        <v>252</v>
      </c>
      <c r="B88" s="216" t="s">
        <v>383</v>
      </c>
      <c r="C88" s="101">
        <f>+C64+C87</f>
        <v>18556</v>
      </c>
      <c r="D88" s="101">
        <f>+D64+D87</f>
        <v>26364</v>
      </c>
    </row>
    <row r="89" spans="1:4" s="235" customFormat="1" ht="15" customHeight="1">
      <c r="A89" s="191"/>
      <c r="B89" s="192"/>
      <c r="C89" s="206"/>
      <c r="D89" s="206"/>
    </row>
    <row r="90" spans="1:4" ht="13.5" thickBot="1">
      <c r="A90" s="193"/>
      <c r="B90" s="194"/>
      <c r="C90" s="207"/>
      <c r="D90" s="207"/>
    </row>
    <row r="91" spans="1:4" s="234" customFormat="1" ht="16.5" customHeight="1" thickBot="1">
      <c r="A91" s="273" t="s">
        <v>36</v>
      </c>
      <c r="B91" s="274"/>
      <c r="C91" s="274"/>
      <c r="D91" s="274"/>
    </row>
    <row r="92" spans="1:4" s="47" customFormat="1" ht="12" customHeight="1" thickBot="1">
      <c r="A92" s="213" t="s">
        <v>4</v>
      </c>
      <c r="B92" s="73" t="s">
        <v>260</v>
      </c>
      <c r="C92" s="198">
        <f>SUM(C93:C97)</f>
        <v>10503</v>
      </c>
      <c r="D92" s="198">
        <f>SUM(D93:D97)</f>
        <v>12377</v>
      </c>
    </row>
    <row r="93" spans="1:4" ht="12" customHeight="1">
      <c r="A93" s="226" t="s">
        <v>58</v>
      </c>
      <c r="B93" s="59" t="s">
        <v>33</v>
      </c>
      <c r="C93" s="199">
        <v>2299</v>
      </c>
      <c r="D93" s="34">
        <v>1929</v>
      </c>
    </row>
    <row r="94" spans="1:4" ht="12" customHeight="1">
      <c r="A94" s="219" t="s">
        <v>59</v>
      </c>
      <c r="B94" s="57" t="s">
        <v>104</v>
      </c>
      <c r="C94" s="200">
        <v>577</v>
      </c>
      <c r="D94" s="96">
        <v>502</v>
      </c>
    </row>
    <row r="95" spans="1:4" ht="12" customHeight="1">
      <c r="A95" s="219" t="s">
        <v>60</v>
      </c>
      <c r="B95" s="57" t="s">
        <v>77</v>
      </c>
      <c r="C95" s="202">
        <v>4227</v>
      </c>
      <c r="D95" s="98">
        <v>7106</v>
      </c>
    </row>
    <row r="96" spans="1:4" ht="12" customHeight="1">
      <c r="A96" s="219" t="s">
        <v>61</v>
      </c>
      <c r="B96" s="60" t="s">
        <v>105</v>
      </c>
      <c r="C96" s="202">
        <v>1446</v>
      </c>
      <c r="D96" s="98">
        <v>794</v>
      </c>
    </row>
    <row r="97" spans="1:4" ht="12" customHeight="1">
      <c r="A97" s="219" t="s">
        <v>69</v>
      </c>
      <c r="B97" s="68" t="s">
        <v>106</v>
      </c>
      <c r="C97" s="202">
        <v>1954</v>
      </c>
      <c r="D97" s="98">
        <v>2046</v>
      </c>
    </row>
    <row r="98" spans="1:4" ht="12" customHeight="1">
      <c r="A98" s="219" t="s">
        <v>62</v>
      </c>
      <c r="B98" s="57" t="s">
        <v>261</v>
      </c>
      <c r="C98" s="98"/>
      <c r="D98" s="98">
        <v>40</v>
      </c>
    </row>
    <row r="99" spans="1:4" ht="12" customHeight="1">
      <c r="A99" s="219" t="s">
        <v>63</v>
      </c>
      <c r="B99" s="79" t="s">
        <v>262</v>
      </c>
      <c r="C99" s="98"/>
      <c r="D99" s="98"/>
    </row>
    <row r="100" spans="1:4" ht="12" customHeight="1">
      <c r="A100" s="219" t="s">
        <v>70</v>
      </c>
      <c r="B100" s="80" t="s">
        <v>263</v>
      </c>
      <c r="C100" s="98"/>
      <c r="D100" s="98"/>
    </row>
    <row r="101" spans="1:4" ht="12" customHeight="1">
      <c r="A101" s="219" t="s">
        <v>71</v>
      </c>
      <c r="B101" s="80" t="s">
        <v>264</v>
      </c>
      <c r="C101" s="98"/>
      <c r="D101" s="98"/>
    </row>
    <row r="102" spans="1:4" ht="12" customHeight="1">
      <c r="A102" s="219" t="s">
        <v>72</v>
      </c>
      <c r="B102" s="79" t="s">
        <v>265</v>
      </c>
      <c r="C102" s="98">
        <v>1604</v>
      </c>
      <c r="D102" s="98">
        <v>1485</v>
      </c>
    </row>
    <row r="103" spans="1:4" ht="12" customHeight="1">
      <c r="A103" s="219" t="s">
        <v>73</v>
      </c>
      <c r="B103" s="79" t="s">
        <v>266</v>
      </c>
      <c r="C103" s="98"/>
      <c r="D103" s="98"/>
    </row>
    <row r="104" spans="1:4" ht="12" customHeight="1">
      <c r="A104" s="219" t="s">
        <v>75</v>
      </c>
      <c r="B104" s="80" t="s">
        <v>267</v>
      </c>
      <c r="C104" s="98"/>
      <c r="D104" s="98"/>
    </row>
    <row r="105" spans="1:4" ht="12" customHeight="1">
      <c r="A105" s="227" t="s">
        <v>107</v>
      </c>
      <c r="B105" s="81" t="s">
        <v>268</v>
      </c>
      <c r="C105" s="98"/>
      <c r="D105" s="98"/>
    </row>
    <row r="106" spans="1:4" ht="12" customHeight="1">
      <c r="A106" s="219" t="s">
        <v>269</v>
      </c>
      <c r="B106" s="81" t="s">
        <v>270</v>
      </c>
      <c r="C106" s="98"/>
      <c r="D106" s="98"/>
    </row>
    <row r="107" spans="1:4" s="47" customFormat="1" ht="12" customHeight="1" thickBot="1">
      <c r="A107" s="228" t="s">
        <v>271</v>
      </c>
      <c r="B107" s="82" t="s">
        <v>272</v>
      </c>
      <c r="C107" s="35">
        <v>350</v>
      </c>
      <c r="D107" s="35">
        <v>521</v>
      </c>
    </row>
    <row r="108" spans="1:4" ht="12" customHeight="1" thickBot="1">
      <c r="A108" s="74" t="s">
        <v>5</v>
      </c>
      <c r="B108" s="72" t="s">
        <v>273</v>
      </c>
      <c r="C108" s="89">
        <f>+C109+C111+C113</f>
        <v>0</v>
      </c>
      <c r="D108" s="89">
        <f>+D109+D111+D113</f>
        <v>569</v>
      </c>
    </row>
    <row r="109" spans="1:4" ht="12" customHeight="1">
      <c r="A109" s="218" t="s">
        <v>64</v>
      </c>
      <c r="B109" s="57" t="s">
        <v>121</v>
      </c>
      <c r="C109" s="201"/>
      <c r="D109" s="97">
        <v>569</v>
      </c>
    </row>
    <row r="110" spans="1:4" ht="12" customHeight="1">
      <c r="A110" s="218" t="s">
        <v>65</v>
      </c>
      <c r="B110" s="61" t="s">
        <v>274</v>
      </c>
      <c r="C110" s="201"/>
      <c r="D110" s="97"/>
    </row>
    <row r="111" spans="1:4" ht="12" customHeight="1">
      <c r="A111" s="218" t="s">
        <v>66</v>
      </c>
      <c r="B111" s="61" t="s">
        <v>108</v>
      </c>
      <c r="C111" s="200"/>
      <c r="D111" s="200"/>
    </row>
    <row r="112" spans="1:4" ht="12" customHeight="1">
      <c r="A112" s="218" t="s">
        <v>67</v>
      </c>
      <c r="B112" s="61" t="s">
        <v>275</v>
      </c>
      <c r="C112" s="83"/>
      <c r="D112" s="83"/>
    </row>
    <row r="113" spans="1:4" ht="12" customHeight="1">
      <c r="A113" s="218" t="s">
        <v>68</v>
      </c>
      <c r="B113" s="87" t="s">
        <v>124</v>
      </c>
      <c r="C113" s="83"/>
      <c r="D113" s="83"/>
    </row>
    <row r="114" spans="1:4" ht="12" customHeight="1">
      <c r="A114" s="218" t="s">
        <v>74</v>
      </c>
      <c r="B114" s="86" t="s">
        <v>276</v>
      </c>
      <c r="C114" s="83"/>
      <c r="D114" s="83"/>
    </row>
    <row r="115" spans="1:4" ht="12" customHeight="1">
      <c r="A115" s="218" t="s">
        <v>76</v>
      </c>
      <c r="B115" s="102" t="s">
        <v>277</v>
      </c>
      <c r="C115" s="83"/>
      <c r="D115" s="83"/>
    </row>
    <row r="116" spans="1:4" ht="12" customHeight="1">
      <c r="A116" s="218" t="s">
        <v>109</v>
      </c>
      <c r="B116" s="80" t="s">
        <v>264</v>
      </c>
      <c r="C116" s="83"/>
      <c r="D116" s="83"/>
    </row>
    <row r="117" spans="1:4" ht="12" customHeight="1">
      <c r="A117" s="218" t="s">
        <v>110</v>
      </c>
      <c r="B117" s="80" t="s">
        <v>278</v>
      </c>
      <c r="C117" s="83"/>
      <c r="D117" s="83"/>
    </row>
    <row r="118" spans="1:4" ht="12" customHeight="1">
      <c r="A118" s="218" t="s">
        <v>111</v>
      </c>
      <c r="B118" s="80" t="s">
        <v>279</v>
      </c>
      <c r="C118" s="83"/>
      <c r="D118" s="83"/>
    </row>
    <row r="119" spans="1:4" ht="12" customHeight="1">
      <c r="A119" s="218" t="s">
        <v>280</v>
      </c>
      <c r="B119" s="80" t="s">
        <v>267</v>
      </c>
      <c r="C119" s="83"/>
      <c r="D119" s="83"/>
    </row>
    <row r="120" spans="1:4" ht="12" customHeight="1">
      <c r="A120" s="218" t="s">
        <v>281</v>
      </c>
      <c r="B120" s="80" t="s">
        <v>282</v>
      </c>
      <c r="C120" s="83"/>
      <c r="D120" s="83"/>
    </row>
    <row r="121" spans="1:4" ht="12" customHeight="1" thickBot="1">
      <c r="A121" s="227" t="s">
        <v>283</v>
      </c>
      <c r="B121" s="80" t="s">
        <v>284</v>
      </c>
      <c r="C121" s="84"/>
      <c r="D121" s="84"/>
    </row>
    <row r="122" spans="1:4" ht="12" customHeight="1" thickBot="1">
      <c r="A122" s="74" t="s">
        <v>6</v>
      </c>
      <c r="B122" s="76" t="s">
        <v>285</v>
      </c>
      <c r="C122" s="89">
        <f>+C123+C124</f>
        <v>8609</v>
      </c>
      <c r="D122" s="89">
        <f>+D123+D124</f>
        <v>12374</v>
      </c>
    </row>
    <row r="123" spans="1:4" ht="12" customHeight="1">
      <c r="A123" s="218" t="s">
        <v>47</v>
      </c>
      <c r="B123" s="58" t="s">
        <v>37</v>
      </c>
      <c r="C123" s="97">
        <v>8609</v>
      </c>
      <c r="D123" s="97">
        <v>12374</v>
      </c>
    </row>
    <row r="124" spans="1:4" ht="12" customHeight="1" thickBot="1">
      <c r="A124" s="220" t="s">
        <v>48</v>
      </c>
      <c r="B124" s="61" t="s">
        <v>38</v>
      </c>
      <c r="C124" s="202"/>
      <c r="D124" s="202"/>
    </row>
    <row r="125" spans="1:4" ht="12" customHeight="1" thickBot="1">
      <c r="A125" s="74" t="s">
        <v>7</v>
      </c>
      <c r="B125" s="76" t="s">
        <v>286</v>
      </c>
      <c r="C125" s="89">
        <f>+C92+C108+C122</f>
        <v>19112</v>
      </c>
      <c r="D125" s="89">
        <f>+D92+D108+D122</f>
        <v>25320</v>
      </c>
    </row>
    <row r="126" spans="1:4" ht="12" customHeight="1" thickBot="1">
      <c r="A126" s="74" t="s">
        <v>8</v>
      </c>
      <c r="B126" s="76" t="s">
        <v>385</v>
      </c>
      <c r="C126" s="89">
        <f>+C127+C128+C129</f>
        <v>0</v>
      </c>
      <c r="D126" s="89">
        <f>+D127+D128+D129</f>
        <v>0</v>
      </c>
    </row>
    <row r="127" spans="1:4" ht="12" customHeight="1">
      <c r="A127" s="218" t="s">
        <v>51</v>
      </c>
      <c r="B127" s="58" t="s">
        <v>288</v>
      </c>
      <c r="C127" s="83"/>
      <c r="D127" s="83"/>
    </row>
    <row r="128" spans="1:4" ht="12" customHeight="1">
      <c r="A128" s="218" t="s">
        <v>52</v>
      </c>
      <c r="B128" s="58" t="s">
        <v>289</v>
      </c>
      <c r="C128" s="83"/>
      <c r="D128" s="83"/>
    </row>
    <row r="129" spans="1:4" ht="12" customHeight="1" thickBot="1">
      <c r="A129" s="227" t="s">
        <v>53</v>
      </c>
      <c r="B129" s="56" t="s">
        <v>290</v>
      </c>
      <c r="C129" s="83"/>
      <c r="D129" s="83"/>
    </row>
    <row r="130" spans="1:4" ht="12" customHeight="1" thickBot="1">
      <c r="A130" s="74" t="s">
        <v>9</v>
      </c>
      <c r="B130" s="76" t="s">
        <v>291</v>
      </c>
      <c r="C130" s="89">
        <f>+C131+C132+C133+C134</f>
        <v>0</v>
      </c>
      <c r="D130" s="89">
        <f>+D131+D132+D133+D134</f>
        <v>0</v>
      </c>
    </row>
    <row r="131" spans="1:4" ht="12" customHeight="1">
      <c r="A131" s="218" t="s">
        <v>54</v>
      </c>
      <c r="B131" s="58" t="s">
        <v>292</v>
      </c>
      <c r="C131" s="83"/>
      <c r="D131" s="83"/>
    </row>
    <row r="132" spans="1:4" ht="12" customHeight="1">
      <c r="A132" s="218" t="s">
        <v>55</v>
      </c>
      <c r="B132" s="58" t="s">
        <v>293</v>
      </c>
      <c r="C132" s="83"/>
      <c r="D132" s="83"/>
    </row>
    <row r="133" spans="1:4" ht="12" customHeight="1">
      <c r="A133" s="218" t="s">
        <v>188</v>
      </c>
      <c r="B133" s="58" t="s">
        <v>294</v>
      </c>
      <c r="C133" s="83"/>
      <c r="D133" s="83"/>
    </row>
    <row r="134" spans="1:4" s="47" customFormat="1" ht="12" customHeight="1" thickBot="1">
      <c r="A134" s="227" t="s">
        <v>190</v>
      </c>
      <c r="B134" s="56" t="s">
        <v>295</v>
      </c>
      <c r="C134" s="83"/>
      <c r="D134" s="83"/>
    </row>
    <row r="135" spans="1:10" ht="13.5" thickBot="1">
      <c r="A135" s="74" t="s">
        <v>10</v>
      </c>
      <c r="B135" s="76" t="s">
        <v>390</v>
      </c>
      <c r="C135" s="203">
        <f>+C136+C137+C139+C140+C138</f>
        <v>0</v>
      </c>
      <c r="D135" s="203">
        <f>+D136+D137+D139+D140+D138</f>
        <v>607</v>
      </c>
      <c r="J135" s="183"/>
    </row>
    <row r="136" spans="1:4" ht="12.75">
      <c r="A136" s="218" t="s">
        <v>56</v>
      </c>
      <c r="B136" s="58" t="s">
        <v>297</v>
      </c>
      <c r="C136" s="83"/>
      <c r="D136" s="83"/>
    </row>
    <row r="137" spans="1:4" ht="12" customHeight="1">
      <c r="A137" s="218" t="s">
        <v>57</v>
      </c>
      <c r="B137" s="58" t="s">
        <v>298</v>
      </c>
      <c r="C137" s="83"/>
      <c r="D137" s="83">
        <v>607</v>
      </c>
    </row>
    <row r="138" spans="1:4" ht="12" customHeight="1">
      <c r="A138" s="218" t="s">
        <v>197</v>
      </c>
      <c r="B138" s="58" t="s">
        <v>389</v>
      </c>
      <c r="C138" s="83"/>
      <c r="D138" s="83"/>
    </row>
    <row r="139" spans="1:4" s="47" customFormat="1" ht="12" customHeight="1">
      <c r="A139" s="218" t="s">
        <v>199</v>
      </c>
      <c r="B139" s="58" t="s">
        <v>299</v>
      </c>
      <c r="C139" s="83"/>
      <c r="D139" s="83"/>
    </row>
    <row r="140" spans="1:4" s="47" customFormat="1" ht="12" customHeight="1" thickBot="1">
      <c r="A140" s="227" t="s">
        <v>388</v>
      </c>
      <c r="B140" s="56" t="s">
        <v>300</v>
      </c>
      <c r="C140" s="83"/>
      <c r="D140" s="83"/>
    </row>
    <row r="141" spans="1:4" s="47" customFormat="1" ht="12" customHeight="1" thickBot="1">
      <c r="A141" s="74" t="s">
        <v>11</v>
      </c>
      <c r="B141" s="76" t="s">
        <v>386</v>
      </c>
      <c r="C141" s="205">
        <f>+C142+C143+C144+C145</f>
        <v>0</v>
      </c>
      <c r="D141" s="205">
        <f>+D142+D143+D144+D145</f>
        <v>0</v>
      </c>
    </row>
    <row r="142" spans="1:4" s="47" customFormat="1" ht="12" customHeight="1">
      <c r="A142" s="218" t="s">
        <v>102</v>
      </c>
      <c r="B142" s="58" t="s">
        <v>302</v>
      </c>
      <c r="C142" s="83"/>
      <c r="D142" s="83"/>
    </row>
    <row r="143" spans="1:4" s="47" customFormat="1" ht="12" customHeight="1">
      <c r="A143" s="218" t="s">
        <v>103</v>
      </c>
      <c r="B143" s="58" t="s">
        <v>303</v>
      </c>
      <c r="C143" s="83"/>
      <c r="D143" s="83"/>
    </row>
    <row r="144" spans="1:4" s="47" customFormat="1" ht="12" customHeight="1">
      <c r="A144" s="218" t="s">
        <v>123</v>
      </c>
      <c r="B144" s="58" t="s">
        <v>304</v>
      </c>
      <c r="C144" s="83"/>
      <c r="D144" s="83"/>
    </row>
    <row r="145" spans="1:4" ht="12.75" customHeight="1" thickBot="1">
      <c r="A145" s="218" t="s">
        <v>205</v>
      </c>
      <c r="B145" s="58" t="s">
        <v>305</v>
      </c>
      <c r="C145" s="83"/>
      <c r="D145" s="83"/>
    </row>
    <row r="146" spans="1:4" ht="12" customHeight="1" thickBot="1">
      <c r="A146" s="74" t="s">
        <v>12</v>
      </c>
      <c r="B146" s="76" t="s">
        <v>306</v>
      </c>
      <c r="C146" s="217">
        <f>+C126+C130+C135+C141</f>
        <v>0</v>
      </c>
      <c r="D146" s="217">
        <f>+D126+D130+D135+D141</f>
        <v>607</v>
      </c>
    </row>
    <row r="147" spans="1:4" ht="15" customHeight="1" thickBot="1">
      <c r="A147" s="229" t="s">
        <v>13</v>
      </c>
      <c r="B147" s="91" t="s">
        <v>307</v>
      </c>
      <c r="C147" s="217">
        <f>+C125+C146</f>
        <v>19112</v>
      </c>
      <c r="D147" s="217">
        <f>+D125+D146</f>
        <v>25927</v>
      </c>
    </row>
    <row r="148" spans="1:4" ht="13.5" thickBot="1">
      <c r="A148" s="24"/>
      <c r="B148" s="25"/>
      <c r="C148" s="26"/>
      <c r="D148" s="26"/>
    </row>
    <row r="149" spans="1:4" ht="15" customHeight="1" thickBot="1">
      <c r="A149" s="237" t="s">
        <v>404</v>
      </c>
      <c r="B149" s="238"/>
      <c r="C149" s="42"/>
      <c r="D149" s="43"/>
    </row>
    <row r="150" spans="1:4" ht="14.25" customHeight="1" thickBot="1">
      <c r="A150" s="239" t="s">
        <v>403</v>
      </c>
      <c r="B150" s="240"/>
      <c r="C150" s="42"/>
      <c r="D150" s="43"/>
    </row>
  </sheetData>
  <sheetProtection formatCells="0"/>
  <mergeCells count="4">
    <mergeCell ref="B2:D2"/>
    <mergeCell ref="B3:D3"/>
    <mergeCell ref="A7:D7"/>
    <mergeCell ref="A91:D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zoomScaleSheetLayoutView="100" workbookViewId="0" topLeftCell="A1">
      <selection activeCell="F17" sqref="F17"/>
    </sheetView>
  </sheetViews>
  <sheetFormatPr defaultColWidth="9.00390625" defaultRowHeight="12.75"/>
  <cols>
    <col min="1" max="1" width="14.875" style="209" customWidth="1"/>
    <col min="2" max="2" width="65.375" style="210" customWidth="1"/>
    <col min="3" max="4" width="17.00390625" style="211" customWidth="1"/>
    <col min="5" max="16384" width="9.375" style="21" customWidth="1"/>
  </cols>
  <sheetData>
    <row r="1" spans="1:4" s="187" customFormat="1" ht="16.5" customHeight="1" thickBot="1">
      <c r="A1" s="186"/>
      <c r="B1" s="188"/>
      <c r="C1" s="231"/>
      <c r="D1" s="197" t="s">
        <v>424</v>
      </c>
    </row>
    <row r="2" spans="1:4" s="232" customFormat="1" ht="15.75" customHeight="1">
      <c r="A2" s="212" t="s">
        <v>39</v>
      </c>
      <c r="B2" s="267" t="s">
        <v>118</v>
      </c>
      <c r="C2" s="268"/>
      <c r="D2" s="269"/>
    </row>
    <row r="3" spans="1:4" s="232" customFormat="1" ht="24.75" thickBot="1">
      <c r="A3" s="230" t="s">
        <v>381</v>
      </c>
      <c r="B3" s="270" t="s">
        <v>392</v>
      </c>
      <c r="C3" s="271"/>
      <c r="D3" s="272"/>
    </row>
    <row r="4" spans="1:4" s="233" customFormat="1" ht="15.75" customHeight="1" thickBot="1">
      <c r="A4" s="189"/>
      <c r="B4" s="189"/>
      <c r="C4" s="190"/>
      <c r="D4" s="190" t="s">
        <v>122</v>
      </c>
    </row>
    <row r="5" spans="1:4" ht="24.75" thickBot="1">
      <c r="A5" s="48" t="s">
        <v>117</v>
      </c>
      <c r="B5" s="49" t="s">
        <v>402</v>
      </c>
      <c r="C5" s="33" t="s">
        <v>144</v>
      </c>
      <c r="D5" s="33" t="s">
        <v>145</v>
      </c>
    </row>
    <row r="6" spans="1:4" s="234" customFormat="1" ht="12.75" customHeight="1" thickBot="1">
      <c r="A6" s="184" t="s">
        <v>254</v>
      </c>
      <c r="B6" s="185" t="s">
        <v>255</v>
      </c>
      <c r="C6" s="185" t="s">
        <v>256</v>
      </c>
      <c r="D6" s="41" t="s">
        <v>257</v>
      </c>
    </row>
    <row r="7" spans="1:4" s="234" customFormat="1" ht="15.75" customHeight="1" thickBot="1">
      <c r="A7" s="273" t="s">
        <v>35</v>
      </c>
      <c r="B7" s="274"/>
      <c r="C7" s="274"/>
      <c r="D7" s="274"/>
    </row>
    <row r="8" spans="1:4" s="234" customFormat="1" ht="12" customHeight="1" thickBot="1">
      <c r="A8" s="74" t="s">
        <v>4</v>
      </c>
      <c r="B8" s="70" t="s">
        <v>146</v>
      </c>
      <c r="C8" s="95">
        <f>SUM(C9:C14)</f>
        <v>3416</v>
      </c>
      <c r="D8" s="95">
        <f>SUM(D9:D14)</f>
        <v>2665</v>
      </c>
    </row>
    <row r="9" spans="1:4" s="208" customFormat="1" ht="12" customHeight="1">
      <c r="A9" s="218" t="s">
        <v>58</v>
      </c>
      <c r="B9" s="106" t="s">
        <v>147</v>
      </c>
      <c r="C9" s="97"/>
      <c r="D9" s="97"/>
    </row>
    <row r="10" spans="1:4" s="235" customFormat="1" ht="12" customHeight="1">
      <c r="A10" s="219" t="s">
        <v>59</v>
      </c>
      <c r="B10" s="107" t="s">
        <v>148</v>
      </c>
      <c r="C10" s="96"/>
      <c r="D10" s="96"/>
    </row>
    <row r="11" spans="1:4" s="235" customFormat="1" ht="12" customHeight="1">
      <c r="A11" s="219" t="s">
        <v>60</v>
      </c>
      <c r="B11" s="107" t="s">
        <v>149</v>
      </c>
      <c r="C11" s="96">
        <v>3416</v>
      </c>
      <c r="D11" s="96">
        <v>2665</v>
      </c>
    </row>
    <row r="12" spans="1:4" s="235" customFormat="1" ht="12" customHeight="1">
      <c r="A12" s="219" t="s">
        <v>61</v>
      </c>
      <c r="B12" s="107" t="s">
        <v>150</v>
      </c>
      <c r="C12" s="96"/>
      <c r="D12" s="96"/>
    </row>
    <row r="13" spans="1:4" s="235" customFormat="1" ht="12" customHeight="1">
      <c r="A13" s="219" t="s">
        <v>78</v>
      </c>
      <c r="B13" s="107" t="s">
        <v>151</v>
      </c>
      <c r="C13" s="96"/>
      <c r="D13" s="96"/>
    </row>
    <row r="14" spans="1:4" s="208" customFormat="1" ht="12" customHeight="1" thickBot="1">
      <c r="A14" s="220" t="s">
        <v>62</v>
      </c>
      <c r="B14" s="108" t="s">
        <v>152</v>
      </c>
      <c r="C14" s="98"/>
      <c r="D14" s="98"/>
    </row>
    <row r="15" spans="1:4" s="208" customFormat="1" ht="12" customHeight="1" thickBot="1">
      <c r="A15" s="74" t="s">
        <v>5</v>
      </c>
      <c r="B15" s="85" t="s">
        <v>153</v>
      </c>
      <c r="C15" s="95">
        <f>SUM(C16:C20)</f>
        <v>1650</v>
      </c>
      <c r="D15" s="95">
        <f>SUM(D16:D20)</f>
        <v>5629</v>
      </c>
    </row>
    <row r="16" spans="1:4" s="208" customFormat="1" ht="12" customHeight="1">
      <c r="A16" s="218" t="s">
        <v>64</v>
      </c>
      <c r="B16" s="106" t="s">
        <v>154</v>
      </c>
      <c r="C16" s="97"/>
      <c r="D16" s="97"/>
    </row>
    <row r="17" spans="1:4" s="208" customFormat="1" ht="12" customHeight="1">
      <c r="A17" s="219" t="s">
        <v>65</v>
      </c>
      <c r="B17" s="107" t="s">
        <v>155</v>
      </c>
      <c r="C17" s="96"/>
      <c r="D17" s="96"/>
    </row>
    <row r="18" spans="1:4" s="208" customFormat="1" ht="12" customHeight="1">
      <c r="A18" s="219" t="s">
        <v>66</v>
      </c>
      <c r="B18" s="107" t="s">
        <v>156</v>
      </c>
      <c r="C18" s="96"/>
      <c r="D18" s="96"/>
    </row>
    <row r="19" spans="1:4" s="208" customFormat="1" ht="12" customHeight="1">
      <c r="A19" s="219" t="s">
        <v>67</v>
      </c>
      <c r="B19" s="107" t="s">
        <v>157</v>
      </c>
      <c r="C19" s="96"/>
      <c r="D19" s="96"/>
    </row>
    <row r="20" spans="1:4" s="208" customFormat="1" ht="12" customHeight="1">
      <c r="A20" s="219" t="s">
        <v>68</v>
      </c>
      <c r="B20" s="107" t="s">
        <v>158</v>
      </c>
      <c r="C20" s="96">
        <v>1650</v>
      </c>
      <c r="D20" s="96">
        <v>5629</v>
      </c>
    </row>
    <row r="21" spans="1:4" s="235" customFormat="1" ht="12" customHeight="1" thickBot="1">
      <c r="A21" s="220" t="s">
        <v>74</v>
      </c>
      <c r="B21" s="108" t="s">
        <v>159</v>
      </c>
      <c r="C21" s="98"/>
      <c r="D21" s="98"/>
    </row>
    <row r="22" spans="1:4" s="235" customFormat="1" ht="12" customHeight="1" thickBot="1">
      <c r="A22" s="74" t="s">
        <v>6</v>
      </c>
      <c r="B22" s="70" t="s">
        <v>160</v>
      </c>
      <c r="C22" s="95">
        <f>SUM(C23:C27)</f>
        <v>0</v>
      </c>
      <c r="D22" s="95">
        <f>SUM(D23:D27)</f>
        <v>2950</v>
      </c>
    </row>
    <row r="23" spans="1:4" s="235" customFormat="1" ht="12" customHeight="1">
      <c r="A23" s="218" t="s">
        <v>47</v>
      </c>
      <c r="B23" s="106" t="s">
        <v>161</v>
      </c>
      <c r="C23" s="97"/>
      <c r="D23" s="97">
        <v>2950</v>
      </c>
    </row>
    <row r="24" spans="1:4" s="208" customFormat="1" ht="12" customHeight="1">
      <c r="A24" s="219" t="s">
        <v>48</v>
      </c>
      <c r="B24" s="107" t="s">
        <v>162</v>
      </c>
      <c r="C24" s="96"/>
      <c r="D24" s="96"/>
    </row>
    <row r="25" spans="1:4" s="235" customFormat="1" ht="12" customHeight="1">
      <c r="A25" s="219" t="s">
        <v>49</v>
      </c>
      <c r="B25" s="107" t="s">
        <v>163</v>
      </c>
      <c r="C25" s="96"/>
      <c r="D25" s="96"/>
    </row>
    <row r="26" spans="1:4" s="235" customFormat="1" ht="12" customHeight="1">
      <c r="A26" s="219" t="s">
        <v>50</v>
      </c>
      <c r="B26" s="107" t="s">
        <v>164</v>
      </c>
      <c r="C26" s="96"/>
      <c r="D26" s="96"/>
    </row>
    <row r="27" spans="1:4" s="235" customFormat="1" ht="12" customHeight="1">
      <c r="A27" s="219" t="s">
        <v>92</v>
      </c>
      <c r="B27" s="107" t="s">
        <v>165</v>
      </c>
      <c r="C27" s="96"/>
      <c r="D27" s="96"/>
    </row>
    <row r="28" spans="1:4" s="235" customFormat="1" ht="12" customHeight="1" thickBot="1">
      <c r="A28" s="220" t="s">
        <v>93</v>
      </c>
      <c r="B28" s="108" t="s">
        <v>166</v>
      </c>
      <c r="C28" s="98"/>
      <c r="D28" s="98"/>
    </row>
    <row r="29" spans="1:4" s="235" customFormat="1" ht="12" customHeight="1" thickBot="1">
      <c r="A29" s="74" t="s">
        <v>94</v>
      </c>
      <c r="B29" s="70" t="s">
        <v>394</v>
      </c>
      <c r="C29" s="101">
        <f>SUM(C30:C35)</f>
        <v>0</v>
      </c>
      <c r="D29" s="101">
        <f>SUM(D30:D35)</f>
        <v>0</v>
      </c>
    </row>
    <row r="30" spans="1:4" s="235" customFormat="1" ht="12" customHeight="1">
      <c r="A30" s="218" t="s">
        <v>167</v>
      </c>
      <c r="B30" s="106" t="s">
        <v>417</v>
      </c>
      <c r="C30" s="97"/>
      <c r="D30" s="97">
        <f>+D31+D32</f>
        <v>0</v>
      </c>
    </row>
    <row r="31" spans="1:4" s="235" customFormat="1" ht="12" customHeight="1">
      <c r="A31" s="219" t="s">
        <v>168</v>
      </c>
      <c r="B31" s="107" t="s">
        <v>399</v>
      </c>
      <c r="C31" s="96"/>
      <c r="D31" s="96"/>
    </row>
    <row r="32" spans="1:4" s="235" customFormat="1" ht="12" customHeight="1">
      <c r="A32" s="219" t="s">
        <v>169</v>
      </c>
      <c r="B32" s="107" t="s">
        <v>400</v>
      </c>
      <c r="C32" s="96"/>
      <c r="D32" s="96"/>
    </row>
    <row r="33" spans="1:4" s="235" customFormat="1" ht="12" customHeight="1">
      <c r="A33" s="219" t="s">
        <v>419</v>
      </c>
      <c r="B33" s="107" t="s">
        <v>401</v>
      </c>
      <c r="C33" s="96"/>
      <c r="D33" s="96"/>
    </row>
    <row r="34" spans="1:4" s="235" customFormat="1" ht="12" customHeight="1">
      <c r="A34" s="219" t="s">
        <v>396</v>
      </c>
      <c r="B34" s="107" t="s">
        <v>416</v>
      </c>
      <c r="C34" s="96"/>
      <c r="D34" s="96"/>
    </row>
    <row r="35" spans="1:4" s="235" customFormat="1" ht="12" customHeight="1" thickBot="1">
      <c r="A35" s="220" t="s">
        <v>397</v>
      </c>
      <c r="B35" s="87" t="s">
        <v>171</v>
      </c>
      <c r="C35" s="98"/>
      <c r="D35" s="98"/>
    </row>
    <row r="36" spans="1:4" s="235" customFormat="1" ht="12" customHeight="1" thickBot="1">
      <c r="A36" s="74" t="s">
        <v>8</v>
      </c>
      <c r="B36" s="70" t="s">
        <v>172</v>
      </c>
      <c r="C36" s="95">
        <f>SUM(C37:C46)</f>
        <v>0</v>
      </c>
      <c r="D36" s="95">
        <f>SUM(D37:D46)</f>
        <v>0</v>
      </c>
    </row>
    <row r="37" spans="1:4" s="235" customFormat="1" ht="12" customHeight="1">
      <c r="A37" s="218" t="s">
        <v>51</v>
      </c>
      <c r="B37" s="106" t="s">
        <v>173</v>
      </c>
      <c r="C37" s="97"/>
      <c r="D37" s="97"/>
    </row>
    <row r="38" spans="1:4" s="235" customFormat="1" ht="12" customHeight="1">
      <c r="A38" s="219" t="s">
        <v>52</v>
      </c>
      <c r="B38" s="107" t="s">
        <v>174</v>
      </c>
      <c r="C38" s="96"/>
      <c r="D38" s="96"/>
    </row>
    <row r="39" spans="1:4" s="235" customFormat="1" ht="12" customHeight="1">
      <c r="A39" s="219" t="s">
        <v>53</v>
      </c>
      <c r="B39" s="107" t="s">
        <v>175</v>
      </c>
      <c r="C39" s="96"/>
      <c r="D39" s="96"/>
    </row>
    <row r="40" spans="1:4" s="235" customFormat="1" ht="12" customHeight="1">
      <c r="A40" s="219" t="s">
        <v>96</v>
      </c>
      <c r="B40" s="107" t="s">
        <v>176</v>
      </c>
      <c r="C40" s="96"/>
      <c r="D40" s="96"/>
    </row>
    <row r="41" spans="1:4" s="235" customFormat="1" ht="12" customHeight="1">
      <c r="A41" s="219" t="s">
        <v>97</v>
      </c>
      <c r="B41" s="107" t="s">
        <v>177</v>
      </c>
      <c r="C41" s="96"/>
      <c r="D41" s="96"/>
    </row>
    <row r="42" spans="1:4" s="235" customFormat="1" ht="12" customHeight="1">
      <c r="A42" s="219" t="s">
        <v>98</v>
      </c>
      <c r="B42" s="107" t="s">
        <v>178</v>
      </c>
      <c r="C42" s="96"/>
      <c r="D42" s="96"/>
    </row>
    <row r="43" spans="1:4" s="235" customFormat="1" ht="12" customHeight="1">
      <c r="A43" s="219" t="s">
        <v>99</v>
      </c>
      <c r="B43" s="107" t="s">
        <v>179</v>
      </c>
      <c r="C43" s="96"/>
      <c r="D43" s="96"/>
    </row>
    <row r="44" spans="1:4" s="235" customFormat="1" ht="12" customHeight="1">
      <c r="A44" s="219" t="s">
        <v>100</v>
      </c>
      <c r="B44" s="107" t="s">
        <v>180</v>
      </c>
      <c r="C44" s="96"/>
      <c r="D44" s="96"/>
    </row>
    <row r="45" spans="1:4" s="235" customFormat="1" ht="12" customHeight="1">
      <c r="A45" s="219" t="s">
        <v>181</v>
      </c>
      <c r="B45" s="107" t="s">
        <v>182</v>
      </c>
      <c r="C45" s="99"/>
      <c r="D45" s="99"/>
    </row>
    <row r="46" spans="1:4" s="208" customFormat="1" ht="12" customHeight="1" thickBot="1">
      <c r="A46" s="220" t="s">
        <v>183</v>
      </c>
      <c r="B46" s="108" t="s">
        <v>184</v>
      </c>
      <c r="C46" s="100"/>
      <c r="D46" s="100"/>
    </row>
    <row r="47" spans="1:4" s="235" customFormat="1" ht="12" customHeight="1" thickBot="1">
      <c r="A47" s="74" t="s">
        <v>9</v>
      </c>
      <c r="B47" s="70" t="s">
        <v>185</v>
      </c>
      <c r="C47" s="95">
        <f>SUM(C48:C52)</f>
        <v>0</v>
      </c>
      <c r="D47" s="95">
        <f>SUM(D48:D52)</f>
        <v>0</v>
      </c>
    </row>
    <row r="48" spans="1:4" s="235" customFormat="1" ht="12" customHeight="1">
      <c r="A48" s="218" t="s">
        <v>54</v>
      </c>
      <c r="B48" s="106" t="s">
        <v>186</v>
      </c>
      <c r="C48" s="114"/>
      <c r="D48" s="114"/>
    </row>
    <row r="49" spans="1:4" s="235" customFormat="1" ht="12" customHeight="1">
      <c r="A49" s="219" t="s">
        <v>55</v>
      </c>
      <c r="B49" s="107" t="s">
        <v>187</v>
      </c>
      <c r="C49" s="99"/>
      <c r="D49" s="99"/>
    </row>
    <row r="50" spans="1:4" s="235" customFormat="1" ht="12" customHeight="1">
      <c r="A50" s="219" t="s">
        <v>188</v>
      </c>
      <c r="B50" s="107" t="s">
        <v>189</v>
      </c>
      <c r="C50" s="99"/>
      <c r="D50" s="99"/>
    </row>
    <row r="51" spans="1:4" s="235" customFormat="1" ht="12" customHeight="1">
      <c r="A51" s="219" t="s">
        <v>190</v>
      </c>
      <c r="B51" s="107" t="s">
        <v>191</v>
      </c>
      <c r="C51" s="99"/>
      <c r="D51" s="99"/>
    </row>
    <row r="52" spans="1:4" s="235" customFormat="1" ht="12" customHeight="1" thickBot="1">
      <c r="A52" s="220" t="s">
        <v>192</v>
      </c>
      <c r="B52" s="108" t="s">
        <v>193</v>
      </c>
      <c r="C52" s="100"/>
      <c r="D52" s="100"/>
    </row>
    <row r="53" spans="1:4" s="235" customFormat="1" ht="12" customHeight="1" thickBot="1">
      <c r="A53" s="74" t="s">
        <v>101</v>
      </c>
      <c r="B53" s="70" t="s">
        <v>194</v>
      </c>
      <c r="C53" s="95">
        <f>SUM(C54:C56)</f>
        <v>0</v>
      </c>
      <c r="D53" s="95">
        <f>SUM(D54:D56)</f>
        <v>0</v>
      </c>
    </row>
    <row r="54" spans="1:4" s="208" customFormat="1" ht="12" customHeight="1">
      <c r="A54" s="218" t="s">
        <v>56</v>
      </c>
      <c r="B54" s="106" t="s">
        <v>195</v>
      </c>
      <c r="C54" s="97"/>
      <c r="D54" s="97"/>
    </row>
    <row r="55" spans="1:4" s="208" customFormat="1" ht="12" customHeight="1">
      <c r="A55" s="219" t="s">
        <v>57</v>
      </c>
      <c r="B55" s="107" t="s">
        <v>196</v>
      </c>
      <c r="C55" s="96"/>
      <c r="D55" s="96"/>
    </row>
    <row r="56" spans="1:4" s="208" customFormat="1" ht="12" customHeight="1">
      <c r="A56" s="219" t="s">
        <v>197</v>
      </c>
      <c r="B56" s="107" t="s">
        <v>198</v>
      </c>
      <c r="C56" s="96"/>
      <c r="D56" s="96"/>
    </row>
    <row r="57" spans="1:4" s="208" customFormat="1" ht="12" customHeight="1" thickBot="1">
      <c r="A57" s="220" t="s">
        <v>199</v>
      </c>
      <c r="B57" s="108" t="s">
        <v>200</v>
      </c>
      <c r="C57" s="98"/>
      <c r="D57" s="98"/>
    </row>
    <row r="58" spans="1:4" s="235" customFormat="1" ht="12" customHeight="1" thickBot="1">
      <c r="A58" s="74" t="s">
        <v>11</v>
      </c>
      <c r="B58" s="85" t="s">
        <v>201</v>
      </c>
      <c r="C58" s="95">
        <f>SUM(C59:C61)</f>
        <v>0</v>
      </c>
      <c r="D58" s="95">
        <f>SUM(D59:D61)</f>
        <v>0</v>
      </c>
    </row>
    <row r="59" spans="1:4" s="235" customFormat="1" ht="12" customHeight="1">
      <c r="A59" s="218" t="s">
        <v>102</v>
      </c>
      <c r="B59" s="106" t="s">
        <v>202</v>
      </c>
      <c r="C59" s="99"/>
      <c r="D59" s="99"/>
    </row>
    <row r="60" spans="1:4" s="235" customFormat="1" ht="12" customHeight="1">
      <c r="A60" s="219" t="s">
        <v>103</v>
      </c>
      <c r="B60" s="107" t="s">
        <v>384</v>
      </c>
      <c r="C60" s="99"/>
      <c r="D60" s="99"/>
    </row>
    <row r="61" spans="1:4" s="235" customFormat="1" ht="12" customHeight="1">
      <c r="A61" s="219" t="s">
        <v>123</v>
      </c>
      <c r="B61" s="107" t="s">
        <v>204</v>
      </c>
      <c r="C61" s="99"/>
      <c r="D61" s="99"/>
    </row>
    <row r="62" spans="1:4" s="235" customFormat="1" ht="12" customHeight="1" thickBot="1">
      <c r="A62" s="220" t="s">
        <v>205</v>
      </c>
      <c r="B62" s="108" t="s">
        <v>206</v>
      </c>
      <c r="C62" s="99"/>
      <c r="D62" s="99"/>
    </row>
    <row r="63" spans="1:4" s="235" customFormat="1" ht="12" customHeight="1" thickBot="1">
      <c r="A63" s="74" t="s">
        <v>12</v>
      </c>
      <c r="B63" s="70" t="s">
        <v>207</v>
      </c>
      <c r="C63" s="101">
        <f>+C8+C15+C22+C29+C36+C47+C53+C58</f>
        <v>5066</v>
      </c>
      <c r="D63" s="101">
        <f>+D8+D15+D22+D29+D36+D47+D53+D58</f>
        <v>11244</v>
      </c>
    </row>
    <row r="64" spans="1:4" s="235" customFormat="1" ht="12" customHeight="1" thickBot="1">
      <c r="A64" s="221" t="s">
        <v>382</v>
      </c>
      <c r="B64" s="85" t="s">
        <v>209</v>
      </c>
      <c r="C64" s="95">
        <f>SUM(C65:C67)</f>
        <v>0</v>
      </c>
      <c r="D64" s="95">
        <f>SUM(D65:D67)</f>
        <v>0</v>
      </c>
    </row>
    <row r="65" spans="1:4" s="235" customFormat="1" ht="12" customHeight="1">
      <c r="A65" s="218" t="s">
        <v>210</v>
      </c>
      <c r="B65" s="106" t="s">
        <v>211</v>
      </c>
      <c r="C65" s="99"/>
      <c r="D65" s="99"/>
    </row>
    <row r="66" spans="1:4" s="235" customFormat="1" ht="12" customHeight="1">
      <c r="A66" s="219" t="s">
        <v>212</v>
      </c>
      <c r="B66" s="107" t="s">
        <v>213</v>
      </c>
      <c r="C66" s="99"/>
      <c r="D66" s="99"/>
    </row>
    <row r="67" spans="1:4" s="235" customFormat="1" ht="12" customHeight="1" thickBot="1">
      <c r="A67" s="220" t="s">
        <v>214</v>
      </c>
      <c r="B67" s="214" t="s">
        <v>215</v>
      </c>
      <c r="C67" s="99"/>
      <c r="D67" s="99"/>
    </row>
    <row r="68" spans="1:4" s="235" customFormat="1" ht="12" customHeight="1" thickBot="1">
      <c r="A68" s="221" t="s">
        <v>216</v>
      </c>
      <c r="B68" s="85" t="s">
        <v>217</v>
      </c>
      <c r="C68" s="95">
        <f>SUM(C69:C72)</f>
        <v>0</v>
      </c>
      <c r="D68" s="95">
        <f>SUM(D69:D72)</f>
        <v>0</v>
      </c>
    </row>
    <row r="69" spans="1:4" s="235" customFormat="1" ht="12" customHeight="1">
      <c r="A69" s="218" t="s">
        <v>79</v>
      </c>
      <c r="B69" s="106" t="s">
        <v>218</v>
      </c>
      <c r="C69" s="99"/>
      <c r="D69" s="99"/>
    </row>
    <row r="70" spans="1:4" s="235" customFormat="1" ht="12" customHeight="1">
      <c r="A70" s="219" t="s">
        <v>80</v>
      </c>
      <c r="B70" s="107" t="s">
        <v>219</v>
      </c>
      <c r="C70" s="99"/>
      <c r="D70" s="99"/>
    </row>
    <row r="71" spans="1:4" s="235" customFormat="1" ht="12" customHeight="1">
      <c r="A71" s="219" t="s">
        <v>220</v>
      </c>
      <c r="B71" s="107" t="s">
        <v>221</v>
      </c>
      <c r="C71" s="99"/>
      <c r="D71" s="99"/>
    </row>
    <row r="72" spans="1:4" s="235" customFormat="1" ht="12" customHeight="1" thickBot="1">
      <c r="A72" s="220" t="s">
        <v>222</v>
      </c>
      <c r="B72" s="108" t="s">
        <v>223</v>
      </c>
      <c r="C72" s="99"/>
      <c r="D72" s="99"/>
    </row>
    <row r="73" spans="1:4" s="235" customFormat="1" ht="12" customHeight="1" thickBot="1">
      <c r="A73" s="221" t="s">
        <v>224</v>
      </c>
      <c r="B73" s="85" t="s">
        <v>225</v>
      </c>
      <c r="C73" s="95">
        <f>SUM(C74:C75)</f>
        <v>350</v>
      </c>
      <c r="D73" s="95">
        <f>SUM(D74:D75)</f>
        <v>0</v>
      </c>
    </row>
    <row r="74" spans="1:4" s="235" customFormat="1" ht="12" customHeight="1">
      <c r="A74" s="218" t="s">
        <v>226</v>
      </c>
      <c r="B74" s="106" t="s">
        <v>227</v>
      </c>
      <c r="C74" s="99">
        <v>350</v>
      </c>
      <c r="D74" s="99"/>
    </row>
    <row r="75" spans="1:4" s="235" customFormat="1" ht="12" customHeight="1" thickBot="1">
      <c r="A75" s="220" t="s">
        <v>228</v>
      </c>
      <c r="B75" s="108" t="s">
        <v>229</v>
      </c>
      <c r="C75" s="99"/>
      <c r="D75" s="99"/>
    </row>
    <row r="76" spans="1:4" s="235" customFormat="1" ht="12" customHeight="1" thickBot="1">
      <c r="A76" s="221" t="s">
        <v>230</v>
      </c>
      <c r="B76" s="85" t="s">
        <v>231</v>
      </c>
      <c r="C76" s="95">
        <f>SUM(C77:C79)</f>
        <v>0</v>
      </c>
      <c r="D76" s="95">
        <f>SUM(D77:D79)</f>
        <v>0</v>
      </c>
    </row>
    <row r="77" spans="1:4" s="235" customFormat="1" ht="12" customHeight="1">
      <c r="A77" s="218" t="s">
        <v>232</v>
      </c>
      <c r="B77" s="106" t="s">
        <v>233</v>
      </c>
      <c r="C77" s="99"/>
      <c r="D77" s="99"/>
    </row>
    <row r="78" spans="1:4" s="235" customFormat="1" ht="12" customHeight="1">
      <c r="A78" s="219" t="s">
        <v>234</v>
      </c>
      <c r="B78" s="107" t="s">
        <v>235</v>
      </c>
      <c r="C78" s="99"/>
      <c r="D78" s="99"/>
    </row>
    <row r="79" spans="1:4" s="235" customFormat="1" ht="12" customHeight="1" thickBot="1">
      <c r="A79" s="220" t="s">
        <v>236</v>
      </c>
      <c r="B79" s="108" t="s">
        <v>237</v>
      </c>
      <c r="C79" s="99"/>
      <c r="D79" s="99"/>
    </row>
    <row r="80" spans="1:4" s="235" customFormat="1" ht="12" customHeight="1" thickBot="1">
      <c r="A80" s="221" t="s">
        <v>238</v>
      </c>
      <c r="B80" s="85" t="s">
        <v>239</v>
      </c>
      <c r="C80" s="95">
        <f>SUM(C81:C84)</f>
        <v>0</v>
      </c>
      <c r="D80" s="95">
        <f>SUM(D81:D84)</f>
        <v>0</v>
      </c>
    </row>
    <row r="81" spans="1:4" s="235" customFormat="1" ht="12" customHeight="1">
      <c r="A81" s="222" t="s">
        <v>240</v>
      </c>
      <c r="B81" s="106" t="s">
        <v>241</v>
      </c>
      <c r="C81" s="99"/>
      <c r="D81" s="99"/>
    </row>
    <row r="82" spans="1:4" s="235" customFormat="1" ht="12" customHeight="1">
      <c r="A82" s="223" t="s">
        <v>242</v>
      </c>
      <c r="B82" s="107" t="s">
        <v>243</v>
      </c>
      <c r="C82" s="99"/>
      <c r="D82" s="99"/>
    </row>
    <row r="83" spans="1:4" s="235" customFormat="1" ht="12" customHeight="1">
      <c r="A83" s="223" t="s">
        <v>244</v>
      </c>
      <c r="B83" s="107" t="s">
        <v>245</v>
      </c>
      <c r="C83" s="99"/>
      <c r="D83" s="99"/>
    </row>
    <row r="84" spans="1:4" s="235" customFormat="1" ht="12" customHeight="1" thickBot="1">
      <c r="A84" s="224" t="s">
        <v>246</v>
      </c>
      <c r="B84" s="108" t="s">
        <v>247</v>
      </c>
      <c r="C84" s="99"/>
      <c r="D84" s="99"/>
    </row>
    <row r="85" spans="1:4" s="235" customFormat="1" ht="12" customHeight="1" thickBot="1">
      <c r="A85" s="221" t="s">
        <v>248</v>
      </c>
      <c r="B85" s="85" t="s">
        <v>249</v>
      </c>
      <c r="C85" s="118"/>
      <c r="D85" s="118"/>
    </row>
    <row r="86" spans="1:4" s="235" customFormat="1" ht="12" customHeight="1" thickBot="1">
      <c r="A86" s="221" t="s">
        <v>250</v>
      </c>
      <c r="B86" s="215" t="s">
        <v>251</v>
      </c>
      <c r="C86" s="101">
        <f>+C64+C68+C73+C76+C80+C85</f>
        <v>350</v>
      </c>
      <c r="D86" s="101">
        <f>+D64+D68+D73+D76+D80+D85</f>
        <v>0</v>
      </c>
    </row>
    <row r="87" spans="1:4" s="235" customFormat="1" ht="12" customHeight="1" thickBot="1">
      <c r="A87" s="225" t="s">
        <v>252</v>
      </c>
      <c r="B87" s="216" t="s">
        <v>383</v>
      </c>
      <c r="C87" s="101">
        <f>+C63+C86</f>
        <v>5416</v>
      </c>
      <c r="D87" s="101">
        <f>+D63+D86</f>
        <v>11244</v>
      </c>
    </row>
    <row r="88" spans="1:4" s="235" customFormat="1" ht="15" customHeight="1">
      <c r="A88" s="191"/>
      <c r="B88" s="192"/>
      <c r="C88" s="206"/>
      <c r="D88" s="206"/>
    </row>
    <row r="89" spans="1:4" ht="13.5" thickBot="1">
      <c r="A89" s="193"/>
      <c r="B89" s="194"/>
      <c r="C89" s="207"/>
      <c r="D89" s="207"/>
    </row>
    <row r="90" spans="1:4" s="234" customFormat="1" ht="16.5" customHeight="1" thickBot="1">
      <c r="A90" s="273" t="s">
        <v>36</v>
      </c>
      <c r="B90" s="274"/>
      <c r="C90" s="274"/>
      <c r="D90" s="274"/>
    </row>
    <row r="91" spans="1:4" s="47" customFormat="1" ht="12" customHeight="1" thickBot="1">
      <c r="A91" s="213" t="s">
        <v>4</v>
      </c>
      <c r="B91" s="73" t="s">
        <v>260</v>
      </c>
      <c r="C91" s="198">
        <f>SUM(C92:C96)</f>
        <v>4860</v>
      </c>
      <c r="D91" s="198">
        <f>SUM(D92:D96)</f>
        <v>10982</v>
      </c>
    </row>
    <row r="92" spans="1:4" ht="12" customHeight="1">
      <c r="A92" s="226" t="s">
        <v>58</v>
      </c>
      <c r="B92" s="59" t="s">
        <v>33</v>
      </c>
      <c r="C92" s="199">
        <v>2791</v>
      </c>
      <c r="D92" s="34">
        <v>6980</v>
      </c>
    </row>
    <row r="93" spans="1:4" ht="12" customHeight="1">
      <c r="A93" s="219" t="s">
        <v>59</v>
      </c>
      <c r="B93" s="57" t="s">
        <v>104</v>
      </c>
      <c r="C93" s="200">
        <v>808</v>
      </c>
      <c r="D93" s="96">
        <v>1239</v>
      </c>
    </row>
    <row r="94" spans="1:4" ht="12" customHeight="1">
      <c r="A94" s="219" t="s">
        <v>60</v>
      </c>
      <c r="B94" s="57" t="s">
        <v>77</v>
      </c>
      <c r="C94" s="202">
        <v>1261</v>
      </c>
      <c r="D94" s="98">
        <v>1628</v>
      </c>
    </row>
    <row r="95" spans="1:4" ht="12" customHeight="1">
      <c r="A95" s="219" t="s">
        <v>61</v>
      </c>
      <c r="B95" s="60" t="s">
        <v>105</v>
      </c>
      <c r="C95" s="98"/>
      <c r="D95" s="98">
        <v>1075</v>
      </c>
    </row>
    <row r="96" spans="1:4" ht="12" customHeight="1">
      <c r="A96" s="219" t="s">
        <v>69</v>
      </c>
      <c r="B96" s="68" t="s">
        <v>106</v>
      </c>
      <c r="C96" s="98"/>
      <c r="D96" s="98">
        <v>60</v>
      </c>
    </row>
    <row r="97" spans="1:4" ht="12" customHeight="1">
      <c r="A97" s="219" t="s">
        <v>62</v>
      </c>
      <c r="B97" s="57" t="s">
        <v>261</v>
      </c>
      <c r="C97" s="202"/>
      <c r="D97" s="202"/>
    </row>
    <row r="98" spans="1:4" ht="12" customHeight="1">
      <c r="A98" s="219" t="s">
        <v>63</v>
      </c>
      <c r="B98" s="79" t="s">
        <v>262</v>
      </c>
      <c r="C98" s="202"/>
      <c r="D98" s="202"/>
    </row>
    <row r="99" spans="1:4" ht="12" customHeight="1">
      <c r="A99" s="219" t="s">
        <v>70</v>
      </c>
      <c r="B99" s="80" t="s">
        <v>263</v>
      </c>
      <c r="C99" s="202"/>
      <c r="D99" s="202"/>
    </row>
    <row r="100" spans="1:4" ht="12" customHeight="1">
      <c r="A100" s="219" t="s">
        <v>71</v>
      </c>
      <c r="B100" s="80" t="s">
        <v>264</v>
      </c>
      <c r="C100" s="202"/>
      <c r="D100" s="202"/>
    </row>
    <row r="101" spans="1:4" ht="12" customHeight="1">
      <c r="A101" s="219" t="s">
        <v>72</v>
      </c>
      <c r="B101" s="79" t="s">
        <v>265</v>
      </c>
      <c r="C101" s="202"/>
      <c r="D101" s="202"/>
    </row>
    <row r="102" spans="1:4" ht="12" customHeight="1">
      <c r="A102" s="219" t="s">
        <v>73</v>
      </c>
      <c r="B102" s="79" t="s">
        <v>266</v>
      </c>
      <c r="C102" s="202"/>
      <c r="D102" s="202"/>
    </row>
    <row r="103" spans="1:4" ht="12" customHeight="1">
      <c r="A103" s="219" t="s">
        <v>75</v>
      </c>
      <c r="B103" s="80" t="s">
        <v>267</v>
      </c>
      <c r="C103" s="202"/>
      <c r="D103" s="202"/>
    </row>
    <row r="104" spans="1:4" ht="12" customHeight="1">
      <c r="A104" s="227" t="s">
        <v>107</v>
      </c>
      <c r="B104" s="81" t="s">
        <v>268</v>
      </c>
      <c r="C104" s="202"/>
      <c r="D104" s="202"/>
    </row>
    <row r="105" spans="1:4" ht="12" customHeight="1">
      <c r="A105" s="219" t="s">
        <v>269</v>
      </c>
      <c r="B105" s="81" t="s">
        <v>270</v>
      </c>
      <c r="C105" s="202"/>
      <c r="D105" s="202"/>
    </row>
    <row r="106" spans="1:4" s="47" customFormat="1" ht="12" customHeight="1" thickBot="1">
      <c r="A106" s="228" t="s">
        <v>271</v>
      </c>
      <c r="B106" s="82" t="s">
        <v>272</v>
      </c>
      <c r="C106" s="204"/>
      <c r="D106" s="204">
        <v>60</v>
      </c>
    </row>
    <row r="107" spans="1:4" ht="12" customHeight="1" thickBot="1">
      <c r="A107" s="74" t="s">
        <v>5</v>
      </c>
      <c r="B107" s="72" t="s">
        <v>273</v>
      </c>
      <c r="C107" s="89">
        <f>+C108+C110+C112</f>
        <v>0</v>
      </c>
      <c r="D107" s="89">
        <f>+D108+D110+D112</f>
        <v>699</v>
      </c>
    </row>
    <row r="108" spans="1:4" ht="12" customHeight="1">
      <c r="A108" s="218" t="s">
        <v>64</v>
      </c>
      <c r="B108" s="57" t="s">
        <v>121</v>
      </c>
      <c r="C108" s="201"/>
      <c r="D108" s="97">
        <v>699</v>
      </c>
    </row>
    <row r="109" spans="1:4" ht="12" customHeight="1">
      <c r="A109" s="218" t="s">
        <v>65</v>
      </c>
      <c r="B109" s="61" t="s">
        <v>274</v>
      </c>
      <c r="C109" s="201"/>
      <c r="D109" s="201"/>
    </row>
    <row r="110" spans="1:4" ht="12" customHeight="1">
      <c r="A110" s="218" t="s">
        <v>66</v>
      </c>
      <c r="B110" s="61" t="s">
        <v>108</v>
      </c>
      <c r="C110" s="200"/>
      <c r="D110" s="200"/>
    </row>
    <row r="111" spans="1:4" ht="12" customHeight="1">
      <c r="A111" s="218" t="s">
        <v>67</v>
      </c>
      <c r="B111" s="61" t="s">
        <v>275</v>
      </c>
      <c r="C111" s="83"/>
      <c r="D111" s="83"/>
    </row>
    <row r="112" spans="1:4" ht="12" customHeight="1">
      <c r="A112" s="218" t="s">
        <v>68</v>
      </c>
      <c r="B112" s="87" t="s">
        <v>124</v>
      </c>
      <c r="C112" s="83"/>
      <c r="D112" s="83"/>
    </row>
    <row r="113" spans="1:4" ht="12" customHeight="1">
      <c r="A113" s="218" t="s">
        <v>74</v>
      </c>
      <c r="B113" s="86" t="s">
        <v>276</v>
      </c>
      <c r="C113" s="83"/>
      <c r="D113" s="83"/>
    </row>
    <row r="114" spans="1:4" ht="12" customHeight="1">
      <c r="A114" s="218" t="s">
        <v>76</v>
      </c>
      <c r="B114" s="102" t="s">
        <v>277</v>
      </c>
      <c r="C114" s="83"/>
      <c r="D114" s="83"/>
    </row>
    <row r="115" spans="1:4" ht="12" customHeight="1">
      <c r="A115" s="218" t="s">
        <v>109</v>
      </c>
      <c r="B115" s="80" t="s">
        <v>264</v>
      </c>
      <c r="C115" s="83"/>
      <c r="D115" s="83"/>
    </row>
    <row r="116" spans="1:4" ht="12" customHeight="1">
      <c r="A116" s="218" t="s">
        <v>110</v>
      </c>
      <c r="B116" s="80" t="s">
        <v>278</v>
      </c>
      <c r="C116" s="83"/>
      <c r="D116" s="83"/>
    </row>
    <row r="117" spans="1:4" ht="12" customHeight="1">
      <c r="A117" s="218" t="s">
        <v>111</v>
      </c>
      <c r="B117" s="80" t="s">
        <v>279</v>
      </c>
      <c r="C117" s="83"/>
      <c r="D117" s="83"/>
    </row>
    <row r="118" spans="1:4" ht="12" customHeight="1">
      <c r="A118" s="218" t="s">
        <v>280</v>
      </c>
      <c r="B118" s="80" t="s">
        <v>267</v>
      </c>
      <c r="C118" s="83"/>
      <c r="D118" s="83"/>
    </row>
    <row r="119" spans="1:4" ht="12" customHeight="1">
      <c r="A119" s="218" t="s">
        <v>281</v>
      </c>
      <c r="B119" s="80" t="s">
        <v>282</v>
      </c>
      <c r="C119" s="83"/>
      <c r="D119" s="83"/>
    </row>
    <row r="120" spans="1:4" ht="12" customHeight="1" thickBot="1">
      <c r="A120" s="227" t="s">
        <v>283</v>
      </c>
      <c r="B120" s="80" t="s">
        <v>284</v>
      </c>
      <c r="C120" s="84"/>
      <c r="D120" s="84"/>
    </row>
    <row r="121" spans="1:4" ht="12" customHeight="1" thickBot="1">
      <c r="A121" s="74" t="s">
        <v>6</v>
      </c>
      <c r="B121" s="76" t="s">
        <v>285</v>
      </c>
      <c r="C121" s="89">
        <f>+C122+C123</f>
        <v>0</v>
      </c>
      <c r="D121" s="89">
        <f>+D122+D123</f>
        <v>0</v>
      </c>
    </row>
    <row r="122" spans="1:4" ht="12" customHeight="1">
      <c r="A122" s="218" t="s">
        <v>47</v>
      </c>
      <c r="B122" s="58" t="s">
        <v>37</v>
      </c>
      <c r="C122" s="201"/>
      <c r="D122" s="201"/>
    </row>
    <row r="123" spans="1:4" ht="12" customHeight="1" thickBot="1">
      <c r="A123" s="220" t="s">
        <v>48</v>
      </c>
      <c r="B123" s="61" t="s">
        <v>38</v>
      </c>
      <c r="C123" s="202"/>
      <c r="D123" s="202"/>
    </row>
    <row r="124" spans="1:4" ht="12" customHeight="1" thickBot="1">
      <c r="A124" s="74" t="s">
        <v>7</v>
      </c>
      <c r="B124" s="76" t="s">
        <v>286</v>
      </c>
      <c r="C124" s="89">
        <f>+C91+C107+C121</f>
        <v>4860</v>
      </c>
      <c r="D124" s="89">
        <f>+D91+D107+D121</f>
        <v>11681</v>
      </c>
    </row>
    <row r="125" spans="1:4" ht="12" customHeight="1" thickBot="1">
      <c r="A125" s="74" t="s">
        <v>8</v>
      </c>
      <c r="B125" s="76" t="s">
        <v>385</v>
      </c>
      <c r="C125" s="89">
        <f>+C126+C127+C128</f>
        <v>0</v>
      </c>
      <c r="D125" s="89">
        <f>+D126+D127+D128</f>
        <v>0</v>
      </c>
    </row>
    <row r="126" spans="1:4" ht="12" customHeight="1">
      <c r="A126" s="218" t="s">
        <v>51</v>
      </c>
      <c r="B126" s="58" t="s">
        <v>288</v>
      </c>
      <c r="C126" s="83"/>
      <c r="D126" s="83"/>
    </row>
    <row r="127" spans="1:4" ht="12" customHeight="1">
      <c r="A127" s="218" t="s">
        <v>52</v>
      </c>
      <c r="B127" s="58" t="s">
        <v>289</v>
      </c>
      <c r="C127" s="83"/>
      <c r="D127" s="83"/>
    </row>
    <row r="128" spans="1:4" ht="12" customHeight="1" thickBot="1">
      <c r="A128" s="227" t="s">
        <v>53</v>
      </c>
      <c r="B128" s="56" t="s">
        <v>290</v>
      </c>
      <c r="C128" s="83"/>
      <c r="D128" s="83"/>
    </row>
    <row r="129" spans="1:4" ht="12" customHeight="1" thickBot="1">
      <c r="A129" s="74" t="s">
        <v>9</v>
      </c>
      <c r="B129" s="76" t="s">
        <v>291</v>
      </c>
      <c r="C129" s="89">
        <f>+C130+C131+C132+C133</f>
        <v>0</v>
      </c>
      <c r="D129" s="89">
        <f>+D130+D131+D132+D133</f>
        <v>0</v>
      </c>
    </row>
    <row r="130" spans="1:4" ht="12" customHeight="1">
      <c r="A130" s="218" t="s">
        <v>54</v>
      </c>
      <c r="B130" s="58" t="s">
        <v>292</v>
      </c>
      <c r="C130" s="83"/>
      <c r="D130" s="83"/>
    </row>
    <row r="131" spans="1:4" ht="12" customHeight="1">
      <c r="A131" s="218" t="s">
        <v>55</v>
      </c>
      <c r="B131" s="58" t="s">
        <v>293</v>
      </c>
      <c r="C131" s="83"/>
      <c r="D131" s="83"/>
    </row>
    <row r="132" spans="1:4" ht="12" customHeight="1">
      <c r="A132" s="218" t="s">
        <v>188</v>
      </c>
      <c r="B132" s="58" t="s">
        <v>294</v>
      </c>
      <c r="C132" s="83"/>
      <c r="D132" s="83"/>
    </row>
    <row r="133" spans="1:4" s="47" customFormat="1" ht="12" customHeight="1" thickBot="1">
      <c r="A133" s="227" t="s">
        <v>190</v>
      </c>
      <c r="B133" s="56" t="s">
        <v>295</v>
      </c>
      <c r="C133" s="83"/>
      <c r="D133" s="83"/>
    </row>
    <row r="134" spans="1:10" ht="13.5" thickBot="1">
      <c r="A134" s="74" t="s">
        <v>10</v>
      </c>
      <c r="B134" s="76" t="s">
        <v>390</v>
      </c>
      <c r="C134" s="203">
        <f>+C135+C136+C138+C139+C137</f>
        <v>0</v>
      </c>
      <c r="D134" s="203">
        <f>+D135+D136+D138+D139+D137</f>
        <v>0</v>
      </c>
      <c r="J134" s="183"/>
    </row>
    <row r="135" spans="1:4" ht="12.75">
      <c r="A135" s="218" t="s">
        <v>56</v>
      </c>
      <c r="B135" s="58" t="s">
        <v>297</v>
      </c>
      <c r="C135" s="83"/>
      <c r="D135" s="83"/>
    </row>
    <row r="136" spans="1:4" ht="12" customHeight="1">
      <c r="A136" s="218" t="s">
        <v>57</v>
      </c>
      <c r="B136" s="58" t="s">
        <v>298</v>
      </c>
      <c r="C136" s="83"/>
      <c r="D136" s="83"/>
    </row>
    <row r="137" spans="1:4" ht="12" customHeight="1">
      <c r="A137" s="218" t="s">
        <v>197</v>
      </c>
      <c r="B137" s="58" t="s">
        <v>389</v>
      </c>
      <c r="C137" s="83"/>
      <c r="D137" s="83"/>
    </row>
    <row r="138" spans="1:4" s="47" customFormat="1" ht="12" customHeight="1">
      <c r="A138" s="218" t="s">
        <v>199</v>
      </c>
      <c r="B138" s="58" t="s">
        <v>299</v>
      </c>
      <c r="C138" s="83"/>
      <c r="D138" s="83"/>
    </row>
    <row r="139" spans="1:4" s="47" customFormat="1" ht="12" customHeight="1" thickBot="1">
      <c r="A139" s="227" t="s">
        <v>388</v>
      </c>
      <c r="B139" s="56" t="s">
        <v>300</v>
      </c>
      <c r="C139" s="83"/>
      <c r="D139" s="83"/>
    </row>
    <row r="140" spans="1:4" s="47" customFormat="1" ht="12" customHeight="1" thickBot="1">
      <c r="A140" s="74" t="s">
        <v>11</v>
      </c>
      <c r="B140" s="76" t="s">
        <v>386</v>
      </c>
      <c r="C140" s="205">
        <f>+C141+C142+C143+C144</f>
        <v>0</v>
      </c>
      <c r="D140" s="205">
        <f>+D141+D142+D143+D144</f>
        <v>0</v>
      </c>
    </row>
    <row r="141" spans="1:4" s="47" customFormat="1" ht="12" customHeight="1">
      <c r="A141" s="218" t="s">
        <v>102</v>
      </c>
      <c r="B141" s="58" t="s">
        <v>302</v>
      </c>
      <c r="C141" s="83"/>
      <c r="D141" s="83"/>
    </row>
    <row r="142" spans="1:4" s="47" customFormat="1" ht="12" customHeight="1">
      <c r="A142" s="218" t="s">
        <v>103</v>
      </c>
      <c r="B142" s="58" t="s">
        <v>303</v>
      </c>
      <c r="C142" s="83"/>
      <c r="D142" s="83"/>
    </row>
    <row r="143" spans="1:4" s="47" customFormat="1" ht="12" customHeight="1">
      <c r="A143" s="218" t="s">
        <v>123</v>
      </c>
      <c r="B143" s="58" t="s">
        <v>304</v>
      </c>
      <c r="C143" s="83"/>
      <c r="D143" s="83"/>
    </row>
    <row r="144" spans="1:4" ht="12.75" customHeight="1" thickBot="1">
      <c r="A144" s="218" t="s">
        <v>205</v>
      </c>
      <c r="B144" s="58" t="s">
        <v>305</v>
      </c>
      <c r="C144" s="83"/>
      <c r="D144" s="83"/>
    </row>
    <row r="145" spans="1:4" ht="12" customHeight="1" thickBot="1">
      <c r="A145" s="74" t="s">
        <v>12</v>
      </c>
      <c r="B145" s="76" t="s">
        <v>306</v>
      </c>
      <c r="C145" s="217">
        <f>+C125+C129+C134+C140</f>
        <v>0</v>
      </c>
      <c r="D145" s="217">
        <f>+D125+D129+D134+D140</f>
        <v>0</v>
      </c>
    </row>
    <row r="146" spans="1:4" ht="15" customHeight="1" thickBot="1">
      <c r="A146" s="229" t="s">
        <v>13</v>
      </c>
      <c r="B146" s="91" t="s">
        <v>307</v>
      </c>
      <c r="C146" s="217">
        <f>+C124+C145</f>
        <v>4860</v>
      </c>
      <c r="D146" s="217">
        <f>+D124+D145</f>
        <v>11681</v>
      </c>
    </row>
    <row r="147" spans="1:4" ht="13.5" thickBot="1">
      <c r="A147" s="24"/>
      <c r="B147" s="25"/>
      <c r="C147" s="26"/>
      <c r="D147" s="26"/>
    </row>
    <row r="148" spans="1:4" ht="15" customHeight="1" thickBot="1">
      <c r="A148" s="237" t="s">
        <v>404</v>
      </c>
      <c r="B148" s="238"/>
      <c r="C148" s="42">
        <v>1</v>
      </c>
      <c r="D148" s="43">
        <v>1</v>
      </c>
    </row>
    <row r="149" spans="1:4" ht="14.25" customHeight="1" thickBot="1">
      <c r="A149" s="239" t="s">
        <v>403</v>
      </c>
      <c r="B149" s="240"/>
      <c r="C149" s="42">
        <v>1</v>
      </c>
      <c r="D149" s="43">
        <v>3</v>
      </c>
    </row>
  </sheetData>
  <sheetProtection formatCells="0"/>
  <mergeCells count="4"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zoomScaleSheetLayoutView="100" workbookViewId="0" topLeftCell="A1">
      <selection activeCell="F24" sqref="F24"/>
    </sheetView>
  </sheetViews>
  <sheetFormatPr defaultColWidth="9.00390625" defaultRowHeight="12.75"/>
  <cols>
    <col min="1" max="1" width="14.875" style="209" customWidth="1"/>
    <col min="2" max="2" width="65.375" style="210" customWidth="1"/>
    <col min="3" max="4" width="17.00390625" style="211" customWidth="1"/>
    <col min="5" max="16384" width="9.375" style="21" customWidth="1"/>
  </cols>
  <sheetData>
    <row r="1" spans="1:4" s="187" customFormat="1" ht="16.5" customHeight="1" thickBot="1">
      <c r="A1" s="186"/>
      <c r="B1" s="188"/>
      <c r="C1" s="231"/>
      <c r="D1" s="197" t="s">
        <v>425</v>
      </c>
    </row>
    <row r="2" spans="1:4" s="232" customFormat="1" ht="15.75" customHeight="1">
      <c r="A2" s="212" t="s">
        <v>39</v>
      </c>
      <c r="B2" s="267" t="s">
        <v>118</v>
      </c>
      <c r="C2" s="268"/>
      <c r="D2" s="269"/>
    </row>
    <row r="3" spans="1:4" s="232" customFormat="1" ht="24.75" thickBot="1">
      <c r="A3" s="230" t="s">
        <v>381</v>
      </c>
      <c r="B3" s="270" t="s">
        <v>393</v>
      </c>
      <c r="C3" s="271"/>
      <c r="D3" s="272"/>
    </row>
    <row r="4" spans="1:4" s="233" customFormat="1" ht="15.75" customHeight="1" thickBot="1">
      <c r="A4" s="189"/>
      <c r="B4" s="189"/>
      <c r="C4" s="190"/>
      <c r="D4" s="190" t="s">
        <v>122</v>
      </c>
    </row>
    <row r="5" spans="1:4" ht="24.75" thickBot="1">
      <c r="A5" s="48" t="s">
        <v>117</v>
      </c>
      <c r="B5" s="49" t="s">
        <v>402</v>
      </c>
      <c r="C5" s="33" t="s">
        <v>144</v>
      </c>
      <c r="D5" s="33" t="s">
        <v>145</v>
      </c>
    </row>
    <row r="6" spans="1:4" s="234" customFormat="1" ht="12.75" customHeight="1" thickBot="1">
      <c r="A6" s="184" t="s">
        <v>254</v>
      </c>
      <c r="B6" s="185" t="s">
        <v>255</v>
      </c>
      <c r="C6" s="185" t="s">
        <v>256</v>
      </c>
      <c r="D6" s="41" t="s">
        <v>257</v>
      </c>
    </row>
    <row r="7" spans="1:4" s="234" customFormat="1" ht="15.75" customHeight="1" thickBot="1">
      <c r="A7" s="273" t="s">
        <v>35</v>
      </c>
      <c r="B7" s="274"/>
      <c r="C7" s="274"/>
      <c r="D7" s="274"/>
    </row>
    <row r="8" spans="1:4" s="234" customFormat="1" ht="12" customHeight="1" thickBot="1">
      <c r="A8" s="74" t="s">
        <v>4</v>
      </c>
      <c r="B8" s="70" t="s">
        <v>146</v>
      </c>
      <c r="C8" s="95">
        <f>SUM(C9:C14)</f>
        <v>0</v>
      </c>
      <c r="D8" s="95">
        <f>SUM(D9:D14)</f>
        <v>0</v>
      </c>
    </row>
    <row r="9" spans="1:4" s="208" customFormat="1" ht="12" customHeight="1">
      <c r="A9" s="218" t="s">
        <v>58</v>
      </c>
      <c r="B9" s="106" t="s">
        <v>147</v>
      </c>
      <c r="C9" s="97"/>
      <c r="D9" s="97"/>
    </row>
    <row r="10" spans="1:4" s="235" customFormat="1" ht="12" customHeight="1">
      <c r="A10" s="219" t="s">
        <v>59</v>
      </c>
      <c r="B10" s="107" t="s">
        <v>148</v>
      </c>
      <c r="C10" s="96"/>
      <c r="D10" s="96"/>
    </row>
    <row r="11" spans="1:4" s="235" customFormat="1" ht="12" customHeight="1">
      <c r="A11" s="219" t="s">
        <v>60</v>
      </c>
      <c r="B11" s="107" t="s">
        <v>149</v>
      </c>
      <c r="C11" s="96"/>
      <c r="D11" s="96"/>
    </row>
    <row r="12" spans="1:4" s="235" customFormat="1" ht="12" customHeight="1">
      <c r="A12" s="219" t="s">
        <v>61</v>
      </c>
      <c r="B12" s="107" t="s">
        <v>150</v>
      </c>
      <c r="C12" s="96"/>
      <c r="D12" s="96"/>
    </row>
    <row r="13" spans="1:4" s="235" customFormat="1" ht="12" customHeight="1">
      <c r="A13" s="219" t="s">
        <v>78</v>
      </c>
      <c r="B13" s="107" t="s">
        <v>151</v>
      </c>
      <c r="C13" s="96"/>
      <c r="D13" s="96"/>
    </row>
    <row r="14" spans="1:4" s="208" customFormat="1" ht="12" customHeight="1" thickBot="1">
      <c r="A14" s="220" t="s">
        <v>62</v>
      </c>
      <c r="B14" s="108" t="s">
        <v>152</v>
      </c>
      <c r="C14" s="98"/>
      <c r="D14" s="98"/>
    </row>
    <row r="15" spans="1:4" s="208" customFormat="1" ht="12" customHeight="1" thickBot="1">
      <c r="A15" s="74" t="s">
        <v>5</v>
      </c>
      <c r="B15" s="85" t="s">
        <v>153</v>
      </c>
      <c r="C15" s="95">
        <f>SUM(C16:C20)</f>
        <v>0</v>
      </c>
      <c r="D15" s="95">
        <f>SUM(D16:D20)</f>
        <v>0</v>
      </c>
    </row>
    <row r="16" spans="1:4" s="208" customFormat="1" ht="12" customHeight="1">
      <c r="A16" s="218" t="s">
        <v>64</v>
      </c>
      <c r="B16" s="106" t="s">
        <v>154</v>
      </c>
      <c r="C16" s="97"/>
      <c r="D16" s="97"/>
    </row>
    <row r="17" spans="1:4" s="208" customFormat="1" ht="12" customHeight="1">
      <c r="A17" s="219" t="s">
        <v>65</v>
      </c>
      <c r="B17" s="107" t="s">
        <v>155</v>
      </c>
      <c r="C17" s="96"/>
      <c r="D17" s="96"/>
    </row>
    <row r="18" spans="1:4" s="208" customFormat="1" ht="12" customHeight="1">
      <c r="A18" s="219" t="s">
        <v>66</v>
      </c>
      <c r="B18" s="107" t="s">
        <v>156</v>
      </c>
      <c r="C18" s="96"/>
      <c r="D18" s="96"/>
    </row>
    <row r="19" spans="1:4" s="208" customFormat="1" ht="12" customHeight="1">
      <c r="A19" s="219" t="s">
        <v>67</v>
      </c>
      <c r="B19" s="107" t="s">
        <v>157</v>
      </c>
      <c r="C19" s="96"/>
      <c r="D19" s="96"/>
    </row>
    <row r="20" spans="1:4" s="208" customFormat="1" ht="12" customHeight="1">
      <c r="A20" s="219" t="s">
        <v>68</v>
      </c>
      <c r="B20" s="107" t="s">
        <v>158</v>
      </c>
      <c r="C20" s="96"/>
      <c r="D20" s="96"/>
    </row>
    <row r="21" spans="1:4" s="235" customFormat="1" ht="12" customHeight="1" thickBot="1">
      <c r="A21" s="220" t="s">
        <v>74</v>
      </c>
      <c r="B21" s="108" t="s">
        <v>159</v>
      </c>
      <c r="C21" s="98"/>
      <c r="D21" s="98"/>
    </row>
    <row r="22" spans="1:4" s="235" customFormat="1" ht="12" customHeight="1" thickBot="1">
      <c r="A22" s="74" t="s">
        <v>6</v>
      </c>
      <c r="B22" s="70" t="s">
        <v>160</v>
      </c>
      <c r="C22" s="95">
        <f>SUM(C23:C27)</f>
        <v>0</v>
      </c>
      <c r="D22" s="95">
        <f>SUM(D23:D27)</f>
        <v>0</v>
      </c>
    </row>
    <row r="23" spans="1:4" s="235" customFormat="1" ht="12" customHeight="1">
      <c r="A23" s="218" t="s">
        <v>47</v>
      </c>
      <c r="B23" s="106" t="s">
        <v>161</v>
      </c>
      <c r="C23" s="97"/>
      <c r="D23" s="97"/>
    </row>
    <row r="24" spans="1:4" s="208" customFormat="1" ht="12" customHeight="1">
      <c r="A24" s="219" t="s">
        <v>48</v>
      </c>
      <c r="B24" s="107" t="s">
        <v>162</v>
      </c>
      <c r="C24" s="96"/>
      <c r="D24" s="96"/>
    </row>
    <row r="25" spans="1:4" s="235" customFormat="1" ht="12" customHeight="1">
      <c r="A25" s="219" t="s">
        <v>49</v>
      </c>
      <c r="B25" s="107" t="s">
        <v>163</v>
      </c>
      <c r="C25" s="96"/>
      <c r="D25" s="96"/>
    </row>
    <row r="26" spans="1:4" s="235" customFormat="1" ht="12" customHeight="1">
      <c r="A26" s="219" t="s">
        <v>50</v>
      </c>
      <c r="B26" s="107" t="s">
        <v>164</v>
      </c>
      <c r="C26" s="96"/>
      <c r="D26" s="96"/>
    </row>
    <row r="27" spans="1:4" s="235" customFormat="1" ht="12" customHeight="1">
      <c r="A27" s="219" t="s">
        <v>92</v>
      </c>
      <c r="B27" s="107" t="s">
        <v>165</v>
      </c>
      <c r="C27" s="96"/>
      <c r="D27" s="96"/>
    </row>
    <row r="28" spans="1:4" s="235" customFormat="1" ht="12" customHeight="1" thickBot="1">
      <c r="A28" s="220" t="s">
        <v>93</v>
      </c>
      <c r="B28" s="108" t="s">
        <v>166</v>
      </c>
      <c r="C28" s="98"/>
      <c r="D28" s="98"/>
    </row>
    <row r="29" spans="1:4" s="235" customFormat="1" ht="12" customHeight="1" thickBot="1">
      <c r="A29" s="74" t="s">
        <v>94</v>
      </c>
      <c r="B29" s="70" t="s">
        <v>394</v>
      </c>
      <c r="C29" s="101">
        <f>SUM(C30:C35)</f>
        <v>0</v>
      </c>
      <c r="D29" s="101">
        <f>SUM(D30:D35)</f>
        <v>0</v>
      </c>
    </row>
    <row r="30" spans="1:4" s="235" customFormat="1" ht="12" customHeight="1">
      <c r="A30" s="218" t="s">
        <v>167</v>
      </c>
      <c r="B30" s="106" t="s">
        <v>398</v>
      </c>
      <c r="C30" s="97"/>
      <c r="D30" s="97">
        <f>+D31+D32</f>
        <v>0</v>
      </c>
    </row>
    <row r="31" spans="1:4" s="235" customFormat="1" ht="12" customHeight="1">
      <c r="A31" s="219" t="s">
        <v>168</v>
      </c>
      <c r="B31" s="107" t="s">
        <v>399</v>
      </c>
      <c r="C31" s="96"/>
      <c r="D31" s="96"/>
    </row>
    <row r="32" spans="1:4" s="235" customFormat="1" ht="12" customHeight="1">
      <c r="A32" s="219" t="s">
        <v>169</v>
      </c>
      <c r="B32" s="107" t="s">
        <v>400</v>
      </c>
      <c r="C32" s="96"/>
      <c r="D32" s="96"/>
    </row>
    <row r="33" spans="1:4" s="235" customFormat="1" ht="12" customHeight="1">
      <c r="A33" s="219" t="s">
        <v>395</v>
      </c>
      <c r="B33" s="107" t="s">
        <v>401</v>
      </c>
      <c r="C33" s="96"/>
      <c r="D33" s="96"/>
    </row>
    <row r="34" spans="1:4" s="235" customFormat="1" ht="12" customHeight="1">
      <c r="A34" s="219" t="s">
        <v>396</v>
      </c>
      <c r="B34" s="107" t="s">
        <v>170</v>
      </c>
      <c r="C34" s="96"/>
      <c r="D34" s="96"/>
    </row>
    <row r="35" spans="1:4" s="235" customFormat="1" ht="12" customHeight="1" thickBot="1">
      <c r="A35" s="220" t="s">
        <v>397</v>
      </c>
      <c r="B35" s="87" t="s">
        <v>171</v>
      </c>
      <c r="C35" s="98"/>
      <c r="D35" s="98"/>
    </row>
    <row r="36" spans="1:4" s="235" customFormat="1" ht="12" customHeight="1" thickBot="1">
      <c r="A36" s="74" t="s">
        <v>8</v>
      </c>
      <c r="B36" s="70" t="s">
        <v>172</v>
      </c>
      <c r="C36" s="95">
        <f>SUM(C37:C46)</f>
        <v>0</v>
      </c>
      <c r="D36" s="95">
        <f>SUM(D37:D46)</f>
        <v>0</v>
      </c>
    </row>
    <row r="37" spans="1:4" s="235" customFormat="1" ht="12" customHeight="1">
      <c r="A37" s="218" t="s">
        <v>51</v>
      </c>
      <c r="B37" s="106" t="s">
        <v>173</v>
      </c>
      <c r="C37" s="97"/>
      <c r="D37" s="97"/>
    </row>
    <row r="38" spans="1:4" s="235" customFormat="1" ht="12" customHeight="1">
      <c r="A38" s="219" t="s">
        <v>52</v>
      </c>
      <c r="B38" s="107" t="s">
        <v>174</v>
      </c>
      <c r="C38" s="96"/>
      <c r="D38" s="96"/>
    </row>
    <row r="39" spans="1:4" s="235" customFormat="1" ht="12" customHeight="1">
      <c r="A39" s="219" t="s">
        <v>53</v>
      </c>
      <c r="B39" s="107" t="s">
        <v>175</v>
      </c>
      <c r="C39" s="96"/>
      <c r="D39" s="96"/>
    </row>
    <row r="40" spans="1:4" s="235" customFormat="1" ht="12" customHeight="1">
      <c r="A40" s="219" t="s">
        <v>96</v>
      </c>
      <c r="B40" s="107" t="s">
        <v>176</v>
      </c>
      <c r="C40" s="96"/>
      <c r="D40" s="96"/>
    </row>
    <row r="41" spans="1:4" s="235" customFormat="1" ht="12" customHeight="1">
      <c r="A41" s="219" t="s">
        <v>97</v>
      </c>
      <c r="B41" s="107" t="s">
        <v>177</v>
      </c>
      <c r="C41" s="96"/>
      <c r="D41" s="96"/>
    </row>
    <row r="42" spans="1:4" s="235" customFormat="1" ht="12" customHeight="1">
      <c r="A42" s="219" t="s">
        <v>98</v>
      </c>
      <c r="B42" s="107" t="s">
        <v>178</v>
      </c>
      <c r="C42" s="96"/>
      <c r="D42" s="96"/>
    </row>
    <row r="43" spans="1:4" s="235" customFormat="1" ht="12" customHeight="1">
      <c r="A43" s="219" t="s">
        <v>99</v>
      </c>
      <c r="B43" s="107" t="s">
        <v>179</v>
      </c>
      <c r="C43" s="96"/>
      <c r="D43" s="96"/>
    </row>
    <row r="44" spans="1:4" s="235" customFormat="1" ht="12" customHeight="1">
      <c r="A44" s="219" t="s">
        <v>100</v>
      </c>
      <c r="B44" s="107" t="s">
        <v>180</v>
      </c>
      <c r="C44" s="96"/>
      <c r="D44" s="96"/>
    </row>
    <row r="45" spans="1:4" s="235" customFormat="1" ht="12" customHeight="1">
      <c r="A45" s="219" t="s">
        <v>181</v>
      </c>
      <c r="B45" s="107" t="s">
        <v>182</v>
      </c>
      <c r="C45" s="99"/>
      <c r="D45" s="99"/>
    </row>
    <row r="46" spans="1:4" s="208" customFormat="1" ht="12" customHeight="1" thickBot="1">
      <c r="A46" s="220" t="s">
        <v>183</v>
      </c>
      <c r="B46" s="108" t="s">
        <v>184</v>
      </c>
      <c r="C46" s="100"/>
      <c r="D46" s="100"/>
    </row>
    <row r="47" spans="1:4" s="235" customFormat="1" ht="12" customHeight="1" thickBot="1">
      <c r="A47" s="74" t="s">
        <v>9</v>
      </c>
      <c r="B47" s="70" t="s">
        <v>185</v>
      </c>
      <c r="C47" s="95">
        <f>SUM(C48:C52)</f>
        <v>0</v>
      </c>
      <c r="D47" s="95">
        <f>SUM(D48:D52)</f>
        <v>0</v>
      </c>
    </row>
    <row r="48" spans="1:4" s="235" customFormat="1" ht="12" customHeight="1">
      <c r="A48" s="218" t="s">
        <v>54</v>
      </c>
      <c r="B48" s="106" t="s">
        <v>186</v>
      </c>
      <c r="C48" s="114"/>
      <c r="D48" s="114"/>
    </row>
    <row r="49" spans="1:4" s="235" customFormat="1" ht="12" customHeight="1">
      <c r="A49" s="219" t="s">
        <v>55</v>
      </c>
      <c r="B49" s="107" t="s">
        <v>187</v>
      </c>
      <c r="C49" s="99"/>
      <c r="D49" s="99"/>
    </row>
    <row r="50" spans="1:4" s="235" customFormat="1" ht="12" customHeight="1">
      <c r="A50" s="219" t="s">
        <v>188</v>
      </c>
      <c r="B50" s="107" t="s">
        <v>189</v>
      </c>
      <c r="C50" s="99"/>
      <c r="D50" s="99"/>
    </row>
    <row r="51" spans="1:4" s="235" customFormat="1" ht="12" customHeight="1">
      <c r="A51" s="219" t="s">
        <v>190</v>
      </c>
      <c r="B51" s="107" t="s">
        <v>191</v>
      </c>
      <c r="C51" s="99"/>
      <c r="D51" s="99"/>
    </row>
    <row r="52" spans="1:4" s="235" customFormat="1" ht="12" customHeight="1" thickBot="1">
      <c r="A52" s="220" t="s">
        <v>192</v>
      </c>
      <c r="B52" s="108" t="s">
        <v>193</v>
      </c>
      <c r="C52" s="100"/>
      <c r="D52" s="100"/>
    </row>
    <row r="53" spans="1:4" s="235" customFormat="1" ht="12" customHeight="1" thickBot="1">
      <c r="A53" s="74" t="s">
        <v>101</v>
      </c>
      <c r="B53" s="70" t="s">
        <v>194</v>
      </c>
      <c r="C53" s="95">
        <f>SUM(C54:C56)</f>
        <v>0</v>
      </c>
      <c r="D53" s="95">
        <f>SUM(D54:D56)</f>
        <v>0</v>
      </c>
    </row>
    <row r="54" spans="1:4" s="208" customFormat="1" ht="12" customHeight="1">
      <c r="A54" s="218" t="s">
        <v>56</v>
      </c>
      <c r="B54" s="106" t="s">
        <v>195</v>
      </c>
      <c r="C54" s="97"/>
      <c r="D54" s="97"/>
    </row>
    <row r="55" spans="1:4" s="208" customFormat="1" ht="12" customHeight="1">
      <c r="A55" s="219" t="s">
        <v>57</v>
      </c>
      <c r="B55" s="107" t="s">
        <v>196</v>
      </c>
      <c r="C55" s="96"/>
      <c r="D55" s="96"/>
    </row>
    <row r="56" spans="1:4" s="208" customFormat="1" ht="12" customHeight="1">
      <c r="A56" s="219" t="s">
        <v>197</v>
      </c>
      <c r="B56" s="107" t="s">
        <v>198</v>
      </c>
      <c r="C56" s="96"/>
      <c r="D56" s="96"/>
    </row>
    <row r="57" spans="1:4" s="208" customFormat="1" ht="12" customHeight="1" thickBot="1">
      <c r="A57" s="220" t="s">
        <v>199</v>
      </c>
      <c r="B57" s="108" t="s">
        <v>200</v>
      </c>
      <c r="C57" s="98"/>
      <c r="D57" s="98"/>
    </row>
    <row r="58" spans="1:4" s="235" customFormat="1" ht="12" customHeight="1" thickBot="1">
      <c r="A58" s="74" t="s">
        <v>11</v>
      </c>
      <c r="B58" s="85" t="s">
        <v>201</v>
      </c>
      <c r="C58" s="95">
        <f>SUM(C59:C61)</f>
        <v>0</v>
      </c>
      <c r="D58" s="95">
        <f>SUM(D59:D61)</f>
        <v>0</v>
      </c>
    </row>
    <row r="59" spans="1:4" s="235" customFormat="1" ht="12" customHeight="1">
      <c r="A59" s="218" t="s">
        <v>102</v>
      </c>
      <c r="B59" s="106" t="s">
        <v>202</v>
      </c>
      <c r="C59" s="99"/>
      <c r="D59" s="99"/>
    </row>
    <row r="60" spans="1:4" s="235" customFormat="1" ht="12" customHeight="1">
      <c r="A60" s="219" t="s">
        <v>103</v>
      </c>
      <c r="B60" s="107" t="s">
        <v>384</v>
      </c>
      <c r="C60" s="99"/>
      <c r="D60" s="99"/>
    </row>
    <row r="61" spans="1:4" s="235" customFormat="1" ht="12" customHeight="1">
      <c r="A61" s="219" t="s">
        <v>123</v>
      </c>
      <c r="B61" s="107" t="s">
        <v>204</v>
      </c>
      <c r="C61" s="99"/>
      <c r="D61" s="99"/>
    </row>
    <row r="62" spans="1:4" s="235" customFormat="1" ht="12" customHeight="1" thickBot="1">
      <c r="A62" s="220" t="s">
        <v>205</v>
      </c>
      <c r="B62" s="108" t="s">
        <v>206</v>
      </c>
      <c r="C62" s="99"/>
      <c r="D62" s="99"/>
    </row>
    <row r="63" spans="1:4" s="235" customFormat="1" ht="12" customHeight="1" thickBot="1">
      <c r="A63" s="74" t="s">
        <v>12</v>
      </c>
      <c r="B63" s="70" t="s">
        <v>207</v>
      </c>
      <c r="C63" s="101">
        <f>+C8+C15+C22+C29+C36+C47+C53+C58</f>
        <v>0</v>
      </c>
      <c r="D63" s="101">
        <f>+D8+D15+D22+D29+D36+D47+D53+D58</f>
        <v>0</v>
      </c>
    </row>
    <row r="64" spans="1:4" s="235" customFormat="1" ht="12" customHeight="1" thickBot="1">
      <c r="A64" s="221" t="s">
        <v>382</v>
      </c>
      <c r="B64" s="85" t="s">
        <v>209</v>
      </c>
      <c r="C64" s="95">
        <f>SUM(C65:C67)</f>
        <v>0</v>
      </c>
      <c r="D64" s="95">
        <f>SUM(D65:D67)</f>
        <v>0</v>
      </c>
    </row>
    <row r="65" spans="1:4" s="235" customFormat="1" ht="12" customHeight="1">
      <c r="A65" s="218" t="s">
        <v>210</v>
      </c>
      <c r="B65" s="106" t="s">
        <v>211</v>
      </c>
      <c r="C65" s="99"/>
      <c r="D65" s="99"/>
    </row>
    <row r="66" spans="1:4" s="235" customFormat="1" ht="12" customHeight="1">
      <c r="A66" s="219" t="s">
        <v>212</v>
      </c>
      <c r="B66" s="107" t="s">
        <v>213</v>
      </c>
      <c r="C66" s="99"/>
      <c r="D66" s="99"/>
    </row>
    <row r="67" spans="1:4" s="235" customFormat="1" ht="12" customHeight="1" thickBot="1">
      <c r="A67" s="220" t="s">
        <v>214</v>
      </c>
      <c r="B67" s="214" t="s">
        <v>215</v>
      </c>
      <c r="C67" s="99"/>
      <c r="D67" s="99"/>
    </row>
    <row r="68" spans="1:4" s="235" customFormat="1" ht="12" customHeight="1" thickBot="1">
      <c r="A68" s="221" t="s">
        <v>216</v>
      </c>
      <c r="B68" s="85" t="s">
        <v>217</v>
      </c>
      <c r="C68" s="95">
        <f>SUM(C69:C72)</f>
        <v>0</v>
      </c>
      <c r="D68" s="95">
        <f>SUM(D69:D72)</f>
        <v>0</v>
      </c>
    </row>
    <row r="69" spans="1:4" s="235" customFormat="1" ht="12" customHeight="1">
      <c r="A69" s="218" t="s">
        <v>79</v>
      </c>
      <c r="B69" s="106" t="s">
        <v>218</v>
      </c>
      <c r="C69" s="99"/>
      <c r="D69" s="99"/>
    </row>
    <row r="70" spans="1:4" s="235" customFormat="1" ht="12" customHeight="1">
      <c r="A70" s="219" t="s">
        <v>80</v>
      </c>
      <c r="B70" s="107" t="s">
        <v>219</v>
      </c>
      <c r="C70" s="99"/>
      <c r="D70" s="99"/>
    </row>
    <row r="71" spans="1:4" s="235" customFormat="1" ht="12" customHeight="1">
      <c r="A71" s="219" t="s">
        <v>220</v>
      </c>
      <c r="B71" s="107" t="s">
        <v>221</v>
      </c>
      <c r="C71" s="99"/>
      <c r="D71" s="99"/>
    </row>
    <row r="72" spans="1:4" s="235" customFormat="1" ht="12" customHeight="1" thickBot="1">
      <c r="A72" s="220" t="s">
        <v>222</v>
      </c>
      <c r="B72" s="108" t="s">
        <v>223</v>
      </c>
      <c r="C72" s="99"/>
      <c r="D72" s="99"/>
    </row>
    <row r="73" spans="1:4" s="235" customFormat="1" ht="12" customHeight="1" thickBot="1">
      <c r="A73" s="221" t="s">
        <v>224</v>
      </c>
      <c r="B73" s="85" t="s">
        <v>225</v>
      </c>
      <c r="C73" s="95">
        <f>SUM(C74:C75)</f>
        <v>0</v>
      </c>
      <c r="D73" s="95">
        <f>SUM(D74:D75)</f>
        <v>0</v>
      </c>
    </row>
    <row r="74" spans="1:4" s="235" customFormat="1" ht="12" customHeight="1">
      <c r="A74" s="218" t="s">
        <v>226</v>
      </c>
      <c r="B74" s="106" t="s">
        <v>227</v>
      </c>
      <c r="C74" s="99"/>
      <c r="D74" s="99"/>
    </row>
    <row r="75" spans="1:4" s="235" customFormat="1" ht="12" customHeight="1" thickBot="1">
      <c r="A75" s="220" t="s">
        <v>228</v>
      </c>
      <c r="B75" s="108" t="s">
        <v>229</v>
      </c>
      <c r="C75" s="99"/>
      <c r="D75" s="99"/>
    </row>
    <row r="76" spans="1:4" s="235" customFormat="1" ht="12" customHeight="1" thickBot="1">
      <c r="A76" s="221" t="s">
        <v>230</v>
      </c>
      <c r="B76" s="85" t="s">
        <v>231</v>
      </c>
      <c r="C76" s="95">
        <f>SUM(C77:C79)</f>
        <v>0</v>
      </c>
      <c r="D76" s="95">
        <f>SUM(D77:D79)</f>
        <v>0</v>
      </c>
    </row>
    <row r="77" spans="1:4" s="235" customFormat="1" ht="12" customHeight="1">
      <c r="A77" s="218" t="s">
        <v>232</v>
      </c>
      <c r="B77" s="106" t="s">
        <v>233</v>
      </c>
      <c r="C77" s="99"/>
      <c r="D77" s="99"/>
    </row>
    <row r="78" spans="1:4" s="235" customFormat="1" ht="12" customHeight="1">
      <c r="A78" s="219" t="s">
        <v>234</v>
      </c>
      <c r="B78" s="107" t="s">
        <v>235</v>
      </c>
      <c r="C78" s="99"/>
      <c r="D78" s="99"/>
    </row>
    <row r="79" spans="1:4" s="235" customFormat="1" ht="12" customHeight="1" thickBot="1">
      <c r="A79" s="220" t="s">
        <v>236</v>
      </c>
      <c r="B79" s="108" t="s">
        <v>237</v>
      </c>
      <c r="C79" s="99"/>
      <c r="D79" s="99"/>
    </row>
    <row r="80" spans="1:4" s="235" customFormat="1" ht="12" customHeight="1" thickBot="1">
      <c r="A80" s="221" t="s">
        <v>238</v>
      </c>
      <c r="B80" s="85" t="s">
        <v>239</v>
      </c>
      <c r="C80" s="95">
        <f>SUM(C81:C84)</f>
        <v>0</v>
      </c>
      <c r="D80" s="95">
        <f>SUM(D81:D84)</f>
        <v>0</v>
      </c>
    </row>
    <row r="81" spans="1:4" s="235" customFormat="1" ht="12" customHeight="1">
      <c r="A81" s="222" t="s">
        <v>240</v>
      </c>
      <c r="B81" s="106" t="s">
        <v>241</v>
      </c>
      <c r="C81" s="99"/>
      <c r="D81" s="99"/>
    </row>
    <row r="82" spans="1:4" s="235" customFormat="1" ht="12" customHeight="1">
      <c r="A82" s="223" t="s">
        <v>242</v>
      </c>
      <c r="B82" s="107" t="s">
        <v>243</v>
      </c>
      <c r="C82" s="99"/>
      <c r="D82" s="99"/>
    </row>
    <row r="83" spans="1:4" s="235" customFormat="1" ht="12" customHeight="1">
      <c r="A83" s="223" t="s">
        <v>244</v>
      </c>
      <c r="B83" s="107" t="s">
        <v>245</v>
      </c>
      <c r="C83" s="99"/>
      <c r="D83" s="99"/>
    </row>
    <row r="84" spans="1:4" s="235" customFormat="1" ht="12" customHeight="1" thickBot="1">
      <c r="A84" s="224" t="s">
        <v>246</v>
      </c>
      <c r="B84" s="108" t="s">
        <v>247</v>
      </c>
      <c r="C84" s="99"/>
      <c r="D84" s="99"/>
    </row>
    <row r="85" spans="1:4" s="235" customFormat="1" ht="12" customHeight="1" thickBot="1">
      <c r="A85" s="221" t="s">
        <v>248</v>
      </c>
      <c r="B85" s="85" t="s">
        <v>249</v>
      </c>
      <c r="C85" s="118"/>
      <c r="D85" s="118"/>
    </row>
    <row r="86" spans="1:4" s="235" customFormat="1" ht="12" customHeight="1" thickBot="1">
      <c r="A86" s="221" t="s">
        <v>250</v>
      </c>
      <c r="B86" s="215" t="s">
        <v>251</v>
      </c>
      <c r="C86" s="101">
        <f>+C64+C68+C73+C76+C80+C85</f>
        <v>0</v>
      </c>
      <c r="D86" s="101">
        <f>+D64+D68+D73+D76+D80+D85</f>
        <v>0</v>
      </c>
    </row>
    <row r="87" spans="1:4" s="235" customFormat="1" ht="12" customHeight="1" thickBot="1">
      <c r="A87" s="225" t="s">
        <v>252</v>
      </c>
      <c r="B87" s="216" t="s">
        <v>383</v>
      </c>
      <c r="C87" s="101">
        <f>+C63+C86</f>
        <v>0</v>
      </c>
      <c r="D87" s="101">
        <f>+D63+D86</f>
        <v>0</v>
      </c>
    </row>
    <row r="88" spans="1:4" s="235" customFormat="1" ht="15" customHeight="1">
      <c r="A88" s="191"/>
      <c r="B88" s="192"/>
      <c r="C88" s="206"/>
      <c r="D88" s="206"/>
    </row>
    <row r="89" spans="1:4" ht="13.5" thickBot="1">
      <c r="A89" s="193"/>
      <c r="B89" s="194"/>
      <c r="C89" s="207"/>
      <c r="D89" s="207"/>
    </row>
    <row r="90" spans="1:4" s="234" customFormat="1" ht="16.5" customHeight="1" thickBot="1">
      <c r="A90" s="273" t="s">
        <v>36</v>
      </c>
      <c r="B90" s="274"/>
      <c r="C90" s="274"/>
      <c r="D90" s="274"/>
    </row>
    <row r="91" spans="1:4" s="47" customFormat="1" ht="12" customHeight="1" thickBot="1">
      <c r="A91" s="213" t="s">
        <v>4</v>
      </c>
      <c r="B91" s="73" t="s">
        <v>260</v>
      </c>
      <c r="C91" s="94">
        <f>SUM(C92:C96)</f>
        <v>0</v>
      </c>
      <c r="D91" s="94">
        <f>SUM(D92:D96)</f>
        <v>0</v>
      </c>
    </row>
    <row r="92" spans="1:4" ht="12" customHeight="1">
      <c r="A92" s="226" t="s">
        <v>58</v>
      </c>
      <c r="B92" s="59" t="s">
        <v>33</v>
      </c>
      <c r="C92" s="34"/>
      <c r="D92" s="34"/>
    </row>
    <row r="93" spans="1:4" ht="12" customHeight="1">
      <c r="A93" s="219" t="s">
        <v>59</v>
      </c>
      <c r="B93" s="57" t="s">
        <v>104</v>
      </c>
      <c r="C93" s="96"/>
      <c r="D93" s="96"/>
    </row>
    <row r="94" spans="1:4" ht="12" customHeight="1">
      <c r="A94" s="219" t="s">
        <v>60</v>
      </c>
      <c r="B94" s="57" t="s">
        <v>77</v>
      </c>
      <c r="C94" s="98"/>
      <c r="D94" s="98"/>
    </row>
    <row r="95" spans="1:4" ht="12" customHeight="1">
      <c r="A95" s="219" t="s">
        <v>61</v>
      </c>
      <c r="B95" s="60" t="s">
        <v>105</v>
      </c>
      <c r="C95" s="98"/>
      <c r="D95" s="98"/>
    </row>
    <row r="96" spans="1:4" ht="12" customHeight="1">
      <c r="A96" s="219" t="s">
        <v>69</v>
      </c>
      <c r="B96" s="68" t="s">
        <v>106</v>
      </c>
      <c r="C96" s="98"/>
      <c r="D96" s="98"/>
    </row>
    <row r="97" spans="1:4" ht="12" customHeight="1">
      <c r="A97" s="219" t="s">
        <v>62</v>
      </c>
      <c r="B97" s="57" t="s">
        <v>261</v>
      </c>
      <c r="C97" s="98"/>
      <c r="D97" s="98"/>
    </row>
    <row r="98" spans="1:4" ht="12" customHeight="1">
      <c r="A98" s="219" t="s">
        <v>63</v>
      </c>
      <c r="B98" s="79" t="s">
        <v>262</v>
      </c>
      <c r="C98" s="98"/>
      <c r="D98" s="98"/>
    </row>
    <row r="99" spans="1:4" ht="12" customHeight="1">
      <c r="A99" s="219" t="s">
        <v>70</v>
      </c>
      <c r="B99" s="80" t="s">
        <v>263</v>
      </c>
      <c r="C99" s="98"/>
      <c r="D99" s="98"/>
    </row>
    <row r="100" spans="1:4" ht="12" customHeight="1">
      <c r="A100" s="219" t="s">
        <v>71</v>
      </c>
      <c r="B100" s="80" t="s">
        <v>264</v>
      </c>
      <c r="C100" s="98"/>
      <c r="D100" s="98"/>
    </row>
    <row r="101" spans="1:4" ht="12" customHeight="1">
      <c r="A101" s="219" t="s">
        <v>72</v>
      </c>
      <c r="B101" s="79" t="s">
        <v>265</v>
      </c>
      <c r="C101" s="98"/>
      <c r="D101" s="98"/>
    </row>
    <row r="102" spans="1:4" ht="12" customHeight="1">
      <c r="A102" s="219" t="s">
        <v>73</v>
      </c>
      <c r="B102" s="79" t="s">
        <v>266</v>
      </c>
      <c r="C102" s="98"/>
      <c r="D102" s="98"/>
    </row>
    <row r="103" spans="1:4" ht="12" customHeight="1">
      <c r="A103" s="219" t="s">
        <v>75</v>
      </c>
      <c r="B103" s="80" t="s">
        <v>267</v>
      </c>
      <c r="C103" s="98"/>
      <c r="D103" s="98"/>
    </row>
    <row r="104" spans="1:4" ht="12" customHeight="1">
      <c r="A104" s="227" t="s">
        <v>107</v>
      </c>
      <c r="B104" s="81" t="s">
        <v>268</v>
      </c>
      <c r="C104" s="98"/>
      <c r="D104" s="98"/>
    </row>
    <row r="105" spans="1:4" ht="12" customHeight="1">
      <c r="A105" s="219" t="s">
        <v>269</v>
      </c>
      <c r="B105" s="81" t="s">
        <v>270</v>
      </c>
      <c r="C105" s="98"/>
      <c r="D105" s="98"/>
    </row>
    <row r="106" spans="1:4" s="47" customFormat="1" ht="12" customHeight="1" thickBot="1">
      <c r="A106" s="228" t="s">
        <v>271</v>
      </c>
      <c r="B106" s="82" t="s">
        <v>272</v>
      </c>
      <c r="C106" s="35"/>
      <c r="D106" s="35"/>
    </row>
    <row r="107" spans="1:4" ht="12" customHeight="1" thickBot="1">
      <c r="A107" s="74" t="s">
        <v>5</v>
      </c>
      <c r="B107" s="72" t="s">
        <v>273</v>
      </c>
      <c r="C107" s="95">
        <f>+C108+C110+C112</f>
        <v>0</v>
      </c>
      <c r="D107" s="95">
        <f>+D108+D110+D112</f>
        <v>0</v>
      </c>
    </row>
    <row r="108" spans="1:4" ht="12" customHeight="1">
      <c r="A108" s="218" t="s">
        <v>64</v>
      </c>
      <c r="B108" s="57" t="s">
        <v>121</v>
      </c>
      <c r="C108" s="97"/>
      <c r="D108" s="97"/>
    </row>
    <row r="109" spans="1:4" ht="12" customHeight="1">
      <c r="A109" s="218" t="s">
        <v>65</v>
      </c>
      <c r="B109" s="61" t="s">
        <v>274</v>
      </c>
      <c r="C109" s="97"/>
      <c r="D109" s="97"/>
    </row>
    <row r="110" spans="1:4" ht="12" customHeight="1">
      <c r="A110" s="218" t="s">
        <v>66</v>
      </c>
      <c r="B110" s="61" t="s">
        <v>108</v>
      </c>
      <c r="C110" s="96"/>
      <c r="D110" s="96"/>
    </row>
    <row r="111" spans="1:4" ht="12" customHeight="1">
      <c r="A111" s="218" t="s">
        <v>67</v>
      </c>
      <c r="B111" s="61" t="s">
        <v>275</v>
      </c>
      <c r="C111" s="96"/>
      <c r="D111" s="96"/>
    </row>
    <row r="112" spans="1:4" ht="12" customHeight="1">
      <c r="A112" s="218" t="s">
        <v>68</v>
      </c>
      <c r="B112" s="87" t="s">
        <v>124</v>
      </c>
      <c r="C112" s="96"/>
      <c r="D112" s="96"/>
    </row>
    <row r="113" spans="1:4" ht="12" customHeight="1">
      <c r="A113" s="218" t="s">
        <v>74</v>
      </c>
      <c r="B113" s="86" t="s">
        <v>276</v>
      </c>
      <c r="C113" s="96"/>
      <c r="D113" s="96"/>
    </row>
    <row r="114" spans="1:4" ht="12" customHeight="1">
      <c r="A114" s="218" t="s">
        <v>76</v>
      </c>
      <c r="B114" s="102" t="s">
        <v>277</v>
      </c>
      <c r="C114" s="96"/>
      <c r="D114" s="96"/>
    </row>
    <row r="115" spans="1:4" ht="12" customHeight="1">
      <c r="A115" s="218" t="s">
        <v>109</v>
      </c>
      <c r="B115" s="80" t="s">
        <v>264</v>
      </c>
      <c r="C115" s="96"/>
      <c r="D115" s="96"/>
    </row>
    <row r="116" spans="1:4" ht="12" customHeight="1">
      <c r="A116" s="218" t="s">
        <v>110</v>
      </c>
      <c r="B116" s="80" t="s">
        <v>278</v>
      </c>
      <c r="C116" s="96"/>
      <c r="D116" s="96"/>
    </row>
    <row r="117" spans="1:4" ht="12" customHeight="1">
      <c r="A117" s="218" t="s">
        <v>111</v>
      </c>
      <c r="B117" s="80" t="s">
        <v>279</v>
      </c>
      <c r="C117" s="96"/>
      <c r="D117" s="96"/>
    </row>
    <row r="118" spans="1:4" ht="12" customHeight="1">
      <c r="A118" s="218" t="s">
        <v>280</v>
      </c>
      <c r="B118" s="80" t="s">
        <v>267</v>
      </c>
      <c r="C118" s="96"/>
      <c r="D118" s="96"/>
    </row>
    <row r="119" spans="1:4" ht="12" customHeight="1">
      <c r="A119" s="218" t="s">
        <v>281</v>
      </c>
      <c r="B119" s="80" t="s">
        <v>282</v>
      </c>
      <c r="C119" s="96"/>
      <c r="D119" s="96"/>
    </row>
    <row r="120" spans="1:4" ht="12" customHeight="1" thickBot="1">
      <c r="A120" s="227" t="s">
        <v>283</v>
      </c>
      <c r="B120" s="80" t="s">
        <v>284</v>
      </c>
      <c r="C120" s="98"/>
      <c r="D120" s="98"/>
    </row>
    <row r="121" spans="1:4" ht="12" customHeight="1" thickBot="1">
      <c r="A121" s="74" t="s">
        <v>6</v>
      </c>
      <c r="B121" s="76" t="s">
        <v>285</v>
      </c>
      <c r="C121" s="95">
        <f>+C122+C123</f>
        <v>0</v>
      </c>
      <c r="D121" s="95">
        <f>+D122+D123</f>
        <v>0</v>
      </c>
    </row>
    <row r="122" spans="1:4" ht="12" customHeight="1">
      <c r="A122" s="218" t="s">
        <v>47</v>
      </c>
      <c r="B122" s="58" t="s">
        <v>37</v>
      </c>
      <c r="C122" s="97"/>
      <c r="D122" s="97"/>
    </row>
    <row r="123" spans="1:4" ht="12" customHeight="1" thickBot="1">
      <c r="A123" s="220" t="s">
        <v>48</v>
      </c>
      <c r="B123" s="61" t="s">
        <v>38</v>
      </c>
      <c r="C123" s="98"/>
      <c r="D123" s="98"/>
    </row>
    <row r="124" spans="1:4" ht="12" customHeight="1" thickBot="1">
      <c r="A124" s="74" t="s">
        <v>7</v>
      </c>
      <c r="B124" s="76" t="s">
        <v>286</v>
      </c>
      <c r="C124" s="95">
        <f>+C91+C107+C121</f>
        <v>0</v>
      </c>
      <c r="D124" s="95">
        <f>+D91+D107+D121</f>
        <v>0</v>
      </c>
    </row>
    <row r="125" spans="1:4" ht="12" customHeight="1" thickBot="1">
      <c r="A125" s="74" t="s">
        <v>8</v>
      </c>
      <c r="B125" s="76" t="s">
        <v>385</v>
      </c>
      <c r="C125" s="95">
        <f>+C126+C127+C128</f>
        <v>0</v>
      </c>
      <c r="D125" s="95">
        <f>+D126+D127+D128</f>
        <v>0</v>
      </c>
    </row>
    <row r="126" spans="1:4" ht="12" customHeight="1">
      <c r="A126" s="218" t="s">
        <v>51</v>
      </c>
      <c r="B126" s="58" t="s">
        <v>288</v>
      </c>
      <c r="C126" s="96"/>
      <c r="D126" s="96"/>
    </row>
    <row r="127" spans="1:4" ht="12" customHeight="1">
      <c r="A127" s="218" t="s">
        <v>52</v>
      </c>
      <c r="B127" s="58" t="s">
        <v>289</v>
      </c>
      <c r="C127" s="96"/>
      <c r="D127" s="96"/>
    </row>
    <row r="128" spans="1:4" ht="12" customHeight="1" thickBot="1">
      <c r="A128" s="227" t="s">
        <v>53</v>
      </c>
      <c r="B128" s="56" t="s">
        <v>290</v>
      </c>
      <c r="C128" s="96"/>
      <c r="D128" s="96"/>
    </row>
    <row r="129" spans="1:4" ht="12" customHeight="1" thickBot="1">
      <c r="A129" s="74" t="s">
        <v>9</v>
      </c>
      <c r="B129" s="76" t="s">
        <v>291</v>
      </c>
      <c r="C129" s="95">
        <f>+C130+C131+C132+C133</f>
        <v>0</v>
      </c>
      <c r="D129" s="95">
        <f>+D130+D131+D132+D133</f>
        <v>0</v>
      </c>
    </row>
    <row r="130" spans="1:4" ht="12" customHeight="1">
      <c r="A130" s="218" t="s">
        <v>54</v>
      </c>
      <c r="B130" s="58" t="s">
        <v>292</v>
      </c>
      <c r="C130" s="96"/>
      <c r="D130" s="96"/>
    </row>
    <row r="131" spans="1:4" ht="12" customHeight="1">
      <c r="A131" s="218" t="s">
        <v>55</v>
      </c>
      <c r="B131" s="58" t="s">
        <v>293</v>
      </c>
      <c r="C131" s="96"/>
      <c r="D131" s="96"/>
    </row>
    <row r="132" spans="1:4" ht="12" customHeight="1">
      <c r="A132" s="218" t="s">
        <v>188</v>
      </c>
      <c r="B132" s="58" t="s">
        <v>294</v>
      </c>
      <c r="C132" s="96"/>
      <c r="D132" s="96"/>
    </row>
    <row r="133" spans="1:4" s="47" customFormat="1" ht="12" customHeight="1" thickBot="1">
      <c r="A133" s="227" t="s">
        <v>190</v>
      </c>
      <c r="B133" s="56" t="s">
        <v>295</v>
      </c>
      <c r="C133" s="96"/>
      <c r="D133" s="96"/>
    </row>
    <row r="134" spans="1:10" ht="13.5" thickBot="1">
      <c r="A134" s="74" t="s">
        <v>10</v>
      </c>
      <c r="B134" s="76" t="s">
        <v>390</v>
      </c>
      <c r="C134" s="101">
        <f>+C135+C136+C138+C139+C137</f>
        <v>0</v>
      </c>
      <c r="D134" s="101">
        <f>+D135+D136+D138+D139+D137</f>
        <v>0</v>
      </c>
      <c r="J134" s="183"/>
    </row>
    <row r="135" spans="1:4" ht="12.75">
      <c r="A135" s="218" t="s">
        <v>56</v>
      </c>
      <c r="B135" s="58" t="s">
        <v>297</v>
      </c>
      <c r="C135" s="96"/>
      <c r="D135" s="96"/>
    </row>
    <row r="136" spans="1:4" ht="12" customHeight="1">
      <c r="A136" s="218" t="s">
        <v>57</v>
      </c>
      <c r="B136" s="58" t="s">
        <v>298</v>
      </c>
      <c r="C136" s="96"/>
      <c r="D136" s="96"/>
    </row>
    <row r="137" spans="1:4" ht="12" customHeight="1">
      <c r="A137" s="218" t="s">
        <v>197</v>
      </c>
      <c r="B137" s="58" t="s">
        <v>389</v>
      </c>
      <c r="C137" s="96"/>
      <c r="D137" s="96"/>
    </row>
    <row r="138" spans="1:4" s="47" customFormat="1" ht="12" customHeight="1">
      <c r="A138" s="218" t="s">
        <v>199</v>
      </c>
      <c r="B138" s="58" t="s">
        <v>299</v>
      </c>
      <c r="C138" s="96"/>
      <c r="D138" s="96"/>
    </row>
    <row r="139" spans="1:4" s="47" customFormat="1" ht="12" customHeight="1" thickBot="1">
      <c r="A139" s="227" t="s">
        <v>388</v>
      </c>
      <c r="B139" s="56" t="s">
        <v>300</v>
      </c>
      <c r="C139" s="96"/>
      <c r="D139" s="96"/>
    </row>
    <row r="140" spans="1:4" s="47" customFormat="1" ht="12" customHeight="1" thickBot="1">
      <c r="A140" s="74" t="s">
        <v>11</v>
      </c>
      <c r="B140" s="76" t="s">
        <v>386</v>
      </c>
      <c r="C140" s="36">
        <f>+C141+C142+C143+C144</f>
        <v>0</v>
      </c>
      <c r="D140" s="36">
        <f>+D141+D142+D143+D144</f>
        <v>0</v>
      </c>
    </row>
    <row r="141" spans="1:4" s="47" customFormat="1" ht="12" customHeight="1">
      <c r="A141" s="218" t="s">
        <v>102</v>
      </c>
      <c r="B141" s="58" t="s">
        <v>302</v>
      </c>
      <c r="C141" s="96"/>
      <c r="D141" s="96"/>
    </row>
    <row r="142" spans="1:4" s="47" customFormat="1" ht="12" customHeight="1">
      <c r="A142" s="218" t="s">
        <v>103</v>
      </c>
      <c r="B142" s="58" t="s">
        <v>303</v>
      </c>
      <c r="C142" s="96"/>
      <c r="D142" s="96"/>
    </row>
    <row r="143" spans="1:4" s="47" customFormat="1" ht="12" customHeight="1">
      <c r="A143" s="218" t="s">
        <v>123</v>
      </c>
      <c r="B143" s="58" t="s">
        <v>304</v>
      </c>
      <c r="C143" s="96"/>
      <c r="D143" s="96"/>
    </row>
    <row r="144" spans="1:4" ht="12.75" customHeight="1" thickBot="1">
      <c r="A144" s="218" t="s">
        <v>205</v>
      </c>
      <c r="B144" s="58" t="s">
        <v>305</v>
      </c>
      <c r="C144" s="96"/>
      <c r="D144" s="96"/>
    </row>
    <row r="145" spans="1:4" ht="12" customHeight="1" thickBot="1">
      <c r="A145" s="74" t="s">
        <v>12</v>
      </c>
      <c r="B145" s="76" t="s">
        <v>306</v>
      </c>
      <c r="C145" s="55">
        <f>+C125+C129+C134+C140</f>
        <v>0</v>
      </c>
      <c r="D145" s="55">
        <f>+D125+D129+D134+D140</f>
        <v>0</v>
      </c>
    </row>
    <row r="146" spans="1:4" ht="15" customHeight="1" thickBot="1">
      <c r="A146" s="229" t="s">
        <v>13</v>
      </c>
      <c r="B146" s="91" t="s">
        <v>307</v>
      </c>
      <c r="C146" s="55">
        <f>+C124+C145</f>
        <v>0</v>
      </c>
      <c r="D146" s="55">
        <f>+D124+D145</f>
        <v>0</v>
      </c>
    </row>
    <row r="147" spans="1:4" ht="13.5" thickBot="1">
      <c r="A147" s="24"/>
      <c r="B147" s="25"/>
      <c r="C147" s="26"/>
      <c r="D147" s="26"/>
    </row>
    <row r="148" spans="1:4" ht="15" customHeight="1" thickBot="1">
      <c r="A148" s="237" t="s">
        <v>404</v>
      </c>
      <c r="B148" s="238"/>
      <c r="C148" s="42"/>
      <c r="D148" s="43"/>
    </row>
    <row r="149" spans="1:4" ht="14.25" customHeight="1" thickBot="1">
      <c r="A149" s="239" t="s">
        <v>403</v>
      </c>
      <c r="B149" s="240"/>
      <c r="C149" s="42"/>
      <c r="D149" s="43"/>
    </row>
  </sheetData>
  <sheetProtection formatCells="0"/>
  <mergeCells count="4">
    <mergeCell ref="B2:D2"/>
    <mergeCell ref="B3:D3"/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1"/>
  <sheetViews>
    <sheetView view="pageBreakPreview" zoomScaleNormal="130" zoomScaleSheetLayoutView="100" workbookViewId="0" topLeftCell="A97">
      <selection activeCell="F9" sqref="F9"/>
    </sheetView>
  </sheetViews>
  <sheetFormatPr defaultColWidth="9.00390625" defaultRowHeight="12.75"/>
  <cols>
    <col min="1" max="1" width="9.50390625" style="92" customWidth="1"/>
    <col min="2" max="2" width="60.875" style="92" customWidth="1"/>
    <col min="3" max="4" width="15.875" style="93" customWidth="1"/>
    <col min="5" max="16384" width="9.375" style="103" customWidth="1"/>
  </cols>
  <sheetData>
    <row r="1" spans="1:4" ht="15.75" customHeight="1">
      <c r="A1" s="250" t="s">
        <v>2</v>
      </c>
      <c r="B1" s="250"/>
      <c r="C1" s="250"/>
      <c r="D1" s="250"/>
    </row>
    <row r="2" spans="1:4" ht="15.75" customHeight="1" thickBot="1">
      <c r="A2" s="27" t="s">
        <v>82</v>
      </c>
      <c r="B2" s="27"/>
      <c r="C2" s="90"/>
      <c r="D2" s="90" t="s">
        <v>122</v>
      </c>
    </row>
    <row r="3" spans="1:4" ht="15.75" customHeight="1">
      <c r="A3" s="251" t="s">
        <v>46</v>
      </c>
      <c r="B3" s="253" t="s">
        <v>3</v>
      </c>
      <c r="C3" s="255" t="s">
        <v>405</v>
      </c>
      <c r="D3" s="255"/>
    </row>
    <row r="4" spans="1:4" ht="37.5" customHeight="1" thickBot="1">
      <c r="A4" s="252"/>
      <c r="B4" s="254"/>
      <c r="C4" s="29" t="s">
        <v>144</v>
      </c>
      <c r="D4" s="29" t="s">
        <v>145</v>
      </c>
    </row>
    <row r="5" spans="1:4" s="104" customFormat="1" ht="12" customHeight="1" thickBot="1">
      <c r="A5" s="74" t="s">
        <v>254</v>
      </c>
      <c r="B5" s="75" t="s">
        <v>255</v>
      </c>
      <c r="C5" s="75" t="s">
        <v>256</v>
      </c>
      <c r="D5" s="75" t="s">
        <v>257</v>
      </c>
    </row>
    <row r="6" spans="1:4" s="105" customFormat="1" ht="12" customHeight="1" thickBot="1">
      <c r="A6" s="69" t="s">
        <v>4</v>
      </c>
      <c r="B6" s="70" t="s">
        <v>146</v>
      </c>
      <c r="C6" s="95">
        <f>SUM(C7:C12)</f>
        <v>15337</v>
      </c>
      <c r="D6" s="95">
        <f>SUM(D7:D12)</f>
        <v>17297</v>
      </c>
    </row>
    <row r="7" spans="1:4" s="105" customFormat="1" ht="12" customHeight="1">
      <c r="A7" s="64" t="s">
        <v>58</v>
      </c>
      <c r="B7" s="106" t="s">
        <v>147</v>
      </c>
      <c r="C7" s="97">
        <v>10191</v>
      </c>
      <c r="D7" s="97">
        <v>10597</v>
      </c>
    </row>
    <row r="8" spans="1:4" s="105" customFormat="1" ht="12" customHeight="1">
      <c r="A8" s="63" t="s">
        <v>59</v>
      </c>
      <c r="B8" s="107" t="s">
        <v>148</v>
      </c>
      <c r="C8" s="96"/>
      <c r="D8" s="96"/>
    </row>
    <row r="9" spans="1:4" s="105" customFormat="1" ht="12" customHeight="1">
      <c r="A9" s="63" t="s">
        <v>60</v>
      </c>
      <c r="B9" s="107" t="s">
        <v>149</v>
      </c>
      <c r="C9" s="96">
        <v>3946</v>
      </c>
      <c r="D9" s="96">
        <v>4293</v>
      </c>
    </row>
    <row r="10" spans="1:4" s="105" customFormat="1" ht="12" customHeight="1">
      <c r="A10" s="63" t="s">
        <v>61</v>
      </c>
      <c r="B10" s="107" t="s">
        <v>150</v>
      </c>
      <c r="C10" s="96">
        <v>1200</v>
      </c>
      <c r="D10" s="96">
        <v>1200</v>
      </c>
    </row>
    <row r="11" spans="1:4" s="105" customFormat="1" ht="12" customHeight="1">
      <c r="A11" s="63" t="s">
        <v>78</v>
      </c>
      <c r="B11" s="107" t="s">
        <v>151</v>
      </c>
      <c r="C11" s="96"/>
      <c r="D11" s="96">
        <v>1207</v>
      </c>
    </row>
    <row r="12" spans="1:4" s="105" customFormat="1" ht="12" customHeight="1" thickBot="1">
      <c r="A12" s="65" t="s">
        <v>62</v>
      </c>
      <c r="B12" s="108" t="s">
        <v>152</v>
      </c>
      <c r="C12" s="98"/>
      <c r="D12" s="98"/>
    </row>
    <row r="13" spans="1:4" s="105" customFormat="1" ht="12" customHeight="1" thickBot="1">
      <c r="A13" s="69" t="s">
        <v>5</v>
      </c>
      <c r="B13" s="85" t="s">
        <v>153</v>
      </c>
      <c r="C13" s="95">
        <f>SUM(C14:C18)</f>
        <v>1650</v>
      </c>
      <c r="D13" s="95">
        <f>SUM(D14:D18)</f>
        <v>5629</v>
      </c>
    </row>
    <row r="14" spans="1:4" s="105" customFormat="1" ht="12" customHeight="1">
      <c r="A14" s="64" t="s">
        <v>64</v>
      </c>
      <c r="B14" s="106" t="s">
        <v>154</v>
      </c>
      <c r="C14" s="97"/>
      <c r="D14" s="97"/>
    </row>
    <row r="15" spans="1:4" s="105" customFormat="1" ht="12" customHeight="1">
      <c r="A15" s="63" t="s">
        <v>65</v>
      </c>
      <c r="B15" s="107" t="s">
        <v>155</v>
      </c>
      <c r="C15" s="96"/>
      <c r="D15" s="96"/>
    </row>
    <row r="16" spans="1:4" s="105" customFormat="1" ht="12" customHeight="1">
      <c r="A16" s="63" t="s">
        <v>66</v>
      </c>
      <c r="B16" s="107" t="s">
        <v>156</v>
      </c>
      <c r="C16" s="96"/>
      <c r="D16" s="96"/>
    </row>
    <row r="17" spans="1:4" s="105" customFormat="1" ht="12" customHeight="1">
      <c r="A17" s="63" t="s">
        <v>67</v>
      </c>
      <c r="B17" s="107" t="s">
        <v>157</v>
      </c>
      <c r="C17" s="96"/>
      <c r="D17" s="96"/>
    </row>
    <row r="18" spans="1:4" s="105" customFormat="1" ht="12" customHeight="1">
      <c r="A18" s="63" t="s">
        <v>68</v>
      </c>
      <c r="B18" s="107" t="s">
        <v>158</v>
      </c>
      <c r="C18" s="96">
        <v>1650</v>
      </c>
      <c r="D18" s="96">
        <v>5629</v>
      </c>
    </row>
    <row r="19" spans="1:4" s="105" customFormat="1" ht="12" customHeight="1" thickBot="1">
      <c r="A19" s="65" t="s">
        <v>74</v>
      </c>
      <c r="B19" s="108" t="s">
        <v>159</v>
      </c>
      <c r="C19" s="98"/>
      <c r="D19" s="98"/>
    </row>
    <row r="20" spans="1:4" s="105" customFormat="1" ht="12" customHeight="1" thickBot="1">
      <c r="A20" s="69" t="s">
        <v>6</v>
      </c>
      <c r="B20" s="70" t="s">
        <v>160</v>
      </c>
      <c r="C20" s="95">
        <f>SUM(C21:C25)</f>
        <v>0</v>
      </c>
      <c r="D20" s="95">
        <f>SUM(D21:D25)</f>
        <v>2950</v>
      </c>
    </row>
    <row r="21" spans="1:4" s="105" customFormat="1" ht="12" customHeight="1">
      <c r="A21" s="64" t="s">
        <v>47</v>
      </c>
      <c r="B21" s="106" t="s">
        <v>161</v>
      </c>
      <c r="C21" s="97"/>
      <c r="D21" s="97">
        <v>2950</v>
      </c>
    </row>
    <row r="22" spans="1:4" s="105" customFormat="1" ht="12" customHeight="1">
      <c r="A22" s="63" t="s">
        <v>48</v>
      </c>
      <c r="B22" s="107" t="s">
        <v>162</v>
      </c>
      <c r="C22" s="96"/>
      <c r="D22" s="96"/>
    </row>
    <row r="23" spans="1:4" s="105" customFormat="1" ht="12" customHeight="1">
      <c r="A23" s="63" t="s">
        <v>49</v>
      </c>
      <c r="B23" s="107" t="s">
        <v>163</v>
      </c>
      <c r="C23" s="96"/>
      <c r="D23" s="96"/>
    </row>
    <row r="24" spans="1:4" s="105" customFormat="1" ht="12" customHeight="1">
      <c r="A24" s="63" t="s">
        <v>50</v>
      </c>
      <c r="B24" s="107" t="s">
        <v>164</v>
      </c>
      <c r="C24" s="96"/>
      <c r="D24" s="96"/>
    </row>
    <row r="25" spans="1:4" s="105" customFormat="1" ht="12" customHeight="1">
      <c r="A25" s="63" t="s">
        <v>92</v>
      </c>
      <c r="B25" s="107" t="s">
        <v>165</v>
      </c>
      <c r="C25" s="96"/>
      <c r="D25" s="96"/>
    </row>
    <row r="26" spans="1:4" s="105" customFormat="1" ht="12" customHeight="1" thickBot="1">
      <c r="A26" s="65" t="s">
        <v>93</v>
      </c>
      <c r="B26" s="87" t="s">
        <v>166</v>
      </c>
      <c r="C26" s="98"/>
      <c r="D26" s="98"/>
    </row>
    <row r="27" spans="1:4" s="105" customFormat="1" ht="12" customHeight="1" thickBot="1">
      <c r="A27" s="69" t="s">
        <v>94</v>
      </c>
      <c r="B27" s="70" t="s">
        <v>394</v>
      </c>
      <c r="C27" s="101">
        <f>SUM(C28:C33)</f>
        <v>1135</v>
      </c>
      <c r="D27" s="101">
        <f>SUM(D28:D33)</f>
        <v>963</v>
      </c>
    </row>
    <row r="28" spans="1:4" s="105" customFormat="1" ht="12" customHeight="1">
      <c r="A28" s="64" t="s">
        <v>167</v>
      </c>
      <c r="B28" s="106" t="s">
        <v>417</v>
      </c>
      <c r="C28" s="97">
        <v>182</v>
      </c>
      <c r="D28" s="97">
        <v>167</v>
      </c>
    </row>
    <row r="29" spans="1:4" s="105" customFormat="1" ht="12" customHeight="1">
      <c r="A29" s="63" t="s">
        <v>168</v>
      </c>
      <c r="B29" s="107" t="s">
        <v>399</v>
      </c>
      <c r="C29" s="96"/>
      <c r="D29" s="96"/>
    </row>
    <row r="30" spans="1:4" s="105" customFormat="1" ht="12" customHeight="1">
      <c r="A30" s="63" t="s">
        <v>169</v>
      </c>
      <c r="B30" s="107" t="s">
        <v>400</v>
      </c>
      <c r="C30" s="96">
        <v>800</v>
      </c>
      <c r="D30" s="96">
        <v>535</v>
      </c>
    </row>
    <row r="31" spans="1:4" s="105" customFormat="1" ht="12" customHeight="1">
      <c r="A31" s="63" t="s">
        <v>395</v>
      </c>
      <c r="B31" s="107" t="s">
        <v>401</v>
      </c>
      <c r="C31" s="96"/>
      <c r="D31" s="96"/>
    </row>
    <row r="32" spans="1:4" s="105" customFormat="1" ht="12" customHeight="1">
      <c r="A32" s="63" t="s">
        <v>396</v>
      </c>
      <c r="B32" s="107" t="s">
        <v>416</v>
      </c>
      <c r="C32" s="96">
        <v>153</v>
      </c>
      <c r="D32" s="96">
        <v>233</v>
      </c>
    </row>
    <row r="33" spans="1:4" s="105" customFormat="1" ht="12" customHeight="1" thickBot="1">
      <c r="A33" s="65" t="s">
        <v>397</v>
      </c>
      <c r="B33" s="87" t="s">
        <v>171</v>
      </c>
      <c r="C33" s="98"/>
      <c r="D33" s="98">
        <v>28</v>
      </c>
    </row>
    <row r="34" spans="1:4" s="105" customFormat="1" ht="12" customHeight="1" thickBot="1">
      <c r="A34" s="69" t="s">
        <v>8</v>
      </c>
      <c r="B34" s="70" t="s">
        <v>172</v>
      </c>
      <c r="C34" s="95">
        <f>SUM(C35:C44)</f>
        <v>722</v>
      </c>
      <c r="D34" s="95">
        <f>SUM(D35:D44)</f>
        <v>1356</v>
      </c>
    </row>
    <row r="35" spans="1:4" s="105" customFormat="1" ht="12" customHeight="1">
      <c r="A35" s="64" t="s">
        <v>51</v>
      </c>
      <c r="B35" s="106" t="s">
        <v>173</v>
      </c>
      <c r="C35" s="97"/>
      <c r="D35" s="97"/>
    </row>
    <row r="36" spans="1:4" s="105" customFormat="1" ht="12" customHeight="1">
      <c r="A36" s="63" t="s">
        <v>52</v>
      </c>
      <c r="B36" s="107" t="s">
        <v>174</v>
      </c>
      <c r="C36" s="96">
        <v>266</v>
      </c>
      <c r="D36" s="96">
        <v>319</v>
      </c>
    </row>
    <row r="37" spans="1:4" s="105" customFormat="1" ht="12" customHeight="1">
      <c r="A37" s="63" t="s">
        <v>53</v>
      </c>
      <c r="B37" s="107" t="s">
        <v>175</v>
      </c>
      <c r="C37" s="96"/>
      <c r="D37" s="96"/>
    </row>
    <row r="38" spans="1:4" s="105" customFormat="1" ht="12" customHeight="1">
      <c r="A38" s="63" t="s">
        <v>96</v>
      </c>
      <c r="B38" s="107" t="s">
        <v>176</v>
      </c>
      <c r="C38" s="96"/>
      <c r="D38" s="96">
        <v>152</v>
      </c>
    </row>
    <row r="39" spans="1:4" s="105" customFormat="1" ht="12" customHeight="1">
      <c r="A39" s="63" t="s">
        <v>97</v>
      </c>
      <c r="B39" s="107" t="s">
        <v>177</v>
      </c>
      <c r="C39" s="96"/>
      <c r="D39" s="96"/>
    </row>
    <row r="40" spans="1:4" s="105" customFormat="1" ht="12" customHeight="1">
      <c r="A40" s="63" t="s">
        <v>98</v>
      </c>
      <c r="B40" s="107" t="s">
        <v>178</v>
      </c>
      <c r="C40" s="96"/>
      <c r="D40" s="96">
        <v>41</v>
      </c>
    </row>
    <row r="41" spans="1:4" s="105" customFormat="1" ht="12" customHeight="1">
      <c r="A41" s="63" t="s">
        <v>99</v>
      </c>
      <c r="B41" s="107" t="s">
        <v>179</v>
      </c>
      <c r="C41" s="96"/>
      <c r="D41" s="96"/>
    </row>
    <row r="42" spans="1:4" s="105" customFormat="1" ht="12" customHeight="1">
      <c r="A42" s="63" t="s">
        <v>100</v>
      </c>
      <c r="B42" s="107" t="s">
        <v>180</v>
      </c>
      <c r="C42" s="96"/>
      <c r="D42" s="96">
        <v>25</v>
      </c>
    </row>
    <row r="43" spans="1:4" s="105" customFormat="1" ht="12" customHeight="1">
      <c r="A43" s="63" t="s">
        <v>181</v>
      </c>
      <c r="B43" s="107" t="s">
        <v>182</v>
      </c>
      <c r="C43" s="99"/>
      <c r="D43" s="99"/>
    </row>
    <row r="44" spans="1:4" s="105" customFormat="1" ht="12" customHeight="1" thickBot="1">
      <c r="A44" s="65" t="s">
        <v>183</v>
      </c>
      <c r="B44" s="108" t="s">
        <v>184</v>
      </c>
      <c r="C44" s="100">
        <v>456</v>
      </c>
      <c r="D44" s="100">
        <v>819</v>
      </c>
    </row>
    <row r="45" spans="1:4" s="105" customFormat="1" ht="12" customHeight="1" thickBot="1">
      <c r="A45" s="69" t="s">
        <v>9</v>
      </c>
      <c r="B45" s="70" t="s">
        <v>185</v>
      </c>
      <c r="C45" s="95">
        <f>SUM(C46:C50)</f>
        <v>0</v>
      </c>
      <c r="D45" s="95">
        <f>SUM(D46:D50)</f>
        <v>0</v>
      </c>
    </row>
    <row r="46" spans="1:4" s="105" customFormat="1" ht="12" customHeight="1">
      <c r="A46" s="64" t="s">
        <v>54</v>
      </c>
      <c r="B46" s="106" t="s">
        <v>186</v>
      </c>
      <c r="C46" s="114"/>
      <c r="D46" s="114"/>
    </row>
    <row r="47" spans="1:4" s="105" customFormat="1" ht="12" customHeight="1">
      <c r="A47" s="63" t="s">
        <v>55</v>
      </c>
      <c r="B47" s="107" t="s">
        <v>187</v>
      </c>
      <c r="C47" s="99"/>
      <c r="D47" s="99"/>
    </row>
    <row r="48" spans="1:4" s="105" customFormat="1" ht="12" customHeight="1">
      <c r="A48" s="63" t="s">
        <v>188</v>
      </c>
      <c r="B48" s="107" t="s">
        <v>189</v>
      </c>
      <c r="C48" s="99"/>
      <c r="D48" s="99"/>
    </row>
    <row r="49" spans="1:4" s="105" customFormat="1" ht="12" customHeight="1">
      <c r="A49" s="63" t="s">
        <v>190</v>
      </c>
      <c r="B49" s="107" t="s">
        <v>191</v>
      </c>
      <c r="C49" s="99"/>
      <c r="D49" s="99"/>
    </row>
    <row r="50" spans="1:4" s="105" customFormat="1" ht="12" customHeight="1" thickBot="1">
      <c r="A50" s="65" t="s">
        <v>192</v>
      </c>
      <c r="B50" s="108" t="s">
        <v>193</v>
      </c>
      <c r="C50" s="100"/>
      <c r="D50" s="100"/>
    </row>
    <row r="51" spans="1:4" s="105" customFormat="1" ht="17.25" customHeight="1" thickBot="1">
      <c r="A51" s="69" t="s">
        <v>101</v>
      </c>
      <c r="B51" s="70" t="s">
        <v>194</v>
      </c>
      <c r="C51" s="95">
        <f>SUM(C52:C54)</f>
        <v>0</v>
      </c>
      <c r="D51" s="95">
        <f>SUM(D52:D54)</f>
        <v>0</v>
      </c>
    </row>
    <row r="52" spans="1:4" s="105" customFormat="1" ht="12" customHeight="1">
      <c r="A52" s="64" t="s">
        <v>56</v>
      </c>
      <c r="B52" s="106" t="s">
        <v>195</v>
      </c>
      <c r="C52" s="97"/>
      <c r="D52" s="97"/>
    </row>
    <row r="53" spans="1:4" s="105" customFormat="1" ht="12" customHeight="1">
      <c r="A53" s="63" t="s">
        <v>57</v>
      </c>
      <c r="B53" s="107" t="s">
        <v>196</v>
      </c>
      <c r="C53" s="96"/>
      <c r="D53" s="96"/>
    </row>
    <row r="54" spans="1:4" s="105" customFormat="1" ht="12" customHeight="1">
      <c r="A54" s="63" t="s">
        <v>197</v>
      </c>
      <c r="B54" s="107" t="s">
        <v>198</v>
      </c>
      <c r="C54" s="96"/>
      <c r="D54" s="96"/>
    </row>
    <row r="55" spans="1:4" s="105" customFormat="1" ht="12" customHeight="1" thickBot="1">
      <c r="A55" s="65" t="s">
        <v>199</v>
      </c>
      <c r="B55" s="108" t="s">
        <v>200</v>
      </c>
      <c r="C55" s="98"/>
      <c r="D55" s="98"/>
    </row>
    <row r="56" spans="1:4" s="105" customFormat="1" ht="12" customHeight="1" thickBot="1">
      <c r="A56" s="69" t="s">
        <v>11</v>
      </c>
      <c r="B56" s="85" t="s">
        <v>201</v>
      </c>
      <c r="C56" s="95">
        <f>SUM(C57:C59)</f>
        <v>0</v>
      </c>
      <c r="D56" s="95">
        <f>SUM(D57:D59)</f>
        <v>0</v>
      </c>
    </row>
    <row r="57" spans="1:4" s="105" customFormat="1" ht="12" customHeight="1">
      <c r="A57" s="64" t="s">
        <v>102</v>
      </c>
      <c r="B57" s="106" t="s">
        <v>202</v>
      </c>
      <c r="C57" s="99"/>
      <c r="D57" s="99"/>
    </row>
    <row r="58" spans="1:4" s="105" customFormat="1" ht="12" customHeight="1">
      <c r="A58" s="63" t="s">
        <v>103</v>
      </c>
      <c r="B58" s="107" t="s">
        <v>203</v>
      </c>
      <c r="C58" s="99"/>
      <c r="D58" s="99"/>
    </row>
    <row r="59" spans="1:4" s="105" customFormat="1" ht="12" customHeight="1">
      <c r="A59" s="63" t="s">
        <v>123</v>
      </c>
      <c r="B59" s="107" t="s">
        <v>204</v>
      </c>
      <c r="C59" s="99"/>
      <c r="D59" s="99"/>
    </row>
    <row r="60" spans="1:4" s="105" customFormat="1" ht="12" customHeight="1" thickBot="1">
      <c r="A60" s="65" t="s">
        <v>205</v>
      </c>
      <c r="B60" s="108" t="s">
        <v>206</v>
      </c>
      <c r="C60" s="99"/>
      <c r="D60" s="99"/>
    </row>
    <row r="61" spans="1:4" s="105" customFormat="1" ht="12" customHeight="1" thickBot="1">
      <c r="A61" s="69" t="s">
        <v>12</v>
      </c>
      <c r="B61" s="70" t="s">
        <v>207</v>
      </c>
      <c r="C61" s="101">
        <f>+C6+C13+C20+C27+C34+C45+C51+C56</f>
        <v>18844</v>
      </c>
      <c r="D61" s="101">
        <f>+D6+D13+D20+D27+D34+D45+D51+D56</f>
        <v>28195</v>
      </c>
    </row>
    <row r="62" spans="1:4" s="105" customFormat="1" ht="12" customHeight="1" thickBot="1">
      <c r="A62" s="115" t="s">
        <v>208</v>
      </c>
      <c r="B62" s="85" t="s">
        <v>209</v>
      </c>
      <c r="C62" s="95">
        <f>+C63+C64+C65</f>
        <v>0</v>
      </c>
      <c r="D62" s="95">
        <f>+D63+D64+D65</f>
        <v>0</v>
      </c>
    </row>
    <row r="63" spans="1:4" s="105" customFormat="1" ht="12" customHeight="1">
      <c r="A63" s="64" t="s">
        <v>210</v>
      </c>
      <c r="B63" s="106" t="s">
        <v>211</v>
      </c>
      <c r="C63" s="99"/>
      <c r="D63" s="99"/>
    </row>
    <row r="64" spans="1:4" s="105" customFormat="1" ht="12" customHeight="1">
      <c r="A64" s="63" t="s">
        <v>212</v>
      </c>
      <c r="B64" s="107" t="s">
        <v>213</v>
      </c>
      <c r="C64" s="99"/>
      <c r="D64" s="99"/>
    </row>
    <row r="65" spans="1:4" s="105" customFormat="1" ht="12" customHeight="1" thickBot="1">
      <c r="A65" s="65" t="s">
        <v>214</v>
      </c>
      <c r="B65" s="53" t="s">
        <v>259</v>
      </c>
      <c r="C65" s="99"/>
      <c r="D65" s="99"/>
    </row>
    <row r="66" spans="1:4" s="105" customFormat="1" ht="12" customHeight="1" thickBot="1">
      <c r="A66" s="115" t="s">
        <v>216</v>
      </c>
      <c r="B66" s="85" t="s">
        <v>217</v>
      </c>
      <c r="C66" s="95">
        <f>+C67+C68+C69+C70</f>
        <v>0</v>
      </c>
      <c r="D66" s="95">
        <f>+D67+D68+D69+D70</f>
        <v>0</v>
      </c>
    </row>
    <row r="67" spans="1:4" s="105" customFormat="1" ht="13.5" customHeight="1">
      <c r="A67" s="64" t="s">
        <v>79</v>
      </c>
      <c r="B67" s="106" t="s">
        <v>218</v>
      </c>
      <c r="C67" s="99"/>
      <c r="D67" s="99"/>
    </row>
    <row r="68" spans="1:4" s="105" customFormat="1" ht="12" customHeight="1">
      <c r="A68" s="63" t="s">
        <v>80</v>
      </c>
      <c r="B68" s="107" t="s">
        <v>219</v>
      </c>
      <c r="C68" s="99"/>
      <c r="D68" s="99"/>
    </row>
    <row r="69" spans="1:4" s="105" customFormat="1" ht="12" customHeight="1">
      <c r="A69" s="63" t="s">
        <v>220</v>
      </c>
      <c r="B69" s="107" t="s">
        <v>221</v>
      </c>
      <c r="C69" s="99"/>
      <c r="D69" s="99"/>
    </row>
    <row r="70" spans="1:4" s="105" customFormat="1" ht="12" customHeight="1" thickBot="1">
      <c r="A70" s="65" t="s">
        <v>222</v>
      </c>
      <c r="B70" s="108" t="s">
        <v>223</v>
      </c>
      <c r="C70" s="99"/>
      <c r="D70" s="99"/>
    </row>
    <row r="71" spans="1:4" s="105" customFormat="1" ht="12" customHeight="1" thickBot="1">
      <c r="A71" s="115" t="s">
        <v>224</v>
      </c>
      <c r="B71" s="85" t="s">
        <v>225</v>
      </c>
      <c r="C71" s="95">
        <f>+C72+C73</f>
        <v>5128</v>
      </c>
      <c r="D71" s="95">
        <f>+D72+D73</f>
        <v>8722</v>
      </c>
    </row>
    <row r="72" spans="1:4" s="105" customFormat="1" ht="12" customHeight="1">
      <c r="A72" s="64" t="s">
        <v>226</v>
      </c>
      <c r="B72" s="106" t="s">
        <v>227</v>
      </c>
      <c r="C72" s="99">
        <v>5128</v>
      </c>
      <c r="D72" s="99">
        <v>8722</v>
      </c>
    </row>
    <row r="73" spans="1:4" s="105" customFormat="1" ht="12" customHeight="1" thickBot="1">
      <c r="A73" s="65" t="s">
        <v>228</v>
      </c>
      <c r="B73" s="108" t="s">
        <v>229</v>
      </c>
      <c r="C73" s="99"/>
      <c r="D73" s="99"/>
    </row>
    <row r="74" spans="1:4" s="105" customFormat="1" ht="12" customHeight="1" thickBot="1">
      <c r="A74" s="115" t="s">
        <v>230</v>
      </c>
      <c r="B74" s="85" t="s">
        <v>231</v>
      </c>
      <c r="C74" s="95">
        <f>+C75+C76+C77</f>
        <v>0</v>
      </c>
      <c r="D74" s="95">
        <f>+D75+D76+D77</f>
        <v>691</v>
      </c>
    </row>
    <row r="75" spans="1:4" s="105" customFormat="1" ht="12" customHeight="1">
      <c r="A75" s="64" t="s">
        <v>232</v>
      </c>
      <c r="B75" s="106" t="s">
        <v>233</v>
      </c>
      <c r="C75" s="99"/>
      <c r="D75" s="99">
        <v>691</v>
      </c>
    </row>
    <row r="76" spans="1:4" s="105" customFormat="1" ht="12" customHeight="1">
      <c r="A76" s="63" t="s">
        <v>234</v>
      </c>
      <c r="B76" s="107" t="s">
        <v>235</v>
      </c>
      <c r="C76" s="99"/>
      <c r="D76" s="99"/>
    </row>
    <row r="77" spans="1:4" s="105" customFormat="1" ht="12" customHeight="1" thickBot="1">
      <c r="A77" s="65" t="s">
        <v>236</v>
      </c>
      <c r="B77" s="87" t="s">
        <v>237</v>
      </c>
      <c r="C77" s="99"/>
      <c r="D77" s="99"/>
    </row>
    <row r="78" spans="1:4" s="105" customFormat="1" ht="12" customHeight="1" thickBot="1">
      <c r="A78" s="115" t="s">
        <v>238</v>
      </c>
      <c r="B78" s="85" t="s">
        <v>239</v>
      </c>
      <c r="C78" s="95">
        <f>+C79+C80+C81+C82</f>
        <v>0</v>
      </c>
      <c r="D78" s="95">
        <f>+D79+D80+D81+D82</f>
        <v>0</v>
      </c>
    </row>
    <row r="79" spans="1:4" s="105" customFormat="1" ht="12" customHeight="1">
      <c r="A79" s="109" t="s">
        <v>240</v>
      </c>
      <c r="B79" s="106" t="s">
        <v>241</v>
      </c>
      <c r="C79" s="99"/>
      <c r="D79" s="99"/>
    </row>
    <row r="80" spans="1:4" s="105" customFormat="1" ht="12" customHeight="1">
      <c r="A80" s="110" t="s">
        <v>242</v>
      </c>
      <c r="B80" s="107" t="s">
        <v>243</v>
      </c>
      <c r="C80" s="99"/>
      <c r="D80" s="99"/>
    </row>
    <row r="81" spans="1:4" s="105" customFormat="1" ht="12" customHeight="1">
      <c r="A81" s="110" t="s">
        <v>244</v>
      </c>
      <c r="B81" s="107" t="s">
        <v>245</v>
      </c>
      <c r="C81" s="99"/>
      <c r="D81" s="99"/>
    </row>
    <row r="82" spans="1:4" s="105" customFormat="1" ht="12" customHeight="1" thickBot="1">
      <c r="A82" s="116" t="s">
        <v>246</v>
      </c>
      <c r="B82" s="87" t="s">
        <v>247</v>
      </c>
      <c r="C82" s="99"/>
      <c r="D82" s="99"/>
    </row>
    <row r="83" spans="1:4" s="105" customFormat="1" ht="12" customHeight="1" thickBot="1">
      <c r="A83" s="115" t="s">
        <v>248</v>
      </c>
      <c r="B83" s="85" t="s">
        <v>249</v>
      </c>
      <c r="C83" s="118"/>
      <c r="D83" s="118"/>
    </row>
    <row r="84" spans="1:4" s="105" customFormat="1" ht="12" customHeight="1" thickBot="1">
      <c r="A84" s="115" t="s">
        <v>250</v>
      </c>
      <c r="B84" s="52" t="s">
        <v>251</v>
      </c>
      <c r="C84" s="101">
        <f>+C62+C66+C71+C74+C78+C83</f>
        <v>5128</v>
      </c>
      <c r="D84" s="101">
        <f>+D62+D66+D71+D74+D78+D83</f>
        <v>9413</v>
      </c>
    </row>
    <row r="85" spans="1:4" s="105" customFormat="1" ht="12" customHeight="1" thickBot="1">
      <c r="A85" s="117" t="s">
        <v>252</v>
      </c>
      <c r="B85" s="54" t="s">
        <v>253</v>
      </c>
      <c r="C85" s="101">
        <f>+C61+C84</f>
        <v>23972</v>
      </c>
      <c r="D85" s="101">
        <f>+D61+D84</f>
        <v>37608</v>
      </c>
    </row>
    <row r="86" spans="1:4" s="105" customFormat="1" ht="12" customHeight="1">
      <c r="A86" s="50"/>
      <c r="B86" s="50"/>
      <c r="C86" s="51"/>
      <c r="D86" s="51"/>
    </row>
    <row r="87" spans="1:4" ht="16.5" customHeight="1">
      <c r="A87" s="250" t="s">
        <v>32</v>
      </c>
      <c r="B87" s="250"/>
      <c r="C87" s="250"/>
      <c r="D87" s="250"/>
    </row>
    <row r="88" spans="1:4" s="111" customFormat="1" ht="16.5" customHeight="1" thickBot="1">
      <c r="A88" s="28" t="s">
        <v>83</v>
      </c>
      <c r="B88" s="28"/>
      <c r="C88" s="77"/>
      <c r="D88" s="77"/>
    </row>
    <row r="89" spans="1:4" s="111" customFormat="1" ht="16.5" customHeight="1">
      <c r="A89" s="251" t="s">
        <v>46</v>
      </c>
      <c r="B89" s="253" t="s">
        <v>143</v>
      </c>
      <c r="C89" s="255" t="str">
        <f>+C3</f>
        <v>2016. évi</v>
      </c>
      <c r="D89" s="255"/>
    </row>
    <row r="90" spans="1:4" ht="37.5" customHeight="1" thickBot="1">
      <c r="A90" s="252"/>
      <c r="B90" s="254"/>
      <c r="C90" s="29" t="s">
        <v>144</v>
      </c>
      <c r="D90" s="29" t="s">
        <v>145</v>
      </c>
    </row>
    <row r="91" spans="1:4" s="104" customFormat="1" ht="12" customHeight="1" thickBot="1">
      <c r="A91" s="74" t="s">
        <v>254</v>
      </c>
      <c r="B91" s="75" t="s">
        <v>255</v>
      </c>
      <c r="C91" s="75" t="s">
        <v>256</v>
      </c>
      <c r="D91" s="75" t="s">
        <v>257</v>
      </c>
    </row>
    <row r="92" spans="1:4" ht="12" customHeight="1" thickBot="1">
      <c r="A92" s="71" t="s">
        <v>4</v>
      </c>
      <c r="B92" s="73" t="s">
        <v>260</v>
      </c>
      <c r="C92" s="94">
        <f>SUM(C93:C97)</f>
        <v>15363</v>
      </c>
      <c r="D92" s="94">
        <f>SUM(D93:D97)</f>
        <v>23359</v>
      </c>
    </row>
    <row r="93" spans="1:4" ht="12" customHeight="1">
      <c r="A93" s="66" t="s">
        <v>58</v>
      </c>
      <c r="B93" s="59" t="s">
        <v>33</v>
      </c>
      <c r="C93" s="34">
        <v>5090</v>
      </c>
      <c r="D93" s="34">
        <v>8909</v>
      </c>
    </row>
    <row r="94" spans="1:4" ht="12" customHeight="1">
      <c r="A94" s="63" t="s">
        <v>59</v>
      </c>
      <c r="B94" s="57" t="s">
        <v>104</v>
      </c>
      <c r="C94" s="96">
        <v>1385</v>
      </c>
      <c r="D94" s="96">
        <v>1741</v>
      </c>
    </row>
    <row r="95" spans="1:4" ht="12" customHeight="1">
      <c r="A95" s="63" t="s">
        <v>60</v>
      </c>
      <c r="B95" s="57" t="s">
        <v>77</v>
      </c>
      <c r="C95" s="98">
        <v>5488</v>
      </c>
      <c r="D95" s="98">
        <v>8734</v>
      </c>
    </row>
    <row r="96" spans="1:4" ht="12" customHeight="1">
      <c r="A96" s="63" t="s">
        <v>61</v>
      </c>
      <c r="B96" s="60" t="s">
        <v>105</v>
      </c>
      <c r="C96" s="98">
        <v>1446</v>
      </c>
      <c r="D96" s="98">
        <v>1869</v>
      </c>
    </row>
    <row r="97" spans="1:4" ht="12" customHeight="1">
      <c r="A97" s="63" t="s">
        <v>69</v>
      </c>
      <c r="B97" s="68" t="s">
        <v>106</v>
      </c>
      <c r="C97" s="98">
        <v>1954</v>
      </c>
      <c r="D97" s="98">
        <v>2106</v>
      </c>
    </row>
    <row r="98" spans="1:4" ht="12" customHeight="1">
      <c r="A98" s="63" t="s">
        <v>62</v>
      </c>
      <c r="B98" s="57" t="s">
        <v>261</v>
      </c>
      <c r="C98" s="98"/>
      <c r="D98" s="98">
        <v>40</v>
      </c>
    </row>
    <row r="99" spans="1:4" ht="12" customHeight="1">
      <c r="A99" s="63" t="s">
        <v>63</v>
      </c>
      <c r="B99" s="79" t="s">
        <v>262</v>
      </c>
      <c r="C99" s="98"/>
      <c r="D99" s="98"/>
    </row>
    <row r="100" spans="1:4" ht="12" customHeight="1">
      <c r="A100" s="63" t="s">
        <v>70</v>
      </c>
      <c r="B100" s="80" t="s">
        <v>263</v>
      </c>
      <c r="C100" s="98"/>
      <c r="D100" s="98"/>
    </row>
    <row r="101" spans="1:4" ht="12" customHeight="1">
      <c r="A101" s="63" t="s">
        <v>71</v>
      </c>
      <c r="B101" s="80" t="s">
        <v>264</v>
      </c>
      <c r="C101" s="98"/>
      <c r="D101" s="98"/>
    </row>
    <row r="102" spans="1:4" ht="12" customHeight="1">
      <c r="A102" s="63" t="s">
        <v>72</v>
      </c>
      <c r="B102" s="79" t="s">
        <v>265</v>
      </c>
      <c r="C102" s="98">
        <v>1604</v>
      </c>
      <c r="D102" s="98">
        <v>1485</v>
      </c>
    </row>
    <row r="103" spans="1:4" ht="12" customHeight="1">
      <c r="A103" s="63" t="s">
        <v>73</v>
      </c>
      <c r="B103" s="79" t="s">
        <v>266</v>
      </c>
      <c r="C103" s="98"/>
      <c r="D103" s="98"/>
    </row>
    <row r="104" spans="1:4" ht="12" customHeight="1">
      <c r="A104" s="63" t="s">
        <v>75</v>
      </c>
      <c r="B104" s="80" t="s">
        <v>267</v>
      </c>
      <c r="C104" s="98"/>
      <c r="D104" s="98"/>
    </row>
    <row r="105" spans="1:4" ht="12" customHeight="1">
      <c r="A105" s="62" t="s">
        <v>107</v>
      </c>
      <c r="B105" s="81" t="s">
        <v>268</v>
      </c>
      <c r="C105" s="98"/>
      <c r="D105" s="98"/>
    </row>
    <row r="106" spans="1:4" ht="12" customHeight="1">
      <c r="A106" s="63" t="s">
        <v>269</v>
      </c>
      <c r="B106" s="81" t="s">
        <v>270</v>
      </c>
      <c r="C106" s="98"/>
      <c r="D106" s="98"/>
    </row>
    <row r="107" spans="1:4" ht="12" customHeight="1" thickBot="1">
      <c r="A107" s="67" t="s">
        <v>271</v>
      </c>
      <c r="B107" s="82" t="s">
        <v>272</v>
      </c>
      <c r="C107" s="35">
        <v>350</v>
      </c>
      <c r="D107" s="35">
        <v>581</v>
      </c>
    </row>
    <row r="108" spans="1:4" ht="12" customHeight="1" thickBot="1">
      <c r="A108" s="69" t="s">
        <v>5</v>
      </c>
      <c r="B108" s="72" t="s">
        <v>273</v>
      </c>
      <c r="C108" s="95">
        <f>+C109+C111+C113</f>
        <v>0</v>
      </c>
      <c r="D108" s="95">
        <f>+D109+D111+D113</f>
        <v>1268</v>
      </c>
    </row>
    <row r="109" spans="1:4" ht="12" customHeight="1">
      <c r="A109" s="64" t="s">
        <v>64</v>
      </c>
      <c r="B109" s="57" t="s">
        <v>121</v>
      </c>
      <c r="C109" s="97"/>
      <c r="D109" s="97">
        <v>1268</v>
      </c>
    </row>
    <row r="110" spans="1:4" ht="12" customHeight="1">
      <c r="A110" s="64" t="s">
        <v>65</v>
      </c>
      <c r="B110" s="61" t="s">
        <v>274</v>
      </c>
      <c r="C110" s="97"/>
      <c r="D110" s="97"/>
    </row>
    <row r="111" spans="1:4" ht="15.75">
      <c r="A111" s="64" t="s">
        <v>66</v>
      </c>
      <c r="B111" s="61" t="s">
        <v>108</v>
      </c>
      <c r="C111" s="96"/>
      <c r="D111" s="96"/>
    </row>
    <row r="112" spans="1:4" ht="12" customHeight="1">
      <c r="A112" s="64" t="s">
        <v>67</v>
      </c>
      <c r="B112" s="61" t="s">
        <v>275</v>
      </c>
      <c r="C112" s="96"/>
      <c r="D112" s="96"/>
    </row>
    <row r="113" spans="1:4" ht="12" customHeight="1">
      <c r="A113" s="64" t="s">
        <v>68</v>
      </c>
      <c r="B113" s="87" t="s">
        <v>124</v>
      </c>
      <c r="C113" s="96"/>
      <c r="D113" s="96"/>
    </row>
    <row r="114" spans="1:4" ht="21.75" customHeight="1">
      <c r="A114" s="64" t="s">
        <v>74</v>
      </c>
      <c r="B114" s="86" t="s">
        <v>276</v>
      </c>
      <c r="C114" s="96"/>
      <c r="D114" s="96"/>
    </row>
    <row r="115" spans="1:4" ht="24" customHeight="1">
      <c r="A115" s="64" t="s">
        <v>76</v>
      </c>
      <c r="B115" s="102" t="s">
        <v>277</v>
      </c>
      <c r="C115" s="96"/>
      <c r="D115" s="96"/>
    </row>
    <row r="116" spans="1:4" ht="12" customHeight="1">
      <c r="A116" s="64" t="s">
        <v>109</v>
      </c>
      <c r="B116" s="80" t="s">
        <v>264</v>
      </c>
      <c r="C116" s="96"/>
      <c r="D116" s="96"/>
    </row>
    <row r="117" spans="1:4" ht="12" customHeight="1">
      <c r="A117" s="64" t="s">
        <v>110</v>
      </c>
      <c r="B117" s="80" t="s">
        <v>278</v>
      </c>
      <c r="C117" s="96"/>
      <c r="D117" s="96"/>
    </row>
    <row r="118" spans="1:4" ht="12" customHeight="1">
      <c r="A118" s="64" t="s">
        <v>111</v>
      </c>
      <c r="B118" s="80" t="s">
        <v>279</v>
      </c>
      <c r="C118" s="96"/>
      <c r="D118" s="96"/>
    </row>
    <row r="119" spans="1:4" s="119" customFormat="1" ht="12" customHeight="1">
      <c r="A119" s="64" t="s">
        <v>280</v>
      </c>
      <c r="B119" s="80" t="s">
        <v>267</v>
      </c>
      <c r="C119" s="96"/>
      <c r="D119" s="96"/>
    </row>
    <row r="120" spans="1:4" ht="12" customHeight="1">
      <c r="A120" s="64" t="s">
        <v>281</v>
      </c>
      <c r="B120" s="80" t="s">
        <v>282</v>
      </c>
      <c r="C120" s="96"/>
      <c r="D120" s="96"/>
    </row>
    <row r="121" spans="1:4" ht="12" customHeight="1" thickBot="1">
      <c r="A121" s="62" t="s">
        <v>283</v>
      </c>
      <c r="B121" s="80" t="s">
        <v>284</v>
      </c>
      <c r="C121" s="98"/>
      <c r="D121" s="98"/>
    </row>
    <row r="122" spans="1:4" ht="12" customHeight="1" thickBot="1">
      <c r="A122" s="69" t="s">
        <v>6</v>
      </c>
      <c r="B122" s="76" t="s">
        <v>285</v>
      </c>
      <c r="C122" s="95">
        <f>+C123+C124</f>
        <v>8609</v>
      </c>
      <c r="D122" s="95">
        <f>+D123+D124</f>
        <v>12374</v>
      </c>
    </row>
    <row r="123" spans="1:4" ht="12" customHeight="1">
      <c r="A123" s="64" t="s">
        <v>47</v>
      </c>
      <c r="B123" s="58" t="s">
        <v>37</v>
      </c>
      <c r="C123" s="97">
        <v>8609</v>
      </c>
      <c r="D123" s="97">
        <v>12374</v>
      </c>
    </row>
    <row r="124" spans="1:4" ht="12" customHeight="1" thickBot="1">
      <c r="A124" s="65" t="s">
        <v>48</v>
      </c>
      <c r="B124" s="61" t="s">
        <v>38</v>
      </c>
      <c r="C124" s="98"/>
      <c r="D124" s="98"/>
    </row>
    <row r="125" spans="1:4" ht="12" customHeight="1" thickBot="1">
      <c r="A125" s="69" t="s">
        <v>7</v>
      </c>
      <c r="B125" s="76" t="s">
        <v>286</v>
      </c>
      <c r="C125" s="95">
        <f>+C92+C108+C122</f>
        <v>23972</v>
      </c>
      <c r="D125" s="95">
        <f>+D92+D108+D122</f>
        <v>37001</v>
      </c>
    </row>
    <row r="126" spans="1:4" ht="12" customHeight="1" thickBot="1">
      <c r="A126" s="69" t="s">
        <v>8</v>
      </c>
      <c r="B126" s="76" t="s">
        <v>287</v>
      </c>
      <c r="C126" s="95">
        <f>+C127+C128+C129</f>
        <v>0</v>
      </c>
      <c r="D126" s="95">
        <f>+D127+D128+D129</f>
        <v>0</v>
      </c>
    </row>
    <row r="127" spans="1:4" ht="12" customHeight="1">
      <c r="A127" s="64" t="s">
        <v>51</v>
      </c>
      <c r="B127" s="58" t="s">
        <v>288</v>
      </c>
      <c r="C127" s="96"/>
      <c r="D127" s="96"/>
    </row>
    <row r="128" spans="1:4" ht="12" customHeight="1">
      <c r="A128" s="64" t="s">
        <v>52</v>
      </c>
      <c r="B128" s="58" t="s">
        <v>289</v>
      </c>
      <c r="C128" s="96"/>
      <c r="D128" s="96"/>
    </row>
    <row r="129" spans="1:4" ht="12" customHeight="1" thickBot="1">
      <c r="A129" s="62" t="s">
        <v>53</v>
      </c>
      <c r="B129" s="56" t="s">
        <v>290</v>
      </c>
      <c r="C129" s="96"/>
      <c r="D129" s="96"/>
    </row>
    <row r="130" spans="1:4" ht="12" customHeight="1" thickBot="1">
      <c r="A130" s="69" t="s">
        <v>9</v>
      </c>
      <c r="B130" s="76" t="s">
        <v>291</v>
      </c>
      <c r="C130" s="95">
        <f>+C131+C132+C134+C133</f>
        <v>0</v>
      </c>
      <c r="D130" s="95">
        <f>+D131+D132+D134+D133</f>
        <v>0</v>
      </c>
    </row>
    <row r="131" spans="1:4" ht="12" customHeight="1">
      <c r="A131" s="64" t="s">
        <v>54</v>
      </c>
      <c r="B131" s="58" t="s">
        <v>292</v>
      </c>
      <c r="C131" s="96"/>
      <c r="D131" s="96"/>
    </row>
    <row r="132" spans="1:4" ht="12" customHeight="1">
      <c r="A132" s="64" t="s">
        <v>55</v>
      </c>
      <c r="B132" s="58" t="s">
        <v>293</v>
      </c>
      <c r="C132" s="96"/>
      <c r="D132" s="96"/>
    </row>
    <row r="133" spans="1:4" ht="12" customHeight="1">
      <c r="A133" s="64" t="s">
        <v>188</v>
      </c>
      <c r="B133" s="58" t="s">
        <v>294</v>
      </c>
      <c r="C133" s="96"/>
      <c r="D133" s="96"/>
    </row>
    <row r="134" spans="1:4" ht="12" customHeight="1" thickBot="1">
      <c r="A134" s="62" t="s">
        <v>190</v>
      </c>
      <c r="B134" s="56" t="s">
        <v>295</v>
      </c>
      <c r="C134" s="96"/>
      <c r="D134" s="96"/>
    </row>
    <row r="135" spans="1:4" ht="12" customHeight="1" thickBot="1">
      <c r="A135" s="69" t="s">
        <v>10</v>
      </c>
      <c r="B135" s="76" t="s">
        <v>296</v>
      </c>
      <c r="C135" s="101">
        <f>+C136+C137+C138+C139</f>
        <v>0</v>
      </c>
      <c r="D135" s="101">
        <f>+D136+D137+D138+D139</f>
        <v>607</v>
      </c>
    </row>
    <row r="136" spans="1:4" ht="12" customHeight="1">
      <c r="A136" s="64" t="s">
        <v>56</v>
      </c>
      <c r="B136" s="58" t="s">
        <v>297</v>
      </c>
      <c r="C136" s="96"/>
      <c r="D136" s="96"/>
    </row>
    <row r="137" spans="1:4" ht="12" customHeight="1">
      <c r="A137" s="64" t="s">
        <v>57</v>
      </c>
      <c r="B137" s="58" t="s">
        <v>298</v>
      </c>
      <c r="C137" s="96"/>
      <c r="D137" s="96">
        <v>607</v>
      </c>
    </row>
    <row r="138" spans="1:4" ht="12" customHeight="1">
      <c r="A138" s="64" t="s">
        <v>197</v>
      </c>
      <c r="B138" s="58" t="s">
        <v>299</v>
      </c>
      <c r="C138" s="96"/>
      <c r="D138" s="96"/>
    </row>
    <row r="139" spans="1:4" ht="12" customHeight="1" thickBot="1">
      <c r="A139" s="62" t="s">
        <v>199</v>
      </c>
      <c r="B139" s="56" t="s">
        <v>300</v>
      </c>
      <c r="C139" s="96"/>
      <c r="D139" s="96"/>
    </row>
    <row r="140" spans="1:8" ht="15" customHeight="1" thickBot="1">
      <c r="A140" s="69" t="s">
        <v>11</v>
      </c>
      <c r="B140" s="76" t="s">
        <v>301</v>
      </c>
      <c r="C140" s="36">
        <f>+C141+C142+C143+C144</f>
        <v>0</v>
      </c>
      <c r="D140" s="36">
        <f>+D141+D142+D143+D144</f>
        <v>0</v>
      </c>
      <c r="E140" s="112"/>
      <c r="F140" s="113"/>
      <c r="G140" s="113"/>
      <c r="H140" s="113"/>
    </row>
    <row r="141" spans="1:4" s="105" customFormat="1" ht="12.75" customHeight="1">
      <c r="A141" s="64" t="s">
        <v>102</v>
      </c>
      <c r="B141" s="58" t="s">
        <v>302</v>
      </c>
      <c r="C141" s="96"/>
      <c r="D141" s="96"/>
    </row>
    <row r="142" spans="1:4" ht="12.75" customHeight="1">
      <c r="A142" s="64" t="s">
        <v>103</v>
      </c>
      <c r="B142" s="58" t="s">
        <v>303</v>
      </c>
      <c r="C142" s="96"/>
      <c r="D142" s="96"/>
    </row>
    <row r="143" spans="1:4" ht="12.75" customHeight="1">
      <c r="A143" s="64" t="s">
        <v>123</v>
      </c>
      <c r="B143" s="58" t="s">
        <v>304</v>
      </c>
      <c r="C143" s="96"/>
      <c r="D143" s="96"/>
    </row>
    <row r="144" spans="1:4" ht="12.75" customHeight="1" thickBot="1">
      <c r="A144" s="64" t="s">
        <v>205</v>
      </c>
      <c r="B144" s="58" t="s">
        <v>305</v>
      </c>
      <c r="C144" s="96"/>
      <c r="D144" s="96"/>
    </row>
    <row r="145" spans="1:4" ht="16.5" thickBot="1">
      <c r="A145" s="69" t="s">
        <v>12</v>
      </c>
      <c r="B145" s="76" t="s">
        <v>306</v>
      </c>
      <c r="C145" s="55">
        <f>+C126+C130+C135+C140</f>
        <v>0</v>
      </c>
      <c r="D145" s="55">
        <f>+D126+D130+D135+D140</f>
        <v>607</v>
      </c>
    </row>
    <row r="146" spans="1:4" ht="16.5" thickBot="1">
      <c r="A146" s="88" t="s">
        <v>13</v>
      </c>
      <c r="B146" s="91" t="s">
        <v>307</v>
      </c>
      <c r="C146" s="55">
        <f>+C125+C145</f>
        <v>23972</v>
      </c>
      <c r="D146" s="55">
        <f>+D125+D145</f>
        <v>37608</v>
      </c>
    </row>
    <row r="148" spans="1:4" ht="18.75" customHeight="1">
      <c r="A148" s="249" t="s">
        <v>308</v>
      </c>
      <c r="B148" s="249"/>
      <c r="C148" s="249"/>
      <c r="D148" s="249"/>
    </row>
    <row r="149" spans="1:3" ht="13.5" customHeight="1" thickBot="1">
      <c r="A149" s="78" t="s">
        <v>84</v>
      </c>
      <c r="B149" s="78"/>
      <c r="C149" s="103"/>
    </row>
    <row r="150" spans="1:4" ht="21.75" thickBot="1">
      <c r="A150" s="69">
        <v>1</v>
      </c>
      <c r="B150" s="72" t="s">
        <v>309</v>
      </c>
      <c r="C150" s="89">
        <f>+C61-C125</f>
        <v>-5128</v>
      </c>
      <c r="D150" s="89">
        <f>+D61-D125</f>
        <v>-8806</v>
      </c>
    </row>
    <row r="151" spans="1:4" ht="21.75" thickBot="1">
      <c r="A151" s="69" t="s">
        <v>5</v>
      </c>
      <c r="B151" s="72" t="s">
        <v>310</v>
      </c>
      <c r="C151" s="89">
        <f>+C84-C145</f>
        <v>5128</v>
      </c>
      <c r="D151" s="89">
        <f>+D84-D145</f>
        <v>8806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D148"/>
    <mergeCell ref="A1:D1"/>
    <mergeCell ref="A87:D87"/>
    <mergeCell ref="A89:A90"/>
    <mergeCell ref="B89:B90"/>
    <mergeCell ref="C89:D89"/>
    <mergeCell ref="A3:A4"/>
    <mergeCell ref="B3:B4"/>
    <mergeCell ref="C3:D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Péterhida Község Önkormányzat
2016. ÉVI KÖLTSÉGVETÉSÉNEK PÉNZÜGYI MÉRLEGE&amp;10
&amp;R&amp;"Times New Roman CE,Félkövér dőlt"&amp;11 1.1. melléklet a 8/2017. (V.31.) önkormányzati rendelethez</oddHeader>
  </headerFooter>
  <rowBreaks count="1" manualBreakCount="1">
    <brk id="8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2"/>
  <sheetViews>
    <sheetView view="pageBreakPreview" zoomScaleNormal="130" zoomScaleSheetLayoutView="100" workbookViewId="0" topLeftCell="A1">
      <selection activeCell="F14" sqref="F14"/>
    </sheetView>
  </sheetViews>
  <sheetFormatPr defaultColWidth="9.00390625" defaultRowHeight="12.75"/>
  <cols>
    <col min="1" max="1" width="9.50390625" style="92" customWidth="1"/>
    <col min="2" max="2" width="60.875" style="92" customWidth="1"/>
    <col min="3" max="3" width="15.875" style="93" customWidth="1"/>
    <col min="4" max="4" width="15.875" style="245" customWidth="1"/>
    <col min="5" max="16384" width="9.375" style="103" customWidth="1"/>
  </cols>
  <sheetData>
    <row r="1" spans="1:4" ht="15.75" customHeight="1">
      <c r="A1" s="250" t="s">
        <v>2</v>
      </c>
      <c r="B1" s="250"/>
      <c r="C1" s="250"/>
      <c r="D1" s="250"/>
    </row>
    <row r="2" spans="1:4" ht="15.75" customHeight="1" thickBot="1">
      <c r="A2" s="27" t="s">
        <v>82</v>
      </c>
      <c r="B2" s="27"/>
      <c r="C2" s="90"/>
      <c r="D2" s="242" t="s">
        <v>122</v>
      </c>
    </row>
    <row r="3" spans="1:4" ht="15.75" customHeight="1">
      <c r="A3" s="251" t="s">
        <v>46</v>
      </c>
      <c r="B3" s="253" t="s">
        <v>3</v>
      </c>
      <c r="C3" s="255" t="str">
        <f>+'1.1.sz.mell.'!C3:D3</f>
        <v>2016. évi</v>
      </c>
      <c r="D3" s="255"/>
    </row>
    <row r="4" spans="1:4" ht="37.5" customHeight="1" thickBot="1">
      <c r="A4" s="252"/>
      <c r="B4" s="254"/>
      <c r="C4" s="29" t="s">
        <v>144</v>
      </c>
      <c r="D4" s="29" t="s">
        <v>145</v>
      </c>
    </row>
    <row r="5" spans="1:4" s="104" customFormat="1" ht="12" customHeight="1" thickBot="1">
      <c r="A5" s="74" t="s">
        <v>254</v>
      </c>
      <c r="B5" s="75" t="s">
        <v>255</v>
      </c>
      <c r="C5" s="75" t="s">
        <v>256</v>
      </c>
      <c r="D5" s="75" t="s">
        <v>257</v>
      </c>
    </row>
    <row r="6" spans="1:4" s="105" customFormat="1" ht="12" customHeight="1" thickBot="1">
      <c r="A6" s="69" t="s">
        <v>4</v>
      </c>
      <c r="B6" s="70" t="s">
        <v>146</v>
      </c>
      <c r="C6" s="95">
        <f>SUM(C7:C12)</f>
        <v>11921</v>
      </c>
      <c r="D6" s="95">
        <f>SUM(D7:D12)</f>
        <v>14632</v>
      </c>
    </row>
    <row r="7" spans="1:4" s="105" customFormat="1" ht="12" customHeight="1">
      <c r="A7" s="64" t="s">
        <v>58</v>
      </c>
      <c r="B7" s="106" t="s">
        <v>147</v>
      </c>
      <c r="C7" s="201">
        <v>10191</v>
      </c>
      <c r="D7" s="97">
        <v>10597</v>
      </c>
    </row>
    <row r="8" spans="1:4" s="105" customFormat="1" ht="12" customHeight="1">
      <c r="A8" s="63" t="s">
        <v>59</v>
      </c>
      <c r="B8" s="107" t="s">
        <v>148</v>
      </c>
      <c r="C8" s="200"/>
      <c r="D8" s="96"/>
    </row>
    <row r="9" spans="1:4" s="105" customFormat="1" ht="12" customHeight="1">
      <c r="A9" s="63" t="s">
        <v>60</v>
      </c>
      <c r="B9" s="107" t="s">
        <v>149</v>
      </c>
      <c r="C9" s="200">
        <v>530</v>
      </c>
      <c r="D9" s="96">
        <v>1628</v>
      </c>
    </row>
    <row r="10" spans="1:4" s="105" customFormat="1" ht="12" customHeight="1">
      <c r="A10" s="63" t="s">
        <v>61</v>
      </c>
      <c r="B10" s="107" t="s">
        <v>150</v>
      </c>
      <c r="C10" s="200">
        <v>1200</v>
      </c>
      <c r="D10" s="96">
        <v>1200</v>
      </c>
    </row>
    <row r="11" spans="1:4" s="105" customFormat="1" ht="12" customHeight="1">
      <c r="A11" s="63" t="s">
        <v>78</v>
      </c>
      <c r="B11" s="107" t="s">
        <v>151</v>
      </c>
      <c r="C11" s="96"/>
      <c r="D11" s="96">
        <v>1207</v>
      </c>
    </row>
    <row r="12" spans="1:4" s="105" customFormat="1" ht="12" customHeight="1" thickBot="1">
      <c r="A12" s="65" t="s">
        <v>62</v>
      </c>
      <c r="B12" s="108" t="s">
        <v>152</v>
      </c>
      <c r="C12" s="98"/>
      <c r="D12" s="98"/>
    </row>
    <row r="13" spans="1:4" s="105" customFormat="1" ht="12" customHeight="1" thickBot="1">
      <c r="A13" s="69" t="s">
        <v>5</v>
      </c>
      <c r="B13" s="85" t="s">
        <v>153</v>
      </c>
      <c r="C13" s="95">
        <f>SUM(C14:C18)</f>
        <v>0</v>
      </c>
      <c r="D13" s="95">
        <f>SUM(D14:D18)</f>
        <v>0</v>
      </c>
    </row>
    <row r="14" spans="1:4" s="105" customFormat="1" ht="12" customHeight="1">
      <c r="A14" s="64" t="s">
        <v>64</v>
      </c>
      <c r="B14" s="106" t="s">
        <v>154</v>
      </c>
      <c r="C14" s="97"/>
      <c r="D14" s="97"/>
    </row>
    <row r="15" spans="1:4" s="105" customFormat="1" ht="12" customHeight="1">
      <c r="A15" s="63" t="s">
        <v>65</v>
      </c>
      <c r="B15" s="107" t="s">
        <v>155</v>
      </c>
      <c r="C15" s="96"/>
      <c r="D15" s="96"/>
    </row>
    <row r="16" spans="1:4" s="105" customFormat="1" ht="12" customHeight="1">
      <c r="A16" s="63" t="s">
        <v>66</v>
      </c>
      <c r="B16" s="107" t="s">
        <v>156</v>
      </c>
      <c r="C16" s="96"/>
      <c r="D16" s="96"/>
    </row>
    <row r="17" spans="1:4" s="105" customFormat="1" ht="12" customHeight="1">
      <c r="A17" s="63" t="s">
        <v>67</v>
      </c>
      <c r="B17" s="107" t="s">
        <v>157</v>
      </c>
      <c r="C17" s="96"/>
      <c r="D17" s="96"/>
    </row>
    <row r="18" spans="1:4" s="105" customFormat="1" ht="12" customHeight="1">
      <c r="A18" s="63" t="s">
        <v>68</v>
      </c>
      <c r="B18" s="107" t="s">
        <v>158</v>
      </c>
      <c r="C18" s="96"/>
      <c r="D18" s="96"/>
    </row>
    <row r="19" spans="1:4" s="105" customFormat="1" ht="12" customHeight="1" thickBot="1">
      <c r="A19" s="65" t="s">
        <v>74</v>
      </c>
      <c r="B19" s="108" t="s">
        <v>159</v>
      </c>
      <c r="C19" s="98"/>
      <c r="D19" s="98"/>
    </row>
    <row r="20" spans="1:4" s="105" customFormat="1" ht="12" customHeight="1" thickBot="1">
      <c r="A20" s="69" t="s">
        <v>6</v>
      </c>
      <c r="B20" s="70" t="s">
        <v>160</v>
      </c>
      <c r="C20" s="95">
        <f>SUM(C21:C25)</f>
        <v>0</v>
      </c>
      <c r="D20" s="95">
        <f>SUM(D21:D25)</f>
        <v>0</v>
      </c>
    </row>
    <row r="21" spans="1:4" s="105" customFormat="1" ht="12" customHeight="1">
      <c r="A21" s="64" t="s">
        <v>47</v>
      </c>
      <c r="B21" s="106" t="s">
        <v>161</v>
      </c>
      <c r="C21" s="97"/>
      <c r="D21" s="97"/>
    </row>
    <row r="22" spans="1:4" s="105" customFormat="1" ht="12" customHeight="1">
      <c r="A22" s="63" t="s">
        <v>48</v>
      </c>
      <c r="B22" s="107" t="s">
        <v>162</v>
      </c>
      <c r="C22" s="96"/>
      <c r="D22" s="96"/>
    </row>
    <row r="23" spans="1:4" s="105" customFormat="1" ht="12" customHeight="1">
      <c r="A23" s="63" t="s">
        <v>49</v>
      </c>
      <c r="B23" s="107" t="s">
        <v>163</v>
      </c>
      <c r="C23" s="96"/>
      <c r="D23" s="96"/>
    </row>
    <row r="24" spans="1:4" s="105" customFormat="1" ht="12" customHeight="1">
      <c r="A24" s="63" t="s">
        <v>50</v>
      </c>
      <c r="B24" s="107" t="s">
        <v>164</v>
      </c>
      <c r="C24" s="96"/>
      <c r="D24" s="96"/>
    </row>
    <row r="25" spans="1:4" s="105" customFormat="1" ht="12" customHeight="1">
      <c r="A25" s="63" t="s">
        <v>92</v>
      </c>
      <c r="B25" s="107" t="s">
        <v>165</v>
      </c>
      <c r="C25" s="96"/>
      <c r="D25" s="96"/>
    </row>
    <row r="26" spans="1:4" s="105" customFormat="1" ht="12" customHeight="1" thickBot="1">
      <c r="A26" s="65" t="s">
        <v>93</v>
      </c>
      <c r="B26" s="108" t="s">
        <v>166</v>
      </c>
      <c r="C26" s="98"/>
      <c r="D26" s="98"/>
    </row>
    <row r="27" spans="1:4" s="105" customFormat="1" ht="12" customHeight="1" thickBot="1">
      <c r="A27" s="69" t="s">
        <v>94</v>
      </c>
      <c r="B27" s="70" t="s">
        <v>394</v>
      </c>
      <c r="C27" s="101">
        <f>SUM(C28:C34)</f>
        <v>1135</v>
      </c>
      <c r="D27" s="101">
        <f>SUM(D28:D34)</f>
        <v>963</v>
      </c>
    </row>
    <row r="28" spans="1:4" s="105" customFormat="1" ht="12" customHeight="1">
      <c r="A28" s="64" t="s">
        <v>167</v>
      </c>
      <c r="B28" s="106" t="s">
        <v>417</v>
      </c>
      <c r="C28" s="97">
        <v>182</v>
      </c>
      <c r="D28" s="97">
        <v>167</v>
      </c>
    </row>
    <row r="29" spans="1:4" s="105" customFormat="1" ht="12" customHeight="1">
      <c r="A29" s="63" t="s">
        <v>168</v>
      </c>
      <c r="B29" s="107" t="s">
        <v>399</v>
      </c>
      <c r="C29" s="96"/>
      <c r="D29" s="96"/>
    </row>
    <row r="30" spans="1:4" s="105" customFormat="1" ht="12" customHeight="1">
      <c r="A30" s="63" t="s">
        <v>169</v>
      </c>
      <c r="B30" s="107" t="s">
        <v>400</v>
      </c>
      <c r="C30" s="96">
        <v>800</v>
      </c>
      <c r="D30" s="96">
        <v>535</v>
      </c>
    </row>
    <row r="31" spans="1:4" s="105" customFormat="1" ht="12" customHeight="1">
      <c r="A31" s="63" t="s">
        <v>419</v>
      </c>
      <c r="B31" s="107" t="s">
        <v>401</v>
      </c>
      <c r="C31" s="96"/>
      <c r="D31" s="96"/>
    </row>
    <row r="32" spans="1:4" s="105" customFormat="1" ht="12" customHeight="1">
      <c r="A32" s="63" t="s">
        <v>395</v>
      </c>
      <c r="B32" s="107" t="s">
        <v>416</v>
      </c>
      <c r="C32" s="96">
        <v>153</v>
      </c>
      <c r="D32" s="96">
        <v>233</v>
      </c>
    </row>
    <row r="33" spans="1:4" s="105" customFormat="1" ht="12" customHeight="1">
      <c r="A33" s="63" t="s">
        <v>396</v>
      </c>
      <c r="B33" s="107" t="s">
        <v>170</v>
      </c>
      <c r="C33" s="96"/>
      <c r="D33" s="96"/>
    </row>
    <row r="34" spans="1:4" s="105" customFormat="1" ht="12" customHeight="1" thickBot="1">
      <c r="A34" s="65" t="s">
        <v>397</v>
      </c>
      <c r="B34" s="87" t="s">
        <v>171</v>
      </c>
      <c r="C34" s="98"/>
      <c r="D34" s="98">
        <v>28</v>
      </c>
    </row>
    <row r="35" spans="1:4" s="105" customFormat="1" ht="12" customHeight="1" thickBot="1">
      <c r="A35" s="69" t="s">
        <v>8</v>
      </c>
      <c r="B35" s="70" t="s">
        <v>172</v>
      </c>
      <c r="C35" s="95">
        <f>SUM(C36:C45)</f>
        <v>722</v>
      </c>
      <c r="D35" s="95">
        <f>SUM(D36:D45)</f>
        <v>1356</v>
      </c>
    </row>
    <row r="36" spans="1:4" s="105" customFormat="1" ht="12" customHeight="1">
      <c r="A36" s="64" t="s">
        <v>51</v>
      </c>
      <c r="B36" s="106" t="s">
        <v>173</v>
      </c>
      <c r="C36" s="97"/>
      <c r="D36" s="97"/>
    </row>
    <row r="37" spans="1:4" s="105" customFormat="1" ht="12" customHeight="1">
      <c r="A37" s="63" t="s">
        <v>52</v>
      </c>
      <c r="B37" s="107" t="s">
        <v>174</v>
      </c>
      <c r="C37" s="96">
        <v>266</v>
      </c>
      <c r="D37" s="96">
        <v>319</v>
      </c>
    </row>
    <row r="38" spans="1:4" s="105" customFormat="1" ht="12" customHeight="1">
      <c r="A38" s="63" t="s">
        <v>53</v>
      </c>
      <c r="B38" s="107" t="s">
        <v>175</v>
      </c>
      <c r="C38" s="96"/>
      <c r="D38" s="96"/>
    </row>
    <row r="39" spans="1:4" s="105" customFormat="1" ht="12" customHeight="1">
      <c r="A39" s="63" t="s">
        <v>96</v>
      </c>
      <c r="B39" s="107" t="s">
        <v>176</v>
      </c>
      <c r="C39" s="96"/>
      <c r="D39" s="96">
        <v>152</v>
      </c>
    </row>
    <row r="40" spans="1:4" s="105" customFormat="1" ht="12" customHeight="1">
      <c r="A40" s="63" t="s">
        <v>97</v>
      </c>
      <c r="B40" s="107" t="s">
        <v>177</v>
      </c>
      <c r="C40" s="96"/>
      <c r="D40" s="96"/>
    </row>
    <row r="41" spans="1:4" s="105" customFormat="1" ht="12" customHeight="1">
      <c r="A41" s="63" t="s">
        <v>98</v>
      </c>
      <c r="B41" s="107" t="s">
        <v>178</v>
      </c>
      <c r="C41" s="96"/>
      <c r="D41" s="96">
        <v>41</v>
      </c>
    </row>
    <row r="42" spans="1:4" s="105" customFormat="1" ht="12" customHeight="1">
      <c r="A42" s="63" t="s">
        <v>99</v>
      </c>
      <c r="B42" s="107" t="s">
        <v>179</v>
      </c>
      <c r="C42" s="96"/>
      <c r="D42" s="96"/>
    </row>
    <row r="43" spans="1:4" s="105" customFormat="1" ht="12" customHeight="1">
      <c r="A43" s="63" t="s">
        <v>100</v>
      </c>
      <c r="B43" s="107" t="s">
        <v>180</v>
      </c>
      <c r="C43" s="96"/>
      <c r="D43" s="96">
        <v>25</v>
      </c>
    </row>
    <row r="44" spans="1:4" s="105" customFormat="1" ht="12" customHeight="1">
      <c r="A44" s="63" t="s">
        <v>181</v>
      </c>
      <c r="B44" s="107" t="s">
        <v>182</v>
      </c>
      <c r="C44" s="99"/>
      <c r="D44" s="99"/>
    </row>
    <row r="45" spans="1:4" s="105" customFormat="1" ht="12" customHeight="1" thickBot="1">
      <c r="A45" s="65" t="s">
        <v>183</v>
      </c>
      <c r="B45" s="108" t="s">
        <v>184</v>
      </c>
      <c r="C45" s="100">
        <v>456</v>
      </c>
      <c r="D45" s="100">
        <v>819</v>
      </c>
    </row>
    <row r="46" spans="1:4" s="105" customFormat="1" ht="12" customHeight="1" thickBot="1">
      <c r="A46" s="69" t="s">
        <v>9</v>
      </c>
      <c r="B46" s="70" t="s">
        <v>185</v>
      </c>
      <c r="C46" s="95">
        <f>SUM(C47:C51)</f>
        <v>0</v>
      </c>
      <c r="D46" s="95">
        <f>SUM(D47:D51)</f>
        <v>0</v>
      </c>
    </row>
    <row r="47" spans="1:4" s="105" customFormat="1" ht="12" customHeight="1">
      <c r="A47" s="64" t="s">
        <v>54</v>
      </c>
      <c r="B47" s="106" t="s">
        <v>186</v>
      </c>
      <c r="C47" s="114"/>
      <c r="D47" s="114"/>
    </row>
    <row r="48" spans="1:4" s="105" customFormat="1" ht="12" customHeight="1">
      <c r="A48" s="63" t="s">
        <v>55</v>
      </c>
      <c r="B48" s="107" t="s">
        <v>187</v>
      </c>
      <c r="C48" s="99"/>
      <c r="D48" s="99"/>
    </row>
    <row r="49" spans="1:4" s="105" customFormat="1" ht="12" customHeight="1">
      <c r="A49" s="63" t="s">
        <v>188</v>
      </c>
      <c r="B49" s="107" t="s">
        <v>189</v>
      </c>
      <c r="C49" s="99"/>
      <c r="D49" s="99"/>
    </row>
    <row r="50" spans="1:4" s="105" customFormat="1" ht="12" customHeight="1">
      <c r="A50" s="63" t="s">
        <v>190</v>
      </c>
      <c r="B50" s="107" t="s">
        <v>191</v>
      </c>
      <c r="C50" s="99"/>
      <c r="D50" s="99"/>
    </row>
    <row r="51" spans="1:4" s="105" customFormat="1" ht="12" customHeight="1" thickBot="1">
      <c r="A51" s="65" t="s">
        <v>192</v>
      </c>
      <c r="B51" s="108" t="s">
        <v>193</v>
      </c>
      <c r="C51" s="100"/>
      <c r="D51" s="100"/>
    </row>
    <row r="52" spans="1:4" s="105" customFormat="1" ht="17.25" customHeight="1" thickBot="1">
      <c r="A52" s="69" t="s">
        <v>101</v>
      </c>
      <c r="B52" s="70" t="s">
        <v>194</v>
      </c>
      <c r="C52" s="95">
        <f>SUM(C53:C55)</f>
        <v>0</v>
      </c>
      <c r="D52" s="95">
        <f>SUM(D53:D55)</f>
        <v>0</v>
      </c>
    </row>
    <row r="53" spans="1:4" s="105" customFormat="1" ht="12" customHeight="1">
      <c r="A53" s="64" t="s">
        <v>56</v>
      </c>
      <c r="B53" s="106" t="s">
        <v>195</v>
      </c>
      <c r="C53" s="97"/>
      <c r="D53" s="97"/>
    </row>
    <row r="54" spans="1:4" s="105" customFormat="1" ht="12" customHeight="1">
      <c r="A54" s="63" t="s">
        <v>57</v>
      </c>
      <c r="B54" s="107" t="s">
        <v>196</v>
      </c>
      <c r="C54" s="96"/>
      <c r="D54" s="96"/>
    </row>
    <row r="55" spans="1:4" s="105" customFormat="1" ht="12" customHeight="1">
      <c r="A55" s="63" t="s">
        <v>197</v>
      </c>
      <c r="B55" s="107" t="s">
        <v>198</v>
      </c>
      <c r="C55" s="96"/>
      <c r="D55" s="96"/>
    </row>
    <row r="56" spans="1:4" s="105" customFormat="1" ht="12" customHeight="1" thickBot="1">
      <c r="A56" s="65" t="s">
        <v>199</v>
      </c>
      <c r="B56" s="108" t="s">
        <v>200</v>
      </c>
      <c r="C56" s="98"/>
      <c r="D56" s="98"/>
    </row>
    <row r="57" spans="1:4" s="105" customFormat="1" ht="12" customHeight="1" thickBot="1">
      <c r="A57" s="69" t="s">
        <v>11</v>
      </c>
      <c r="B57" s="85" t="s">
        <v>201</v>
      </c>
      <c r="C57" s="95">
        <f>SUM(C58:C60)</f>
        <v>0</v>
      </c>
      <c r="D57" s="95">
        <f>SUM(D58:D60)</f>
        <v>0</v>
      </c>
    </row>
    <row r="58" spans="1:4" s="105" customFormat="1" ht="12" customHeight="1">
      <c r="A58" s="64" t="s">
        <v>102</v>
      </c>
      <c r="B58" s="106" t="s">
        <v>202</v>
      </c>
      <c r="C58" s="99"/>
      <c r="D58" s="99"/>
    </row>
    <row r="59" spans="1:4" s="105" customFormat="1" ht="12" customHeight="1">
      <c r="A59" s="63" t="s">
        <v>103</v>
      </c>
      <c r="B59" s="107" t="s">
        <v>203</v>
      </c>
      <c r="C59" s="99"/>
      <c r="D59" s="99"/>
    </row>
    <row r="60" spans="1:4" s="105" customFormat="1" ht="12" customHeight="1">
      <c r="A60" s="63" t="s">
        <v>123</v>
      </c>
      <c r="B60" s="107" t="s">
        <v>204</v>
      </c>
      <c r="C60" s="99"/>
      <c r="D60" s="99"/>
    </row>
    <row r="61" spans="1:4" s="105" customFormat="1" ht="12" customHeight="1" thickBot="1">
      <c r="A61" s="65" t="s">
        <v>205</v>
      </c>
      <c r="B61" s="108" t="s">
        <v>206</v>
      </c>
      <c r="C61" s="99"/>
      <c r="D61" s="99"/>
    </row>
    <row r="62" spans="1:4" s="105" customFormat="1" ht="12" customHeight="1" thickBot="1">
      <c r="A62" s="69" t="s">
        <v>12</v>
      </c>
      <c r="B62" s="70" t="s">
        <v>207</v>
      </c>
      <c r="C62" s="101">
        <f>+C6+C13+C20+C27+C35+C46+C52+C57</f>
        <v>13778</v>
      </c>
      <c r="D62" s="101">
        <f>+D6+D13+D20+D27+D35+D46+D52+D57</f>
        <v>16951</v>
      </c>
    </row>
    <row r="63" spans="1:4" s="105" customFormat="1" ht="12" customHeight="1" thickBot="1">
      <c r="A63" s="115" t="s">
        <v>208</v>
      </c>
      <c r="B63" s="85" t="s">
        <v>209</v>
      </c>
      <c r="C63" s="95">
        <f>+C64+C65+C66</f>
        <v>0</v>
      </c>
      <c r="D63" s="95">
        <f>+D64+D65+D66</f>
        <v>0</v>
      </c>
    </row>
    <row r="64" spans="1:4" s="105" customFormat="1" ht="12" customHeight="1">
      <c r="A64" s="64" t="s">
        <v>210</v>
      </c>
      <c r="B64" s="106" t="s">
        <v>211</v>
      </c>
      <c r="C64" s="99"/>
      <c r="D64" s="99"/>
    </row>
    <row r="65" spans="1:4" s="105" customFormat="1" ht="12" customHeight="1">
      <c r="A65" s="63" t="s">
        <v>212</v>
      </c>
      <c r="B65" s="107" t="s">
        <v>213</v>
      </c>
      <c r="C65" s="99"/>
      <c r="D65" s="99"/>
    </row>
    <row r="66" spans="1:4" s="105" customFormat="1" ht="12" customHeight="1" thickBot="1">
      <c r="A66" s="65" t="s">
        <v>214</v>
      </c>
      <c r="B66" s="53" t="s">
        <v>259</v>
      </c>
      <c r="C66" s="99"/>
      <c r="D66" s="99"/>
    </row>
    <row r="67" spans="1:4" s="105" customFormat="1" ht="12" customHeight="1" thickBot="1">
      <c r="A67" s="115" t="s">
        <v>216</v>
      </c>
      <c r="B67" s="85" t="s">
        <v>217</v>
      </c>
      <c r="C67" s="95">
        <f>+C68+C69+C70+C71</f>
        <v>0</v>
      </c>
      <c r="D67" s="95">
        <f>+D68+D69+D70+D71</f>
        <v>0</v>
      </c>
    </row>
    <row r="68" spans="1:4" s="105" customFormat="1" ht="13.5" customHeight="1">
      <c r="A68" s="64" t="s">
        <v>79</v>
      </c>
      <c r="B68" s="106" t="s">
        <v>218</v>
      </c>
      <c r="C68" s="99"/>
      <c r="D68" s="99"/>
    </row>
    <row r="69" spans="1:4" s="105" customFormat="1" ht="12" customHeight="1">
      <c r="A69" s="63" t="s">
        <v>80</v>
      </c>
      <c r="B69" s="107" t="s">
        <v>219</v>
      </c>
      <c r="C69" s="99"/>
      <c r="D69" s="99"/>
    </row>
    <row r="70" spans="1:4" s="105" customFormat="1" ht="12" customHeight="1">
      <c r="A70" s="63" t="s">
        <v>220</v>
      </c>
      <c r="B70" s="107" t="s">
        <v>221</v>
      </c>
      <c r="C70" s="99"/>
      <c r="D70" s="99"/>
    </row>
    <row r="71" spans="1:4" s="105" customFormat="1" ht="12" customHeight="1" thickBot="1">
      <c r="A71" s="65" t="s">
        <v>222</v>
      </c>
      <c r="B71" s="108" t="s">
        <v>223</v>
      </c>
      <c r="C71" s="99"/>
      <c r="D71" s="99"/>
    </row>
    <row r="72" spans="1:4" s="105" customFormat="1" ht="12" customHeight="1" thickBot="1">
      <c r="A72" s="115" t="s">
        <v>224</v>
      </c>
      <c r="B72" s="85" t="s">
        <v>225</v>
      </c>
      <c r="C72" s="95">
        <f>+C73+C74</f>
        <v>4778</v>
      </c>
      <c r="D72" s="95">
        <f>+D73+D74</f>
        <v>8722</v>
      </c>
    </row>
    <row r="73" spans="1:4" s="105" customFormat="1" ht="12" customHeight="1">
      <c r="A73" s="64" t="s">
        <v>226</v>
      </c>
      <c r="B73" s="106" t="s">
        <v>227</v>
      </c>
      <c r="C73" s="99">
        <v>4778</v>
      </c>
      <c r="D73" s="99">
        <v>8722</v>
      </c>
    </row>
    <row r="74" spans="1:4" s="105" customFormat="1" ht="12" customHeight="1" thickBot="1">
      <c r="A74" s="65" t="s">
        <v>228</v>
      </c>
      <c r="B74" s="108" t="s">
        <v>229</v>
      </c>
      <c r="C74" s="99"/>
      <c r="D74" s="99"/>
    </row>
    <row r="75" spans="1:4" s="105" customFormat="1" ht="12" customHeight="1" thickBot="1">
      <c r="A75" s="115" t="s">
        <v>230</v>
      </c>
      <c r="B75" s="85" t="s">
        <v>231</v>
      </c>
      <c r="C75" s="95">
        <f>+C76+C77+C78</f>
        <v>0</v>
      </c>
      <c r="D75" s="95">
        <f>+D76+D77+D78</f>
        <v>691</v>
      </c>
    </row>
    <row r="76" spans="1:4" s="105" customFormat="1" ht="12" customHeight="1">
      <c r="A76" s="64" t="s">
        <v>232</v>
      </c>
      <c r="B76" s="106" t="s">
        <v>233</v>
      </c>
      <c r="C76" s="99"/>
      <c r="D76" s="99">
        <v>691</v>
      </c>
    </row>
    <row r="77" spans="1:4" s="105" customFormat="1" ht="12" customHeight="1">
      <c r="A77" s="63" t="s">
        <v>234</v>
      </c>
      <c r="B77" s="107" t="s">
        <v>235</v>
      </c>
      <c r="C77" s="99"/>
      <c r="D77" s="99"/>
    </row>
    <row r="78" spans="1:4" s="105" customFormat="1" ht="12" customHeight="1" thickBot="1">
      <c r="A78" s="65" t="s">
        <v>236</v>
      </c>
      <c r="B78" s="87" t="s">
        <v>237</v>
      </c>
      <c r="C78" s="99"/>
      <c r="D78" s="99"/>
    </row>
    <row r="79" spans="1:4" s="105" customFormat="1" ht="12" customHeight="1" thickBot="1">
      <c r="A79" s="115" t="s">
        <v>238</v>
      </c>
      <c r="B79" s="85" t="s">
        <v>239</v>
      </c>
      <c r="C79" s="95">
        <f>+C80+C81+C82+C83</f>
        <v>0</v>
      </c>
      <c r="D79" s="95">
        <f>+D80+D81+D82+D83</f>
        <v>0</v>
      </c>
    </row>
    <row r="80" spans="1:4" s="105" customFormat="1" ht="12" customHeight="1">
      <c r="A80" s="109" t="s">
        <v>240</v>
      </c>
      <c r="B80" s="106" t="s">
        <v>241</v>
      </c>
      <c r="C80" s="99"/>
      <c r="D80" s="99"/>
    </row>
    <row r="81" spans="1:4" s="105" customFormat="1" ht="12" customHeight="1">
      <c r="A81" s="110" t="s">
        <v>242</v>
      </c>
      <c r="B81" s="107" t="s">
        <v>243</v>
      </c>
      <c r="C81" s="99"/>
      <c r="D81" s="99"/>
    </row>
    <row r="82" spans="1:4" s="105" customFormat="1" ht="12" customHeight="1">
      <c r="A82" s="110" t="s">
        <v>244</v>
      </c>
      <c r="B82" s="107" t="s">
        <v>245</v>
      </c>
      <c r="C82" s="99"/>
      <c r="D82" s="99"/>
    </row>
    <row r="83" spans="1:4" s="105" customFormat="1" ht="12" customHeight="1" thickBot="1">
      <c r="A83" s="116" t="s">
        <v>246</v>
      </c>
      <c r="B83" s="87" t="s">
        <v>247</v>
      </c>
      <c r="C83" s="99"/>
      <c r="D83" s="99"/>
    </row>
    <row r="84" spans="1:4" s="105" customFormat="1" ht="12" customHeight="1" thickBot="1">
      <c r="A84" s="115" t="s">
        <v>248</v>
      </c>
      <c r="B84" s="85" t="s">
        <v>249</v>
      </c>
      <c r="C84" s="118"/>
      <c r="D84" s="118"/>
    </row>
    <row r="85" spans="1:4" s="105" customFormat="1" ht="12" customHeight="1" thickBot="1">
      <c r="A85" s="115" t="s">
        <v>250</v>
      </c>
      <c r="B85" s="52" t="s">
        <v>251</v>
      </c>
      <c r="C85" s="101">
        <f>+C63+C67+C72+C75+C79+C84</f>
        <v>4778</v>
      </c>
      <c r="D85" s="101">
        <f>+D63+D67+D72+D75+D79+D84</f>
        <v>9413</v>
      </c>
    </row>
    <row r="86" spans="1:4" s="105" customFormat="1" ht="12" customHeight="1" thickBot="1">
      <c r="A86" s="117" t="s">
        <v>252</v>
      </c>
      <c r="B86" s="54" t="s">
        <v>253</v>
      </c>
      <c r="C86" s="101">
        <f>+C62+C85</f>
        <v>18556</v>
      </c>
      <c r="D86" s="101">
        <f>+D62+D85</f>
        <v>26364</v>
      </c>
    </row>
    <row r="87" spans="1:4" s="105" customFormat="1" ht="12" customHeight="1">
      <c r="A87" s="50"/>
      <c r="B87" s="50"/>
      <c r="C87" s="51"/>
      <c r="D87" s="243"/>
    </row>
    <row r="88" spans="1:4" ht="16.5" customHeight="1">
      <c r="A88" s="250" t="s">
        <v>32</v>
      </c>
      <c r="B88" s="250"/>
      <c r="C88" s="250"/>
      <c r="D88" s="250"/>
    </row>
    <row r="89" spans="1:4" s="111" customFormat="1" ht="16.5" customHeight="1" thickBot="1">
      <c r="A89" s="28" t="s">
        <v>83</v>
      </c>
      <c r="B89" s="28"/>
      <c r="C89" s="77"/>
      <c r="D89" s="244"/>
    </row>
    <row r="90" spans="1:4" s="111" customFormat="1" ht="16.5" customHeight="1">
      <c r="A90" s="251" t="s">
        <v>46</v>
      </c>
      <c r="B90" s="253" t="s">
        <v>143</v>
      </c>
      <c r="C90" s="255" t="str">
        <f>+C3</f>
        <v>2016. évi</v>
      </c>
      <c r="D90" s="255"/>
    </row>
    <row r="91" spans="1:4" ht="37.5" customHeight="1" thickBot="1">
      <c r="A91" s="252"/>
      <c r="B91" s="254"/>
      <c r="C91" s="29" t="s">
        <v>144</v>
      </c>
      <c r="D91" s="29" t="s">
        <v>145</v>
      </c>
    </row>
    <row r="92" spans="1:4" s="104" customFormat="1" ht="12" customHeight="1" thickBot="1">
      <c r="A92" s="74" t="s">
        <v>254</v>
      </c>
      <c r="B92" s="75" t="s">
        <v>255</v>
      </c>
      <c r="C92" s="75" t="s">
        <v>256</v>
      </c>
      <c r="D92" s="75" t="s">
        <v>257</v>
      </c>
    </row>
    <row r="93" spans="1:4" ht="12" customHeight="1" thickBot="1">
      <c r="A93" s="71" t="s">
        <v>4</v>
      </c>
      <c r="B93" s="73" t="s">
        <v>260</v>
      </c>
      <c r="C93" s="94">
        <f>SUM(C94:C98)</f>
        <v>10503</v>
      </c>
      <c r="D93" s="94">
        <f>SUM(D94:D98)</f>
        <v>12377</v>
      </c>
    </row>
    <row r="94" spans="1:4" ht="12" customHeight="1">
      <c r="A94" s="66" t="s">
        <v>58</v>
      </c>
      <c r="B94" s="59" t="s">
        <v>33</v>
      </c>
      <c r="C94" s="199">
        <v>2299</v>
      </c>
      <c r="D94" s="34">
        <v>1929</v>
      </c>
    </row>
    <row r="95" spans="1:4" ht="12" customHeight="1">
      <c r="A95" s="63" t="s">
        <v>59</v>
      </c>
      <c r="B95" s="57" t="s">
        <v>104</v>
      </c>
      <c r="C95" s="200">
        <v>577</v>
      </c>
      <c r="D95" s="96">
        <v>502</v>
      </c>
    </row>
    <row r="96" spans="1:4" ht="12" customHeight="1">
      <c r="A96" s="63" t="s">
        <v>60</v>
      </c>
      <c r="B96" s="57" t="s">
        <v>77</v>
      </c>
      <c r="C96" s="202">
        <v>4227</v>
      </c>
      <c r="D96" s="98">
        <v>7106</v>
      </c>
    </row>
    <row r="97" spans="1:4" ht="12" customHeight="1">
      <c r="A97" s="63" t="s">
        <v>61</v>
      </c>
      <c r="B97" s="60" t="s">
        <v>105</v>
      </c>
      <c r="C97" s="202">
        <v>1446</v>
      </c>
      <c r="D97" s="98">
        <v>794</v>
      </c>
    </row>
    <row r="98" spans="1:4" ht="12" customHeight="1">
      <c r="A98" s="63" t="s">
        <v>69</v>
      </c>
      <c r="B98" s="68" t="s">
        <v>106</v>
      </c>
      <c r="C98" s="202">
        <v>1954</v>
      </c>
      <c r="D98" s="98">
        <v>2046</v>
      </c>
    </row>
    <row r="99" spans="1:4" ht="12" customHeight="1">
      <c r="A99" s="63" t="s">
        <v>62</v>
      </c>
      <c r="B99" s="57" t="s">
        <v>261</v>
      </c>
      <c r="C99" s="98"/>
      <c r="D99" s="98">
        <v>40</v>
      </c>
    </row>
    <row r="100" spans="1:4" ht="12" customHeight="1">
      <c r="A100" s="63" t="s">
        <v>63</v>
      </c>
      <c r="B100" s="79" t="s">
        <v>262</v>
      </c>
      <c r="C100" s="98"/>
      <c r="D100" s="98"/>
    </row>
    <row r="101" spans="1:4" ht="12" customHeight="1">
      <c r="A101" s="63" t="s">
        <v>70</v>
      </c>
      <c r="B101" s="80" t="s">
        <v>263</v>
      </c>
      <c r="C101" s="98"/>
      <c r="D101" s="98"/>
    </row>
    <row r="102" spans="1:4" ht="12" customHeight="1">
      <c r="A102" s="63" t="s">
        <v>71</v>
      </c>
      <c r="B102" s="80" t="s">
        <v>264</v>
      </c>
      <c r="C102" s="98"/>
      <c r="D102" s="98"/>
    </row>
    <row r="103" spans="1:4" ht="12" customHeight="1">
      <c r="A103" s="63" t="s">
        <v>72</v>
      </c>
      <c r="B103" s="79" t="s">
        <v>265</v>
      </c>
      <c r="C103" s="98">
        <v>1604</v>
      </c>
      <c r="D103" s="98">
        <v>1485</v>
      </c>
    </row>
    <row r="104" spans="1:4" ht="12" customHeight="1">
      <c r="A104" s="63" t="s">
        <v>73</v>
      </c>
      <c r="B104" s="79" t="s">
        <v>266</v>
      </c>
      <c r="C104" s="98"/>
      <c r="D104" s="98"/>
    </row>
    <row r="105" spans="1:4" ht="12" customHeight="1">
      <c r="A105" s="63" t="s">
        <v>75</v>
      </c>
      <c r="B105" s="80" t="s">
        <v>267</v>
      </c>
      <c r="C105" s="98"/>
      <c r="D105" s="98"/>
    </row>
    <row r="106" spans="1:4" ht="12" customHeight="1">
      <c r="A106" s="62" t="s">
        <v>107</v>
      </c>
      <c r="B106" s="81" t="s">
        <v>268</v>
      </c>
      <c r="C106" s="98"/>
      <c r="D106" s="98"/>
    </row>
    <row r="107" spans="1:4" ht="12" customHeight="1">
      <c r="A107" s="63" t="s">
        <v>269</v>
      </c>
      <c r="B107" s="81" t="s">
        <v>270</v>
      </c>
      <c r="C107" s="98"/>
      <c r="D107" s="98"/>
    </row>
    <row r="108" spans="1:4" ht="12" customHeight="1" thickBot="1">
      <c r="A108" s="67" t="s">
        <v>271</v>
      </c>
      <c r="B108" s="82" t="s">
        <v>272</v>
      </c>
      <c r="C108" s="35">
        <v>350</v>
      </c>
      <c r="D108" s="35">
        <v>521</v>
      </c>
    </row>
    <row r="109" spans="1:4" ht="12" customHeight="1" thickBot="1">
      <c r="A109" s="69" t="s">
        <v>5</v>
      </c>
      <c r="B109" s="72" t="s">
        <v>273</v>
      </c>
      <c r="C109" s="95">
        <f>+C110+C112+C114</f>
        <v>0</v>
      </c>
      <c r="D109" s="95">
        <f>+D110+D112+D114</f>
        <v>569</v>
      </c>
    </row>
    <row r="110" spans="1:4" ht="12" customHeight="1">
      <c r="A110" s="64" t="s">
        <v>64</v>
      </c>
      <c r="B110" s="57" t="s">
        <v>121</v>
      </c>
      <c r="C110" s="97"/>
      <c r="D110" s="97">
        <v>569</v>
      </c>
    </row>
    <row r="111" spans="1:4" ht="12" customHeight="1">
      <c r="A111" s="64" t="s">
        <v>65</v>
      </c>
      <c r="B111" s="61" t="s">
        <v>274</v>
      </c>
      <c r="C111" s="97"/>
      <c r="D111" s="97"/>
    </row>
    <row r="112" spans="1:4" ht="15.75">
      <c r="A112" s="64" t="s">
        <v>66</v>
      </c>
      <c r="B112" s="61" t="s">
        <v>108</v>
      </c>
      <c r="C112" s="96"/>
      <c r="D112" s="96"/>
    </row>
    <row r="113" spans="1:4" ht="12" customHeight="1">
      <c r="A113" s="64" t="s">
        <v>67</v>
      </c>
      <c r="B113" s="61" t="s">
        <v>275</v>
      </c>
      <c r="C113" s="96"/>
      <c r="D113" s="96"/>
    </row>
    <row r="114" spans="1:4" ht="12" customHeight="1">
      <c r="A114" s="64" t="s">
        <v>68</v>
      </c>
      <c r="B114" s="87" t="s">
        <v>124</v>
      </c>
      <c r="C114" s="96"/>
      <c r="D114" s="96"/>
    </row>
    <row r="115" spans="1:4" ht="21.75" customHeight="1">
      <c r="A115" s="64" t="s">
        <v>74</v>
      </c>
      <c r="B115" s="86" t="s">
        <v>276</v>
      </c>
      <c r="C115" s="96"/>
      <c r="D115" s="96"/>
    </row>
    <row r="116" spans="1:4" ht="24" customHeight="1">
      <c r="A116" s="64" t="s">
        <v>76</v>
      </c>
      <c r="B116" s="102" t="s">
        <v>277</v>
      </c>
      <c r="C116" s="96"/>
      <c r="D116" s="96"/>
    </row>
    <row r="117" spans="1:4" ht="12" customHeight="1">
      <c r="A117" s="64" t="s">
        <v>109</v>
      </c>
      <c r="B117" s="80" t="s">
        <v>264</v>
      </c>
      <c r="C117" s="96"/>
      <c r="D117" s="96"/>
    </row>
    <row r="118" spans="1:4" ht="12" customHeight="1">
      <c r="A118" s="64" t="s">
        <v>110</v>
      </c>
      <c r="B118" s="80" t="s">
        <v>278</v>
      </c>
      <c r="C118" s="96"/>
      <c r="D118" s="96"/>
    </row>
    <row r="119" spans="1:4" ht="12" customHeight="1">
      <c r="A119" s="64" t="s">
        <v>111</v>
      </c>
      <c r="B119" s="80" t="s">
        <v>279</v>
      </c>
      <c r="C119" s="96"/>
      <c r="D119" s="96"/>
    </row>
    <row r="120" spans="1:4" s="119" customFormat="1" ht="12" customHeight="1">
      <c r="A120" s="64" t="s">
        <v>280</v>
      </c>
      <c r="B120" s="80" t="s">
        <v>267</v>
      </c>
      <c r="C120" s="96"/>
      <c r="D120" s="96"/>
    </row>
    <row r="121" spans="1:4" ht="12" customHeight="1">
      <c r="A121" s="64" t="s">
        <v>281</v>
      </c>
      <c r="B121" s="80" t="s">
        <v>282</v>
      </c>
      <c r="C121" s="96"/>
      <c r="D121" s="96"/>
    </row>
    <row r="122" spans="1:4" ht="12" customHeight="1" thickBot="1">
      <c r="A122" s="62" t="s">
        <v>283</v>
      </c>
      <c r="B122" s="80" t="s">
        <v>284</v>
      </c>
      <c r="C122" s="98"/>
      <c r="D122" s="98"/>
    </row>
    <row r="123" spans="1:4" ht="12" customHeight="1" thickBot="1">
      <c r="A123" s="69" t="s">
        <v>6</v>
      </c>
      <c r="B123" s="76" t="s">
        <v>285</v>
      </c>
      <c r="C123" s="95">
        <f>+C124+C125</f>
        <v>8609</v>
      </c>
      <c r="D123" s="95">
        <f>+D124+D125</f>
        <v>12374</v>
      </c>
    </row>
    <row r="124" spans="1:4" ht="12" customHeight="1">
      <c r="A124" s="64" t="s">
        <v>47</v>
      </c>
      <c r="B124" s="58" t="s">
        <v>37</v>
      </c>
      <c r="C124" s="97">
        <v>8609</v>
      </c>
      <c r="D124" s="97">
        <v>12374</v>
      </c>
    </row>
    <row r="125" spans="1:4" ht="12" customHeight="1" thickBot="1">
      <c r="A125" s="65" t="s">
        <v>48</v>
      </c>
      <c r="B125" s="61" t="s">
        <v>38</v>
      </c>
      <c r="C125" s="98"/>
      <c r="D125" s="98"/>
    </row>
    <row r="126" spans="1:4" ht="12" customHeight="1" thickBot="1">
      <c r="A126" s="69" t="s">
        <v>7</v>
      </c>
      <c r="B126" s="76" t="s">
        <v>286</v>
      </c>
      <c r="C126" s="95">
        <f>+C93+C109+C123</f>
        <v>19112</v>
      </c>
      <c r="D126" s="95">
        <f>+D93+D109+D123</f>
        <v>25320</v>
      </c>
    </row>
    <row r="127" spans="1:4" ht="12" customHeight="1" thickBot="1">
      <c r="A127" s="69" t="s">
        <v>8</v>
      </c>
      <c r="B127" s="76" t="s">
        <v>287</v>
      </c>
      <c r="C127" s="95">
        <f>+C128+C129+C130</f>
        <v>0</v>
      </c>
      <c r="D127" s="95">
        <f>+D128+D129+D130</f>
        <v>0</v>
      </c>
    </row>
    <row r="128" spans="1:4" ht="12" customHeight="1">
      <c r="A128" s="64" t="s">
        <v>51</v>
      </c>
      <c r="B128" s="58" t="s">
        <v>288</v>
      </c>
      <c r="C128" s="96"/>
      <c r="D128" s="96"/>
    </row>
    <row r="129" spans="1:4" ht="12" customHeight="1">
      <c r="A129" s="64" t="s">
        <v>52</v>
      </c>
      <c r="B129" s="58" t="s">
        <v>289</v>
      </c>
      <c r="C129" s="96"/>
      <c r="D129" s="96"/>
    </row>
    <row r="130" spans="1:4" ht="12" customHeight="1" thickBot="1">
      <c r="A130" s="62" t="s">
        <v>53</v>
      </c>
      <c r="B130" s="56" t="s">
        <v>290</v>
      </c>
      <c r="C130" s="96"/>
      <c r="D130" s="96"/>
    </row>
    <row r="131" spans="1:4" ht="12" customHeight="1" thickBot="1">
      <c r="A131" s="69" t="s">
        <v>9</v>
      </c>
      <c r="B131" s="76" t="s">
        <v>291</v>
      </c>
      <c r="C131" s="95">
        <f>+C132+C133+C135+C134</f>
        <v>0</v>
      </c>
      <c r="D131" s="95">
        <f>+D132+D133+D135+D134</f>
        <v>0</v>
      </c>
    </row>
    <row r="132" spans="1:4" ht="12" customHeight="1">
      <c r="A132" s="64" t="s">
        <v>54</v>
      </c>
      <c r="B132" s="58" t="s">
        <v>292</v>
      </c>
      <c r="C132" s="96"/>
      <c r="D132" s="96"/>
    </row>
    <row r="133" spans="1:4" ht="12" customHeight="1">
      <c r="A133" s="64" t="s">
        <v>55</v>
      </c>
      <c r="B133" s="58" t="s">
        <v>293</v>
      </c>
      <c r="C133" s="96"/>
      <c r="D133" s="96"/>
    </row>
    <row r="134" spans="1:4" ht="12" customHeight="1">
      <c r="A134" s="64" t="s">
        <v>188</v>
      </c>
      <c r="B134" s="58" t="s">
        <v>294</v>
      </c>
      <c r="C134" s="96"/>
      <c r="D134" s="96"/>
    </row>
    <row r="135" spans="1:4" ht="12" customHeight="1" thickBot="1">
      <c r="A135" s="62" t="s">
        <v>190</v>
      </c>
      <c r="B135" s="56" t="s">
        <v>295</v>
      </c>
      <c r="C135" s="96"/>
      <c r="D135" s="96"/>
    </row>
    <row r="136" spans="1:4" ht="12" customHeight="1" thickBot="1">
      <c r="A136" s="69" t="s">
        <v>10</v>
      </c>
      <c r="B136" s="76" t="s">
        <v>296</v>
      </c>
      <c r="C136" s="101">
        <f>+C137+C138+C139+C140</f>
        <v>0</v>
      </c>
      <c r="D136" s="101">
        <f>+D137+D138+D139+D140</f>
        <v>607</v>
      </c>
    </row>
    <row r="137" spans="1:4" ht="12" customHeight="1">
      <c r="A137" s="64" t="s">
        <v>56</v>
      </c>
      <c r="B137" s="58" t="s">
        <v>297</v>
      </c>
      <c r="C137" s="96"/>
      <c r="D137" s="96"/>
    </row>
    <row r="138" spans="1:4" ht="12" customHeight="1">
      <c r="A138" s="64" t="s">
        <v>57</v>
      </c>
      <c r="B138" s="58" t="s">
        <v>298</v>
      </c>
      <c r="C138" s="96"/>
      <c r="D138" s="96">
        <v>607</v>
      </c>
    </row>
    <row r="139" spans="1:4" ht="12" customHeight="1">
      <c r="A139" s="64" t="s">
        <v>197</v>
      </c>
      <c r="B139" s="58" t="s">
        <v>299</v>
      </c>
      <c r="C139" s="96"/>
      <c r="D139" s="96"/>
    </row>
    <row r="140" spans="1:4" ht="12" customHeight="1" thickBot="1">
      <c r="A140" s="62" t="s">
        <v>199</v>
      </c>
      <c r="B140" s="56" t="s">
        <v>300</v>
      </c>
      <c r="C140" s="96"/>
      <c r="D140" s="96"/>
    </row>
    <row r="141" spans="1:8" ht="15" customHeight="1" thickBot="1">
      <c r="A141" s="69" t="s">
        <v>11</v>
      </c>
      <c r="B141" s="76" t="s">
        <v>301</v>
      </c>
      <c r="C141" s="36">
        <f>+C142+C143+C144+C145</f>
        <v>0</v>
      </c>
      <c r="D141" s="36">
        <f>+D142+D143+D144+D145</f>
        <v>0</v>
      </c>
      <c r="E141" s="112"/>
      <c r="F141" s="113"/>
      <c r="G141" s="113"/>
      <c r="H141" s="113"/>
    </row>
    <row r="142" spans="1:4" s="105" customFormat="1" ht="12.75" customHeight="1">
      <c r="A142" s="64" t="s">
        <v>102</v>
      </c>
      <c r="B142" s="58" t="s">
        <v>302</v>
      </c>
      <c r="C142" s="96"/>
      <c r="D142" s="96"/>
    </row>
    <row r="143" spans="1:4" ht="12.75" customHeight="1">
      <c r="A143" s="64" t="s">
        <v>103</v>
      </c>
      <c r="B143" s="58" t="s">
        <v>303</v>
      </c>
      <c r="C143" s="96"/>
      <c r="D143" s="96"/>
    </row>
    <row r="144" spans="1:4" ht="12.75" customHeight="1">
      <c r="A144" s="64" t="s">
        <v>123</v>
      </c>
      <c r="B144" s="58" t="s">
        <v>304</v>
      </c>
      <c r="C144" s="96"/>
      <c r="D144" s="96"/>
    </row>
    <row r="145" spans="1:4" ht="12.75" customHeight="1" thickBot="1">
      <c r="A145" s="64" t="s">
        <v>205</v>
      </c>
      <c r="B145" s="58" t="s">
        <v>305</v>
      </c>
      <c r="C145" s="96"/>
      <c r="D145" s="96"/>
    </row>
    <row r="146" spans="1:4" ht="16.5" thickBot="1">
      <c r="A146" s="69" t="s">
        <v>12</v>
      </c>
      <c r="B146" s="76" t="s">
        <v>306</v>
      </c>
      <c r="C146" s="55">
        <f>+C127+C131+C136+C141</f>
        <v>0</v>
      </c>
      <c r="D146" s="55">
        <f>+D127+D131+D136+D141</f>
        <v>607</v>
      </c>
    </row>
    <row r="147" spans="1:4" ht="16.5" thickBot="1">
      <c r="A147" s="88" t="s">
        <v>13</v>
      </c>
      <c r="B147" s="91" t="s">
        <v>307</v>
      </c>
      <c r="C147" s="55">
        <f>+C126+C146</f>
        <v>19112</v>
      </c>
      <c r="D147" s="55">
        <f>+D126+D146</f>
        <v>25927</v>
      </c>
    </row>
    <row r="149" spans="1:4" ht="18.75" customHeight="1">
      <c r="A149" s="249" t="s">
        <v>308</v>
      </c>
      <c r="B149" s="249"/>
      <c r="C149" s="249"/>
      <c r="D149" s="249"/>
    </row>
    <row r="150" spans="1:3" ht="13.5" customHeight="1" thickBot="1">
      <c r="A150" s="78" t="s">
        <v>84</v>
      </c>
      <c r="B150" s="78"/>
      <c r="C150" s="103"/>
    </row>
    <row r="151" spans="1:4" ht="21.75" thickBot="1">
      <c r="A151" s="69">
        <v>1</v>
      </c>
      <c r="B151" s="72" t="s">
        <v>309</v>
      </c>
      <c r="C151" s="89">
        <f>+C62-C126</f>
        <v>-5334</v>
      </c>
      <c r="D151" s="95">
        <f>+D62-D126</f>
        <v>-8369</v>
      </c>
    </row>
    <row r="152" spans="1:4" ht="21.75" thickBot="1">
      <c r="A152" s="69" t="s">
        <v>5</v>
      </c>
      <c r="B152" s="72" t="s">
        <v>310</v>
      </c>
      <c r="C152" s="89">
        <f>+C85-C146</f>
        <v>4778</v>
      </c>
      <c r="D152" s="95">
        <f>+D85-D146</f>
        <v>8806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4" s="92" customFormat="1" ht="12.75" customHeight="1">
      <c r="C162" s="93"/>
      <c r="D162" s="245"/>
    </row>
  </sheetData>
  <sheetProtection/>
  <mergeCells count="9">
    <mergeCell ref="A149:D149"/>
    <mergeCell ref="A1:D1"/>
    <mergeCell ref="A3:A4"/>
    <mergeCell ref="B3:B4"/>
    <mergeCell ref="C3:D3"/>
    <mergeCell ref="A88:D88"/>
    <mergeCell ref="A90:A91"/>
    <mergeCell ref="B90:B91"/>
    <mergeCell ref="C90:D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Péterhida Község Önkormányzat
2016. ÉVI KÖLTSÉGVETÉS
KÖTELEZŐ FELADATAINAK MÉRLEGE 
&amp;R&amp;"Times New Roman CE,Félkövér dőlt"&amp;11 1.2. melléklet a 8/2017. (V.31.) önkormányzati rendelethez</oddHeader>
  </headerFooter>
  <rowBreaks count="1" manualBreakCount="1">
    <brk id="8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2"/>
  <sheetViews>
    <sheetView view="pageBreakPreview" zoomScaleNormal="130" zoomScaleSheetLayoutView="100" workbookViewId="0" topLeftCell="A1">
      <selection activeCell="G16" sqref="G16"/>
    </sheetView>
  </sheetViews>
  <sheetFormatPr defaultColWidth="9.00390625" defaultRowHeight="12.75"/>
  <cols>
    <col min="1" max="1" width="9.50390625" style="92" customWidth="1"/>
    <col min="2" max="2" width="60.875" style="92" customWidth="1"/>
    <col min="3" max="4" width="15.875" style="93" customWidth="1"/>
    <col min="5" max="16384" width="9.375" style="103" customWidth="1"/>
  </cols>
  <sheetData>
    <row r="1" spans="1:4" ht="15.75" customHeight="1">
      <c r="A1" s="250" t="s">
        <v>2</v>
      </c>
      <c r="B1" s="250"/>
      <c r="C1" s="250"/>
      <c r="D1" s="250"/>
    </row>
    <row r="2" spans="1:4" ht="15.75" customHeight="1" thickBot="1">
      <c r="A2" s="27" t="s">
        <v>82</v>
      </c>
      <c r="B2" s="27"/>
      <c r="C2" s="90"/>
      <c r="D2" s="90" t="s">
        <v>122</v>
      </c>
    </row>
    <row r="3" spans="1:4" ht="15.75" customHeight="1">
      <c r="A3" s="251" t="s">
        <v>46</v>
      </c>
      <c r="B3" s="253" t="s">
        <v>3</v>
      </c>
      <c r="C3" s="255" t="str">
        <f>+'1.1.sz.mell.'!C3:D3</f>
        <v>2016. évi</v>
      </c>
      <c r="D3" s="255"/>
    </row>
    <row r="4" spans="1:4" ht="37.5" customHeight="1" thickBot="1">
      <c r="A4" s="252"/>
      <c r="B4" s="254"/>
      <c r="C4" s="29" t="s">
        <v>144</v>
      </c>
      <c r="D4" s="29" t="s">
        <v>145</v>
      </c>
    </row>
    <row r="5" spans="1:4" s="104" customFormat="1" ht="12" customHeight="1" thickBot="1">
      <c r="A5" s="74" t="s">
        <v>254</v>
      </c>
      <c r="B5" s="75" t="s">
        <v>255</v>
      </c>
      <c r="C5" s="75" t="s">
        <v>256</v>
      </c>
      <c r="D5" s="75" t="s">
        <v>257</v>
      </c>
    </row>
    <row r="6" spans="1:4" s="105" customFormat="1" ht="12" customHeight="1" thickBot="1">
      <c r="A6" s="69" t="s">
        <v>4</v>
      </c>
      <c r="B6" s="70" t="s">
        <v>146</v>
      </c>
      <c r="C6" s="95">
        <f>SUM(C7:C12)</f>
        <v>3416</v>
      </c>
      <c r="D6" s="95">
        <f>SUM(D7:D12)</f>
        <v>2665</v>
      </c>
    </row>
    <row r="7" spans="1:4" s="105" customFormat="1" ht="12" customHeight="1">
      <c r="A7" s="64" t="s">
        <v>58</v>
      </c>
      <c r="B7" s="106" t="s">
        <v>147</v>
      </c>
      <c r="C7" s="97"/>
      <c r="D7" s="97"/>
    </row>
    <row r="8" spans="1:4" s="105" customFormat="1" ht="12" customHeight="1">
      <c r="A8" s="63" t="s">
        <v>59</v>
      </c>
      <c r="B8" s="107" t="s">
        <v>148</v>
      </c>
      <c r="C8" s="96"/>
      <c r="D8" s="96"/>
    </row>
    <row r="9" spans="1:4" s="105" customFormat="1" ht="12" customHeight="1">
      <c r="A9" s="63" t="s">
        <v>60</v>
      </c>
      <c r="B9" s="107" t="s">
        <v>149</v>
      </c>
      <c r="C9" s="96">
        <v>3416</v>
      </c>
      <c r="D9" s="96">
        <v>2665</v>
      </c>
    </row>
    <row r="10" spans="1:4" s="105" customFormat="1" ht="12" customHeight="1">
      <c r="A10" s="63" t="s">
        <v>61</v>
      </c>
      <c r="B10" s="107" t="s">
        <v>150</v>
      </c>
      <c r="C10" s="96"/>
      <c r="D10" s="96"/>
    </row>
    <row r="11" spans="1:4" s="105" customFormat="1" ht="12" customHeight="1">
      <c r="A11" s="63" t="s">
        <v>78</v>
      </c>
      <c r="B11" s="107" t="s">
        <v>151</v>
      </c>
      <c r="C11" s="96"/>
      <c r="D11" s="96"/>
    </row>
    <row r="12" spans="1:4" s="105" customFormat="1" ht="12" customHeight="1" thickBot="1">
      <c r="A12" s="65" t="s">
        <v>62</v>
      </c>
      <c r="B12" s="108" t="s">
        <v>152</v>
      </c>
      <c r="C12" s="98"/>
      <c r="D12" s="98"/>
    </row>
    <row r="13" spans="1:4" s="105" customFormat="1" ht="12" customHeight="1" thickBot="1">
      <c r="A13" s="69" t="s">
        <v>5</v>
      </c>
      <c r="B13" s="85" t="s">
        <v>153</v>
      </c>
      <c r="C13" s="95">
        <f>SUM(C14:C18)</f>
        <v>1650</v>
      </c>
      <c r="D13" s="95">
        <f>SUM(D14:D18)</f>
        <v>5629</v>
      </c>
    </row>
    <row r="14" spans="1:4" s="105" customFormat="1" ht="12" customHeight="1">
      <c r="A14" s="64" t="s">
        <v>64</v>
      </c>
      <c r="B14" s="106" t="s">
        <v>154</v>
      </c>
      <c r="C14" s="97"/>
      <c r="D14" s="97"/>
    </row>
    <row r="15" spans="1:4" s="105" customFormat="1" ht="12" customHeight="1">
      <c r="A15" s="63" t="s">
        <v>65</v>
      </c>
      <c r="B15" s="107" t="s">
        <v>155</v>
      </c>
      <c r="C15" s="96"/>
      <c r="D15" s="96"/>
    </row>
    <row r="16" spans="1:4" s="105" customFormat="1" ht="12" customHeight="1">
      <c r="A16" s="63" t="s">
        <v>66</v>
      </c>
      <c r="B16" s="107" t="s">
        <v>156</v>
      </c>
      <c r="C16" s="96"/>
      <c r="D16" s="96"/>
    </row>
    <row r="17" spans="1:4" s="105" customFormat="1" ht="12" customHeight="1">
      <c r="A17" s="63" t="s">
        <v>67</v>
      </c>
      <c r="B17" s="107" t="s">
        <v>157</v>
      </c>
      <c r="C17" s="96"/>
      <c r="D17" s="96"/>
    </row>
    <row r="18" spans="1:4" s="105" customFormat="1" ht="12" customHeight="1">
      <c r="A18" s="63" t="s">
        <v>68</v>
      </c>
      <c r="B18" s="107" t="s">
        <v>158</v>
      </c>
      <c r="C18" s="96">
        <v>1650</v>
      </c>
      <c r="D18" s="96">
        <v>5629</v>
      </c>
    </row>
    <row r="19" spans="1:4" s="105" customFormat="1" ht="12" customHeight="1" thickBot="1">
      <c r="A19" s="65" t="s">
        <v>74</v>
      </c>
      <c r="B19" s="108" t="s">
        <v>159</v>
      </c>
      <c r="C19" s="98"/>
      <c r="D19" s="98"/>
    </row>
    <row r="20" spans="1:4" s="105" customFormat="1" ht="12" customHeight="1" thickBot="1">
      <c r="A20" s="69" t="s">
        <v>6</v>
      </c>
      <c r="B20" s="70" t="s">
        <v>160</v>
      </c>
      <c r="C20" s="95">
        <f>SUM(C21:C25)</f>
        <v>0</v>
      </c>
      <c r="D20" s="95">
        <f>SUM(D21:D25)</f>
        <v>2950</v>
      </c>
    </row>
    <row r="21" spans="1:4" s="105" customFormat="1" ht="12" customHeight="1">
      <c r="A21" s="64" t="s">
        <v>47</v>
      </c>
      <c r="B21" s="106" t="s">
        <v>161</v>
      </c>
      <c r="C21" s="97"/>
      <c r="D21" s="97">
        <v>2950</v>
      </c>
    </row>
    <row r="22" spans="1:4" s="105" customFormat="1" ht="12" customHeight="1">
      <c r="A22" s="63" t="s">
        <v>48</v>
      </c>
      <c r="B22" s="107" t="s">
        <v>162</v>
      </c>
      <c r="C22" s="96"/>
      <c r="D22" s="96"/>
    </row>
    <row r="23" spans="1:4" s="105" customFormat="1" ht="12" customHeight="1">
      <c r="A23" s="63" t="s">
        <v>49</v>
      </c>
      <c r="B23" s="107" t="s">
        <v>163</v>
      </c>
      <c r="C23" s="96"/>
      <c r="D23" s="96"/>
    </row>
    <row r="24" spans="1:4" s="105" customFormat="1" ht="12" customHeight="1">
      <c r="A24" s="63" t="s">
        <v>50</v>
      </c>
      <c r="B24" s="107" t="s">
        <v>164</v>
      </c>
      <c r="C24" s="96"/>
      <c r="D24" s="96"/>
    </row>
    <row r="25" spans="1:4" s="105" customFormat="1" ht="12" customHeight="1">
      <c r="A25" s="63" t="s">
        <v>92</v>
      </c>
      <c r="B25" s="107" t="s">
        <v>165</v>
      </c>
      <c r="C25" s="96"/>
      <c r="D25" s="96"/>
    </row>
    <row r="26" spans="1:4" s="105" customFormat="1" ht="12" customHeight="1" thickBot="1">
      <c r="A26" s="65" t="s">
        <v>93</v>
      </c>
      <c r="B26" s="108" t="s">
        <v>166</v>
      </c>
      <c r="C26" s="98"/>
      <c r="D26" s="98"/>
    </row>
    <row r="27" spans="1:4" s="105" customFormat="1" ht="12" customHeight="1" thickBot="1">
      <c r="A27" s="69" t="s">
        <v>94</v>
      </c>
      <c r="B27" s="70" t="s">
        <v>394</v>
      </c>
      <c r="C27" s="101">
        <f>SUM(C28:C34)</f>
        <v>0</v>
      </c>
      <c r="D27" s="101">
        <f>SUM(D28:D34)</f>
        <v>0</v>
      </c>
    </row>
    <row r="28" spans="1:4" s="105" customFormat="1" ht="12" customHeight="1">
      <c r="A28" s="64" t="s">
        <v>167</v>
      </c>
      <c r="B28" s="106" t="s">
        <v>417</v>
      </c>
      <c r="C28" s="97"/>
      <c r="D28" s="97">
        <f>+D29+D30</f>
        <v>0</v>
      </c>
    </row>
    <row r="29" spans="1:4" s="105" customFormat="1" ht="12" customHeight="1">
      <c r="A29" s="63" t="s">
        <v>168</v>
      </c>
      <c r="B29" s="107" t="s">
        <v>399</v>
      </c>
      <c r="C29" s="96"/>
      <c r="D29" s="96"/>
    </row>
    <row r="30" spans="1:4" s="105" customFormat="1" ht="12" customHeight="1">
      <c r="A30" s="63" t="s">
        <v>169</v>
      </c>
      <c r="B30" s="107" t="s">
        <v>400</v>
      </c>
      <c r="C30" s="96"/>
      <c r="D30" s="96"/>
    </row>
    <row r="31" spans="1:4" s="105" customFormat="1" ht="12" customHeight="1">
      <c r="A31" s="63" t="s">
        <v>419</v>
      </c>
      <c r="B31" s="107" t="s">
        <v>401</v>
      </c>
      <c r="C31" s="96"/>
      <c r="D31" s="96"/>
    </row>
    <row r="32" spans="1:4" s="105" customFormat="1" ht="12" customHeight="1">
      <c r="A32" s="63" t="s">
        <v>395</v>
      </c>
      <c r="B32" s="107" t="s">
        <v>416</v>
      </c>
      <c r="C32" s="96"/>
      <c r="D32" s="96"/>
    </row>
    <row r="33" spans="1:4" s="105" customFormat="1" ht="12" customHeight="1">
      <c r="A33" s="63" t="s">
        <v>396</v>
      </c>
      <c r="B33" s="107" t="s">
        <v>170</v>
      </c>
      <c r="C33" s="96"/>
      <c r="D33" s="96"/>
    </row>
    <row r="34" spans="1:4" s="105" customFormat="1" ht="12" customHeight="1" thickBot="1">
      <c r="A34" s="65" t="s">
        <v>397</v>
      </c>
      <c r="B34" s="87" t="s">
        <v>171</v>
      </c>
      <c r="C34" s="98"/>
      <c r="D34" s="98"/>
    </row>
    <row r="35" spans="1:4" s="105" customFormat="1" ht="12" customHeight="1" thickBot="1">
      <c r="A35" s="69" t="s">
        <v>8</v>
      </c>
      <c r="B35" s="70" t="s">
        <v>172</v>
      </c>
      <c r="C35" s="95">
        <f>SUM(C36:C45)</f>
        <v>0</v>
      </c>
      <c r="D35" s="95">
        <f>SUM(D36:D45)</f>
        <v>0</v>
      </c>
    </row>
    <row r="36" spans="1:4" s="105" customFormat="1" ht="12" customHeight="1">
      <c r="A36" s="64" t="s">
        <v>51</v>
      </c>
      <c r="B36" s="106" t="s">
        <v>173</v>
      </c>
      <c r="C36" s="97"/>
      <c r="D36" s="97"/>
    </row>
    <row r="37" spans="1:4" s="105" customFormat="1" ht="12" customHeight="1">
      <c r="A37" s="63" t="s">
        <v>52</v>
      </c>
      <c r="B37" s="107" t="s">
        <v>174</v>
      </c>
      <c r="C37" s="96"/>
      <c r="D37" s="96"/>
    </row>
    <row r="38" spans="1:4" s="105" customFormat="1" ht="12" customHeight="1">
      <c r="A38" s="63" t="s">
        <v>53</v>
      </c>
      <c r="B38" s="107" t="s">
        <v>175</v>
      </c>
      <c r="C38" s="96"/>
      <c r="D38" s="96"/>
    </row>
    <row r="39" spans="1:4" s="105" customFormat="1" ht="12" customHeight="1">
      <c r="A39" s="63" t="s">
        <v>96</v>
      </c>
      <c r="B39" s="107" t="s">
        <v>176</v>
      </c>
      <c r="C39" s="96"/>
      <c r="D39" s="96"/>
    </row>
    <row r="40" spans="1:4" s="105" customFormat="1" ht="12" customHeight="1">
      <c r="A40" s="63" t="s">
        <v>97</v>
      </c>
      <c r="B40" s="107" t="s">
        <v>177</v>
      </c>
      <c r="C40" s="96"/>
      <c r="D40" s="96"/>
    </row>
    <row r="41" spans="1:4" s="105" customFormat="1" ht="12" customHeight="1">
      <c r="A41" s="63" t="s">
        <v>98</v>
      </c>
      <c r="B41" s="107" t="s">
        <v>178</v>
      </c>
      <c r="C41" s="96"/>
      <c r="D41" s="96"/>
    </row>
    <row r="42" spans="1:4" s="105" customFormat="1" ht="12" customHeight="1">
      <c r="A42" s="63" t="s">
        <v>99</v>
      </c>
      <c r="B42" s="107" t="s">
        <v>179</v>
      </c>
      <c r="C42" s="96"/>
      <c r="D42" s="96"/>
    </row>
    <row r="43" spans="1:4" s="105" customFormat="1" ht="12" customHeight="1">
      <c r="A43" s="63" t="s">
        <v>100</v>
      </c>
      <c r="B43" s="107" t="s">
        <v>180</v>
      </c>
      <c r="C43" s="96"/>
      <c r="D43" s="96"/>
    </row>
    <row r="44" spans="1:4" s="105" customFormat="1" ht="12" customHeight="1">
      <c r="A44" s="63" t="s">
        <v>181</v>
      </c>
      <c r="B44" s="107" t="s">
        <v>182</v>
      </c>
      <c r="C44" s="99"/>
      <c r="D44" s="99"/>
    </row>
    <row r="45" spans="1:4" s="105" customFormat="1" ht="12" customHeight="1" thickBot="1">
      <c r="A45" s="65" t="s">
        <v>183</v>
      </c>
      <c r="B45" s="108" t="s">
        <v>184</v>
      </c>
      <c r="C45" s="100"/>
      <c r="D45" s="100"/>
    </row>
    <row r="46" spans="1:4" s="105" customFormat="1" ht="12" customHeight="1" thickBot="1">
      <c r="A46" s="69" t="s">
        <v>9</v>
      </c>
      <c r="B46" s="70" t="s">
        <v>185</v>
      </c>
      <c r="C46" s="95">
        <f>SUM(C47:C51)</f>
        <v>0</v>
      </c>
      <c r="D46" s="95">
        <f>SUM(D47:D51)</f>
        <v>0</v>
      </c>
    </row>
    <row r="47" spans="1:4" s="105" customFormat="1" ht="12" customHeight="1">
      <c r="A47" s="64" t="s">
        <v>54</v>
      </c>
      <c r="B47" s="106" t="s">
        <v>186</v>
      </c>
      <c r="C47" s="114"/>
      <c r="D47" s="114"/>
    </row>
    <row r="48" spans="1:4" s="105" customFormat="1" ht="12" customHeight="1">
      <c r="A48" s="63" t="s">
        <v>55</v>
      </c>
      <c r="B48" s="107" t="s">
        <v>187</v>
      </c>
      <c r="C48" s="99"/>
      <c r="D48" s="99"/>
    </row>
    <row r="49" spans="1:4" s="105" customFormat="1" ht="12" customHeight="1">
      <c r="A49" s="63" t="s">
        <v>188</v>
      </c>
      <c r="B49" s="107" t="s">
        <v>189</v>
      </c>
      <c r="C49" s="99"/>
      <c r="D49" s="99"/>
    </row>
    <row r="50" spans="1:4" s="105" customFormat="1" ht="12" customHeight="1">
      <c r="A50" s="63" t="s">
        <v>190</v>
      </c>
      <c r="B50" s="107" t="s">
        <v>191</v>
      </c>
      <c r="C50" s="99"/>
      <c r="D50" s="99"/>
    </row>
    <row r="51" spans="1:4" s="105" customFormat="1" ht="12" customHeight="1" thickBot="1">
      <c r="A51" s="65" t="s">
        <v>192</v>
      </c>
      <c r="B51" s="108" t="s">
        <v>193</v>
      </c>
      <c r="C51" s="100"/>
      <c r="D51" s="100"/>
    </row>
    <row r="52" spans="1:4" s="105" customFormat="1" ht="17.25" customHeight="1" thickBot="1">
      <c r="A52" s="69" t="s">
        <v>101</v>
      </c>
      <c r="B52" s="70" t="s">
        <v>194</v>
      </c>
      <c r="C52" s="95">
        <f>SUM(C53:C55)</f>
        <v>0</v>
      </c>
      <c r="D52" s="95">
        <f>SUM(D53:D55)</f>
        <v>0</v>
      </c>
    </row>
    <row r="53" spans="1:4" s="105" customFormat="1" ht="12" customHeight="1">
      <c r="A53" s="64" t="s">
        <v>56</v>
      </c>
      <c r="B53" s="106" t="s">
        <v>195</v>
      </c>
      <c r="C53" s="97"/>
      <c r="D53" s="97"/>
    </row>
    <row r="54" spans="1:4" s="105" customFormat="1" ht="12" customHeight="1">
      <c r="A54" s="63" t="s">
        <v>57</v>
      </c>
      <c r="B54" s="107" t="s">
        <v>196</v>
      </c>
      <c r="C54" s="96"/>
      <c r="D54" s="96"/>
    </row>
    <row r="55" spans="1:4" s="105" customFormat="1" ht="12" customHeight="1">
      <c r="A55" s="63" t="s">
        <v>197</v>
      </c>
      <c r="B55" s="107" t="s">
        <v>198</v>
      </c>
      <c r="C55" s="96"/>
      <c r="D55" s="96"/>
    </row>
    <row r="56" spans="1:4" s="105" customFormat="1" ht="12" customHeight="1" thickBot="1">
      <c r="A56" s="65" t="s">
        <v>199</v>
      </c>
      <c r="B56" s="108" t="s">
        <v>200</v>
      </c>
      <c r="C56" s="98"/>
      <c r="D56" s="98"/>
    </row>
    <row r="57" spans="1:4" s="105" customFormat="1" ht="12" customHeight="1" thickBot="1">
      <c r="A57" s="69" t="s">
        <v>11</v>
      </c>
      <c r="B57" s="85" t="s">
        <v>201</v>
      </c>
      <c r="C57" s="95">
        <f>SUM(C58:C60)</f>
        <v>0</v>
      </c>
      <c r="D57" s="95">
        <f>SUM(D58:D60)</f>
        <v>0</v>
      </c>
    </row>
    <row r="58" spans="1:4" s="105" customFormat="1" ht="12" customHeight="1">
      <c r="A58" s="64" t="s">
        <v>102</v>
      </c>
      <c r="B58" s="106" t="s">
        <v>202</v>
      </c>
      <c r="C58" s="99"/>
      <c r="D58" s="99"/>
    </row>
    <row r="59" spans="1:4" s="105" customFormat="1" ht="12" customHeight="1">
      <c r="A59" s="63" t="s">
        <v>103</v>
      </c>
      <c r="B59" s="107" t="s">
        <v>203</v>
      </c>
      <c r="C59" s="99"/>
      <c r="D59" s="99"/>
    </row>
    <row r="60" spans="1:4" s="105" customFormat="1" ht="12" customHeight="1">
      <c r="A60" s="63" t="s">
        <v>123</v>
      </c>
      <c r="B60" s="107" t="s">
        <v>204</v>
      </c>
      <c r="C60" s="99"/>
      <c r="D60" s="99"/>
    </row>
    <row r="61" spans="1:4" s="105" customFormat="1" ht="12" customHeight="1" thickBot="1">
      <c r="A61" s="65" t="s">
        <v>205</v>
      </c>
      <c r="B61" s="108" t="s">
        <v>206</v>
      </c>
      <c r="C61" s="99"/>
      <c r="D61" s="99"/>
    </row>
    <row r="62" spans="1:4" s="105" customFormat="1" ht="12" customHeight="1" thickBot="1">
      <c r="A62" s="69" t="s">
        <v>12</v>
      </c>
      <c r="B62" s="70" t="s">
        <v>207</v>
      </c>
      <c r="C62" s="101">
        <f>+C6+C13+C20+C27+C35+C46+C52+C57</f>
        <v>5066</v>
      </c>
      <c r="D62" s="101">
        <f>+D6+D13+D20+D27+D35+D46+D52+D57</f>
        <v>11244</v>
      </c>
    </row>
    <row r="63" spans="1:4" s="105" customFormat="1" ht="12" customHeight="1" thickBot="1">
      <c r="A63" s="115" t="s">
        <v>208</v>
      </c>
      <c r="B63" s="85" t="s">
        <v>209</v>
      </c>
      <c r="C63" s="95">
        <f>+C64+C65+C66</f>
        <v>0</v>
      </c>
      <c r="D63" s="95">
        <f>+D64+D65+D66</f>
        <v>0</v>
      </c>
    </row>
    <row r="64" spans="1:4" s="105" customFormat="1" ht="12" customHeight="1">
      <c r="A64" s="64" t="s">
        <v>210</v>
      </c>
      <c r="B64" s="106" t="s">
        <v>211</v>
      </c>
      <c r="C64" s="99"/>
      <c r="D64" s="99"/>
    </row>
    <row r="65" spans="1:4" s="105" customFormat="1" ht="12" customHeight="1">
      <c r="A65" s="63" t="s">
        <v>212</v>
      </c>
      <c r="B65" s="107" t="s">
        <v>213</v>
      </c>
      <c r="C65" s="99"/>
      <c r="D65" s="99"/>
    </row>
    <row r="66" spans="1:4" s="105" customFormat="1" ht="12" customHeight="1" thickBot="1">
      <c r="A66" s="65" t="s">
        <v>214</v>
      </c>
      <c r="B66" s="53" t="s">
        <v>259</v>
      </c>
      <c r="C66" s="99"/>
      <c r="D66" s="99"/>
    </row>
    <row r="67" spans="1:4" s="105" customFormat="1" ht="12" customHeight="1" thickBot="1">
      <c r="A67" s="115" t="s">
        <v>216</v>
      </c>
      <c r="B67" s="85" t="s">
        <v>217</v>
      </c>
      <c r="C67" s="95">
        <f>+C68+C69+C70+C71</f>
        <v>0</v>
      </c>
      <c r="D67" s="95">
        <f>+D68+D69+D70+D71</f>
        <v>0</v>
      </c>
    </row>
    <row r="68" spans="1:4" s="105" customFormat="1" ht="13.5" customHeight="1">
      <c r="A68" s="64" t="s">
        <v>79</v>
      </c>
      <c r="B68" s="106" t="s">
        <v>218</v>
      </c>
      <c r="C68" s="99"/>
      <c r="D68" s="99"/>
    </row>
    <row r="69" spans="1:4" s="105" customFormat="1" ht="12" customHeight="1">
      <c r="A69" s="63" t="s">
        <v>80</v>
      </c>
      <c r="B69" s="107" t="s">
        <v>219</v>
      </c>
      <c r="C69" s="99"/>
      <c r="D69" s="99"/>
    </row>
    <row r="70" spans="1:4" s="105" customFormat="1" ht="12" customHeight="1">
      <c r="A70" s="63" t="s">
        <v>220</v>
      </c>
      <c r="B70" s="107" t="s">
        <v>221</v>
      </c>
      <c r="C70" s="99"/>
      <c r="D70" s="99"/>
    </row>
    <row r="71" spans="1:4" s="105" customFormat="1" ht="12" customHeight="1" thickBot="1">
      <c r="A71" s="65" t="s">
        <v>222</v>
      </c>
      <c r="B71" s="108" t="s">
        <v>223</v>
      </c>
      <c r="C71" s="99"/>
      <c r="D71" s="99"/>
    </row>
    <row r="72" spans="1:4" s="105" customFormat="1" ht="12" customHeight="1" thickBot="1">
      <c r="A72" s="115" t="s">
        <v>224</v>
      </c>
      <c r="B72" s="85" t="s">
        <v>225</v>
      </c>
      <c r="C72" s="95">
        <f>+C73+C74</f>
        <v>350</v>
      </c>
      <c r="D72" s="95">
        <f>+D73+D74</f>
        <v>0</v>
      </c>
    </row>
    <row r="73" spans="1:4" s="105" customFormat="1" ht="12" customHeight="1">
      <c r="A73" s="64" t="s">
        <v>226</v>
      </c>
      <c r="B73" s="106" t="s">
        <v>227</v>
      </c>
      <c r="C73" s="99">
        <v>350</v>
      </c>
      <c r="D73" s="99"/>
    </row>
    <row r="74" spans="1:4" s="105" customFormat="1" ht="12" customHeight="1" thickBot="1">
      <c r="A74" s="65" t="s">
        <v>228</v>
      </c>
      <c r="B74" s="108" t="s">
        <v>229</v>
      </c>
      <c r="C74" s="99"/>
      <c r="D74" s="99"/>
    </row>
    <row r="75" spans="1:4" s="105" customFormat="1" ht="12" customHeight="1" thickBot="1">
      <c r="A75" s="115" t="s">
        <v>230</v>
      </c>
      <c r="B75" s="85" t="s">
        <v>231</v>
      </c>
      <c r="C75" s="95">
        <f>+C76+C77+C78</f>
        <v>0</v>
      </c>
      <c r="D75" s="95">
        <f>+D76+D77+D78</f>
        <v>0</v>
      </c>
    </row>
    <row r="76" spans="1:4" s="105" customFormat="1" ht="12" customHeight="1">
      <c r="A76" s="64" t="s">
        <v>232</v>
      </c>
      <c r="B76" s="106" t="s">
        <v>233</v>
      </c>
      <c r="C76" s="99"/>
      <c r="D76" s="99"/>
    </row>
    <row r="77" spans="1:4" s="105" customFormat="1" ht="12" customHeight="1">
      <c r="A77" s="63" t="s">
        <v>234</v>
      </c>
      <c r="B77" s="107" t="s">
        <v>235</v>
      </c>
      <c r="C77" s="99"/>
      <c r="D77" s="99"/>
    </row>
    <row r="78" spans="1:4" s="105" customFormat="1" ht="12" customHeight="1" thickBot="1">
      <c r="A78" s="65" t="s">
        <v>236</v>
      </c>
      <c r="B78" s="87" t="s">
        <v>237</v>
      </c>
      <c r="C78" s="99"/>
      <c r="D78" s="99"/>
    </row>
    <row r="79" spans="1:4" s="105" customFormat="1" ht="12" customHeight="1" thickBot="1">
      <c r="A79" s="115" t="s">
        <v>238</v>
      </c>
      <c r="B79" s="85" t="s">
        <v>239</v>
      </c>
      <c r="C79" s="95">
        <f>+C80+C81+C82+C83</f>
        <v>0</v>
      </c>
      <c r="D79" s="95">
        <f>+D80+D81+D82+D83</f>
        <v>0</v>
      </c>
    </row>
    <row r="80" spans="1:4" s="105" customFormat="1" ht="12" customHeight="1">
      <c r="A80" s="109" t="s">
        <v>240</v>
      </c>
      <c r="B80" s="106" t="s">
        <v>241</v>
      </c>
      <c r="C80" s="99"/>
      <c r="D80" s="99"/>
    </row>
    <row r="81" spans="1:4" s="105" customFormat="1" ht="12" customHeight="1">
      <c r="A81" s="110" t="s">
        <v>242</v>
      </c>
      <c r="B81" s="107" t="s">
        <v>243</v>
      </c>
      <c r="C81" s="99"/>
      <c r="D81" s="99"/>
    </row>
    <row r="82" spans="1:4" s="105" customFormat="1" ht="12" customHeight="1">
      <c r="A82" s="110" t="s">
        <v>244</v>
      </c>
      <c r="B82" s="107" t="s">
        <v>245</v>
      </c>
      <c r="C82" s="99"/>
      <c r="D82" s="99"/>
    </row>
    <row r="83" spans="1:4" s="105" customFormat="1" ht="12" customHeight="1" thickBot="1">
      <c r="A83" s="116" t="s">
        <v>246</v>
      </c>
      <c r="B83" s="87" t="s">
        <v>247</v>
      </c>
      <c r="C83" s="99"/>
      <c r="D83" s="99"/>
    </row>
    <row r="84" spans="1:4" s="105" customFormat="1" ht="12" customHeight="1" thickBot="1">
      <c r="A84" s="115" t="s">
        <v>248</v>
      </c>
      <c r="B84" s="85" t="s">
        <v>249</v>
      </c>
      <c r="C84" s="118"/>
      <c r="D84" s="118"/>
    </row>
    <row r="85" spans="1:4" s="105" customFormat="1" ht="12" customHeight="1" thickBot="1">
      <c r="A85" s="115" t="s">
        <v>250</v>
      </c>
      <c r="B85" s="52" t="s">
        <v>251</v>
      </c>
      <c r="C85" s="101">
        <f>+C63+C67+C72+C75+C79+C84</f>
        <v>350</v>
      </c>
      <c r="D85" s="101">
        <f>+D63+D67+D72+D75+D79+D84</f>
        <v>0</v>
      </c>
    </row>
    <row r="86" spans="1:4" s="105" customFormat="1" ht="12" customHeight="1" thickBot="1">
      <c r="A86" s="117" t="s">
        <v>252</v>
      </c>
      <c r="B86" s="54" t="s">
        <v>253</v>
      </c>
      <c r="C86" s="101">
        <f>+C62+C85</f>
        <v>5416</v>
      </c>
      <c r="D86" s="101">
        <f>+D62+D85</f>
        <v>11244</v>
      </c>
    </row>
    <row r="87" spans="1:4" s="105" customFormat="1" ht="12" customHeight="1">
      <c r="A87" s="50"/>
      <c r="B87" s="50"/>
      <c r="C87" s="51"/>
      <c r="D87" s="51"/>
    </row>
    <row r="88" spans="1:4" ht="16.5" customHeight="1">
      <c r="A88" s="250" t="s">
        <v>32</v>
      </c>
      <c r="B88" s="250"/>
      <c r="C88" s="250"/>
      <c r="D88" s="250"/>
    </row>
    <row r="89" spans="1:4" s="111" customFormat="1" ht="16.5" customHeight="1" thickBot="1">
      <c r="A89" s="28" t="s">
        <v>83</v>
      </c>
      <c r="B89" s="28"/>
      <c r="C89" s="77"/>
      <c r="D89" s="77"/>
    </row>
    <row r="90" spans="1:4" s="111" customFormat="1" ht="16.5" customHeight="1">
      <c r="A90" s="251" t="s">
        <v>46</v>
      </c>
      <c r="B90" s="253" t="s">
        <v>143</v>
      </c>
      <c r="C90" s="255" t="str">
        <f>+C3</f>
        <v>2016. évi</v>
      </c>
      <c r="D90" s="255"/>
    </row>
    <row r="91" spans="1:4" ht="37.5" customHeight="1" thickBot="1">
      <c r="A91" s="252"/>
      <c r="B91" s="254"/>
      <c r="C91" s="29" t="s">
        <v>144</v>
      </c>
      <c r="D91" s="29" t="s">
        <v>145</v>
      </c>
    </row>
    <row r="92" spans="1:4" s="104" customFormat="1" ht="12" customHeight="1" thickBot="1">
      <c r="A92" s="74" t="s">
        <v>254</v>
      </c>
      <c r="B92" s="75" t="s">
        <v>255</v>
      </c>
      <c r="C92" s="75" t="s">
        <v>256</v>
      </c>
      <c r="D92" s="75" t="s">
        <v>257</v>
      </c>
    </row>
    <row r="93" spans="1:4" ht="12" customHeight="1" thickBot="1">
      <c r="A93" s="71" t="s">
        <v>4</v>
      </c>
      <c r="B93" s="73" t="s">
        <v>260</v>
      </c>
      <c r="C93" s="94">
        <f>SUM(C94:C98)</f>
        <v>4860</v>
      </c>
      <c r="D93" s="94">
        <f>SUM(D94:D98)</f>
        <v>10982</v>
      </c>
    </row>
    <row r="94" spans="1:4" ht="12" customHeight="1">
      <c r="A94" s="66" t="s">
        <v>58</v>
      </c>
      <c r="B94" s="59" t="s">
        <v>33</v>
      </c>
      <c r="C94" s="199">
        <v>2791</v>
      </c>
      <c r="D94" s="34">
        <v>6980</v>
      </c>
    </row>
    <row r="95" spans="1:4" ht="12" customHeight="1">
      <c r="A95" s="63" t="s">
        <v>59</v>
      </c>
      <c r="B95" s="57" t="s">
        <v>104</v>
      </c>
      <c r="C95" s="200">
        <v>808</v>
      </c>
      <c r="D95" s="96">
        <v>1239</v>
      </c>
    </row>
    <row r="96" spans="1:4" ht="12" customHeight="1">
      <c r="A96" s="63" t="s">
        <v>60</v>
      </c>
      <c r="B96" s="57" t="s">
        <v>77</v>
      </c>
      <c r="C96" s="202">
        <v>1261</v>
      </c>
      <c r="D96" s="98">
        <v>1628</v>
      </c>
    </row>
    <row r="97" spans="1:4" ht="12" customHeight="1">
      <c r="A97" s="63" t="s">
        <v>61</v>
      </c>
      <c r="B97" s="60" t="s">
        <v>105</v>
      </c>
      <c r="C97" s="98"/>
      <c r="D97" s="98">
        <v>1075</v>
      </c>
    </row>
    <row r="98" spans="1:4" ht="12" customHeight="1">
      <c r="A98" s="63" t="s">
        <v>69</v>
      </c>
      <c r="B98" s="68" t="s">
        <v>106</v>
      </c>
      <c r="C98" s="98"/>
      <c r="D98" s="98">
        <v>60</v>
      </c>
    </row>
    <row r="99" spans="1:4" ht="12" customHeight="1">
      <c r="A99" s="63" t="s">
        <v>62</v>
      </c>
      <c r="B99" s="57" t="s">
        <v>261</v>
      </c>
      <c r="C99" s="98"/>
      <c r="D99" s="98"/>
    </row>
    <row r="100" spans="1:4" ht="12" customHeight="1">
      <c r="A100" s="63" t="s">
        <v>63</v>
      </c>
      <c r="B100" s="79" t="s">
        <v>262</v>
      </c>
      <c r="C100" s="98"/>
      <c r="D100" s="98"/>
    </row>
    <row r="101" spans="1:4" ht="12" customHeight="1">
      <c r="A101" s="63" t="s">
        <v>70</v>
      </c>
      <c r="B101" s="80" t="s">
        <v>263</v>
      </c>
      <c r="C101" s="98"/>
      <c r="D101" s="98"/>
    </row>
    <row r="102" spans="1:4" ht="12" customHeight="1">
      <c r="A102" s="63" t="s">
        <v>71</v>
      </c>
      <c r="B102" s="80" t="s">
        <v>264</v>
      </c>
      <c r="C102" s="98"/>
      <c r="D102" s="98"/>
    </row>
    <row r="103" spans="1:4" ht="12" customHeight="1">
      <c r="A103" s="63" t="s">
        <v>72</v>
      </c>
      <c r="B103" s="79" t="s">
        <v>265</v>
      </c>
      <c r="C103" s="98"/>
      <c r="D103" s="98"/>
    </row>
    <row r="104" spans="1:4" ht="12" customHeight="1">
      <c r="A104" s="63" t="s">
        <v>73</v>
      </c>
      <c r="B104" s="79" t="s">
        <v>266</v>
      </c>
      <c r="C104" s="98"/>
      <c r="D104" s="98"/>
    </row>
    <row r="105" spans="1:4" ht="12" customHeight="1">
      <c r="A105" s="63" t="s">
        <v>75</v>
      </c>
      <c r="B105" s="80" t="s">
        <v>267</v>
      </c>
      <c r="C105" s="98"/>
      <c r="D105" s="98"/>
    </row>
    <row r="106" spans="1:4" ht="12" customHeight="1">
      <c r="A106" s="62" t="s">
        <v>107</v>
      </c>
      <c r="B106" s="81" t="s">
        <v>268</v>
      </c>
      <c r="C106" s="98"/>
      <c r="D106" s="98"/>
    </row>
    <row r="107" spans="1:4" ht="12" customHeight="1">
      <c r="A107" s="63" t="s">
        <v>269</v>
      </c>
      <c r="B107" s="81" t="s">
        <v>270</v>
      </c>
      <c r="C107" s="98"/>
      <c r="D107" s="98"/>
    </row>
    <row r="108" spans="1:4" ht="12" customHeight="1" thickBot="1">
      <c r="A108" s="67" t="s">
        <v>271</v>
      </c>
      <c r="B108" s="82" t="s">
        <v>272</v>
      </c>
      <c r="C108" s="35"/>
      <c r="D108" s="35">
        <v>60</v>
      </c>
    </row>
    <row r="109" spans="1:4" ht="12" customHeight="1" thickBot="1">
      <c r="A109" s="69" t="s">
        <v>5</v>
      </c>
      <c r="B109" s="72" t="s">
        <v>273</v>
      </c>
      <c r="C109" s="95">
        <f>+C110+C112+C114</f>
        <v>0</v>
      </c>
      <c r="D109" s="95">
        <f>+D110+D112+D114</f>
        <v>699</v>
      </c>
    </row>
    <row r="110" spans="1:4" ht="12" customHeight="1">
      <c r="A110" s="64" t="s">
        <v>64</v>
      </c>
      <c r="B110" s="57" t="s">
        <v>121</v>
      </c>
      <c r="C110" s="97"/>
      <c r="D110" s="97">
        <v>699</v>
      </c>
    </row>
    <row r="111" spans="1:4" ht="12" customHeight="1">
      <c r="A111" s="64" t="s">
        <v>65</v>
      </c>
      <c r="B111" s="61" t="s">
        <v>274</v>
      </c>
      <c r="C111" s="97"/>
      <c r="D111" s="97"/>
    </row>
    <row r="112" spans="1:4" ht="15.75">
      <c r="A112" s="64" t="s">
        <v>66</v>
      </c>
      <c r="B112" s="61" t="s">
        <v>108</v>
      </c>
      <c r="C112" s="96"/>
      <c r="D112" s="96"/>
    </row>
    <row r="113" spans="1:4" ht="12" customHeight="1">
      <c r="A113" s="64" t="s">
        <v>67</v>
      </c>
      <c r="B113" s="61" t="s">
        <v>275</v>
      </c>
      <c r="C113" s="96"/>
      <c r="D113" s="96"/>
    </row>
    <row r="114" spans="1:4" ht="12" customHeight="1">
      <c r="A114" s="64" t="s">
        <v>68</v>
      </c>
      <c r="B114" s="87" t="s">
        <v>124</v>
      </c>
      <c r="C114" s="96"/>
      <c r="D114" s="96"/>
    </row>
    <row r="115" spans="1:4" ht="21.75" customHeight="1">
      <c r="A115" s="64" t="s">
        <v>74</v>
      </c>
      <c r="B115" s="86" t="s">
        <v>276</v>
      </c>
      <c r="C115" s="96"/>
      <c r="D115" s="96"/>
    </row>
    <row r="116" spans="1:4" ht="24" customHeight="1">
      <c r="A116" s="64" t="s">
        <v>76</v>
      </c>
      <c r="B116" s="102" t="s">
        <v>277</v>
      </c>
      <c r="C116" s="96"/>
      <c r="D116" s="96"/>
    </row>
    <row r="117" spans="1:4" ht="12" customHeight="1">
      <c r="A117" s="64" t="s">
        <v>109</v>
      </c>
      <c r="B117" s="80" t="s">
        <v>264</v>
      </c>
      <c r="C117" s="96"/>
      <c r="D117" s="96"/>
    </row>
    <row r="118" spans="1:4" ht="12" customHeight="1">
      <c r="A118" s="64" t="s">
        <v>110</v>
      </c>
      <c r="B118" s="80" t="s">
        <v>278</v>
      </c>
      <c r="C118" s="96"/>
      <c r="D118" s="96"/>
    </row>
    <row r="119" spans="1:4" ht="12" customHeight="1">
      <c r="A119" s="64" t="s">
        <v>111</v>
      </c>
      <c r="B119" s="80" t="s">
        <v>279</v>
      </c>
      <c r="C119" s="96"/>
      <c r="D119" s="96"/>
    </row>
    <row r="120" spans="1:4" s="119" customFormat="1" ht="12" customHeight="1">
      <c r="A120" s="64" t="s">
        <v>280</v>
      </c>
      <c r="B120" s="80" t="s">
        <v>267</v>
      </c>
      <c r="C120" s="96"/>
      <c r="D120" s="96"/>
    </row>
    <row r="121" spans="1:4" ht="12" customHeight="1">
      <c r="A121" s="64" t="s">
        <v>281</v>
      </c>
      <c r="B121" s="80" t="s">
        <v>282</v>
      </c>
      <c r="C121" s="96"/>
      <c r="D121" s="96"/>
    </row>
    <row r="122" spans="1:4" ht="12" customHeight="1" thickBot="1">
      <c r="A122" s="62" t="s">
        <v>283</v>
      </c>
      <c r="B122" s="80" t="s">
        <v>284</v>
      </c>
      <c r="C122" s="98"/>
      <c r="D122" s="98"/>
    </row>
    <row r="123" spans="1:4" ht="12" customHeight="1" thickBot="1">
      <c r="A123" s="69" t="s">
        <v>6</v>
      </c>
      <c r="B123" s="76" t="s">
        <v>285</v>
      </c>
      <c r="C123" s="95">
        <f>+C124+C125</f>
        <v>0</v>
      </c>
      <c r="D123" s="95">
        <f>+D124+D125</f>
        <v>0</v>
      </c>
    </row>
    <row r="124" spans="1:4" ht="12" customHeight="1">
      <c r="A124" s="64" t="s">
        <v>47</v>
      </c>
      <c r="B124" s="58" t="s">
        <v>37</v>
      </c>
      <c r="C124" s="97"/>
      <c r="D124" s="97"/>
    </row>
    <row r="125" spans="1:4" ht="12" customHeight="1" thickBot="1">
      <c r="A125" s="65" t="s">
        <v>48</v>
      </c>
      <c r="B125" s="61" t="s">
        <v>38</v>
      </c>
      <c r="C125" s="98"/>
      <c r="D125" s="98"/>
    </row>
    <row r="126" spans="1:4" ht="12" customHeight="1" thickBot="1">
      <c r="A126" s="69" t="s">
        <v>7</v>
      </c>
      <c r="B126" s="76" t="s">
        <v>286</v>
      </c>
      <c r="C126" s="95">
        <f>+C93+C109+C123</f>
        <v>4860</v>
      </c>
      <c r="D126" s="95">
        <f>+D93+D109+D123</f>
        <v>11681</v>
      </c>
    </row>
    <row r="127" spans="1:4" ht="12" customHeight="1" thickBot="1">
      <c r="A127" s="69" t="s">
        <v>8</v>
      </c>
      <c r="B127" s="76" t="s">
        <v>287</v>
      </c>
      <c r="C127" s="95">
        <f>+C128+C129+C130</f>
        <v>0</v>
      </c>
      <c r="D127" s="95">
        <f>+D128+D129+D130</f>
        <v>0</v>
      </c>
    </row>
    <row r="128" spans="1:4" ht="12" customHeight="1">
      <c r="A128" s="64" t="s">
        <v>51</v>
      </c>
      <c r="B128" s="58" t="s">
        <v>288</v>
      </c>
      <c r="C128" s="96"/>
      <c r="D128" s="96"/>
    </row>
    <row r="129" spans="1:4" ht="12" customHeight="1">
      <c r="A129" s="64" t="s">
        <v>52</v>
      </c>
      <c r="B129" s="58" t="s">
        <v>289</v>
      </c>
      <c r="C129" s="96"/>
      <c r="D129" s="96"/>
    </row>
    <row r="130" spans="1:4" ht="12" customHeight="1" thickBot="1">
      <c r="A130" s="62" t="s">
        <v>53</v>
      </c>
      <c r="B130" s="56" t="s">
        <v>290</v>
      </c>
      <c r="C130" s="96"/>
      <c r="D130" s="96"/>
    </row>
    <row r="131" spans="1:4" ht="12" customHeight="1" thickBot="1">
      <c r="A131" s="69" t="s">
        <v>9</v>
      </c>
      <c r="B131" s="76" t="s">
        <v>291</v>
      </c>
      <c r="C131" s="95">
        <f>+C132+C133+C135+C134</f>
        <v>0</v>
      </c>
      <c r="D131" s="95">
        <f>+D132+D133+D135+D134</f>
        <v>0</v>
      </c>
    </row>
    <row r="132" spans="1:4" ht="12" customHeight="1">
      <c r="A132" s="64" t="s">
        <v>54</v>
      </c>
      <c r="B132" s="58" t="s">
        <v>292</v>
      </c>
      <c r="C132" s="96"/>
      <c r="D132" s="96"/>
    </row>
    <row r="133" spans="1:4" ht="12" customHeight="1">
      <c r="A133" s="64" t="s">
        <v>55</v>
      </c>
      <c r="B133" s="58" t="s">
        <v>293</v>
      </c>
      <c r="C133" s="96"/>
      <c r="D133" s="96"/>
    </row>
    <row r="134" spans="1:4" ht="12" customHeight="1">
      <c r="A134" s="64" t="s">
        <v>188</v>
      </c>
      <c r="B134" s="58" t="s">
        <v>294</v>
      </c>
      <c r="C134" s="96"/>
      <c r="D134" s="96"/>
    </row>
    <row r="135" spans="1:4" ht="12" customHeight="1" thickBot="1">
      <c r="A135" s="62" t="s">
        <v>190</v>
      </c>
      <c r="B135" s="56" t="s">
        <v>295</v>
      </c>
      <c r="C135" s="96"/>
      <c r="D135" s="96"/>
    </row>
    <row r="136" spans="1:4" ht="12" customHeight="1" thickBot="1">
      <c r="A136" s="69" t="s">
        <v>10</v>
      </c>
      <c r="B136" s="76" t="s">
        <v>296</v>
      </c>
      <c r="C136" s="101">
        <f>+C137+C138+C139+C140</f>
        <v>0</v>
      </c>
      <c r="D136" s="101">
        <f>+D137+D138+D139+D140</f>
        <v>0</v>
      </c>
    </row>
    <row r="137" spans="1:4" ht="12" customHeight="1">
      <c r="A137" s="64" t="s">
        <v>56</v>
      </c>
      <c r="B137" s="58" t="s">
        <v>297</v>
      </c>
      <c r="C137" s="96"/>
      <c r="D137" s="96"/>
    </row>
    <row r="138" spans="1:4" ht="12" customHeight="1">
      <c r="A138" s="64" t="s">
        <v>57</v>
      </c>
      <c r="B138" s="58" t="s">
        <v>298</v>
      </c>
      <c r="C138" s="96"/>
      <c r="D138" s="96"/>
    </row>
    <row r="139" spans="1:4" ht="12" customHeight="1">
      <c r="A139" s="64" t="s">
        <v>197</v>
      </c>
      <c r="B139" s="58" t="s">
        <v>299</v>
      </c>
      <c r="C139" s="96"/>
      <c r="D139" s="96"/>
    </row>
    <row r="140" spans="1:4" ht="12" customHeight="1" thickBot="1">
      <c r="A140" s="62" t="s">
        <v>199</v>
      </c>
      <c r="B140" s="56" t="s">
        <v>300</v>
      </c>
      <c r="C140" s="96"/>
      <c r="D140" s="96"/>
    </row>
    <row r="141" spans="1:8" ht="15" customHeight="1" thickBot="1">
      <c r="A141" s="69" t="s">
        <v>11</v>
      </c>
      <c r="B141" s="76" t="s">
        <v>301</v>
      </c>
      <c r="C141" s="36">
        <f>+C142+C143+C144+C145</f>
        <v>0</v>
      </c>
      <c r="D141" s="36">
        <f>+D142+D143+D144+D145</f>
        <v>0</v>
      </c>
      <c r="E141" s="112"/>
      <c r="F141" s="113"/>
      <c r="G141" s="113"/>
      <c r="H141" s="113"/>
    </row>
    <row r="142" spans="1:4" s="105" customFormat="1" ht="12.75" customHeight="1">
      <c r="A142" s="64" t="s">
        <v>102</v>
      </c>
      <c r="B142" s="58" t="s">
        <v>302</v>
      </c>
      <c r="C142" s="96"/>
      <c r="D142" s="96"/>
    </row>
    <row r="143" spans="1:4" ht="12.75" customHeight="1">
      <c r="A143" s="64" t="s">
        <v>103</v>
      </c>
      <c r="B143" s="58" t="s">
        <v>303</v>
      </c>
      <c r="C143" s="96"/>
      <c r="D143" s="96"/>
    </row>
    <row r="144" spans="1:4" ht="12.75" customHeight="1">
      <c r="A144" s="64" t="s">
        <v>123</v>
      </c>
      <c r="B144" s="58" t="s">
        <v>304</v>
      </c>
      <c r="C144" s="96"/>
      <c r="D144" s="96"/>
    </row>
    <row r="145" spans="1:4" ht="12.75" customHeight="1" thickBot="1">
      <c r="A145" s="64" t="s">
        <v>205</v>
      </c>
      <c r="B145" s="58" t="s">
        <v>305</v>
      </c>
      <c r="C145" s="96"/>
      <c r="D145" s="96"/>
    </row>
    <row r="146" spans="1:4" ht="16.5" thickBot="1">
      <c r="A146" s="69" t="s">
        <v>12</v>
      </c>
      <c r="B146" s="76" t="s">
        <v>306</v>
      </c>
      <c r="C146" s="55">
        <f>+C127+C131+C136+C141</f>
        <v>0</v>
      </c>
      <c r="D146" s="55">
        <f>+D127+D131+D136+D141</f>
        <v>0</v>
      </c>
    </row>
    <row r="147" spans="1:4" ht="16.5" thickBot="1">
      <c r="A147" s="88" t="s">
        <v>13</v>
      </c>
      <c r="B147" s="91" t="s">
        <v>307</v>
      </c>
      <c r="C147" s="55">
        <f>+C126+C146</f>
        <v>4860</v>
      </c>
      <c r="D147" s="55">
        <f>+D126+D146</f>
        <v>11681</v>
      </c>
    </row>
    <row r="149" spans="1:4" ht="18.75" customHeight="1">
      <c r="A149" s="249" t="s">
        <v>308</v>
      </c>
      <c r="B149" s="249"/>
      <c r="C149" s="249"/>
      <c r="D149" s="249"/>
    </row>
    <row r="150" spans="1:3" ht="13.5" customHeight="1" thickBot="1">
      <c r="A150" s="78" t="s">
        <v>84</v>
      </c>
      <c r="B150" s="78"/>
      <c r="C150" s="103"/>
    </row>
    <row r="151" spans="1:4" ht="21.75" thickBot="1">
      <c r="A151" s="69">
        <v>1</v>
      </c>
      <c r="B151" s="72" t="s">
        <v>309</v>
      </c>
      <c r="C151" s="89">
        <f>+C62-C126</f>
        <v>206</v>
      </c>
      <c r="D151" s="89">
        <f>+D62-D126</f>
        <v>-437</v>
      </c>
    </row>
    <row r="152" spans="1:4" ht="21.75" thickBot="1">
      <c r="A152" s="69" t="s">
        <v>5</v>
      </c>
      <c r="B152" s="72" t="s">
        <v>310</v>
      </c>
      <c r="C152" s="89">
        <f>+C85-C146</f>
        <v>350</v>
      </c>
      <c r="D152" s="89">
        <f>+D85-D146</f>
        <v>0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4" s="92" customFormat="1" ht="12.75" customHeight="1">
      <c r="C162" s="93"/>
      <c r="D162" s="93"/>
    </row>
  </sheetData>
  <sheetProtection/>
  <mergeCells count="9">
    <mergeCell ref="A149:D149"/>
    <mergeCell ref="A1:D1"/>
    <mergeCell ref="A3:A4"/>
    <mergeCell ref="B3:B4"/>
    <mergeCell ref="C3:D3"/>
    <mergeCell ref="A88:D88"/>
    <mergeCell ref="A90:A91"/>
    <mergeCell ref="B90:B91"/>
    <mergeCell ref="C90:D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Péterhida Község Önkormányzat
2016. ÉVI KÖLTSÉGVETÉS
ÖNKÉNT VÁLLALT FELADATAINAK MÉRLEGE
&amp;R&amp;"Times New Roman CE,Félkövér dőlt"&amp;11 1.3. melléklet a 8/2017. (V.31.) önkormányzati rendelethez</oddHeader>
  </headerFooter>
  <rowBreaks count="1" manualBreakCount="1">
    <brk id="8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1"/>
  <sheetViews>
    <sheetView view="pageBreakPreview" zoomScaleNormal="130" zoomScaleSheetLayoutView="100" workbookViewId="0" topLeftCell="A1">
      <selection activeCell="G14" sqref="G14"/>
    </sheetView>
  </sheetViews>
  <sheetFormatPr defaultColWidth="9.00390625" defaultRowHeight="12.75"/>
  <cols>
    <col min="1" max="1" width="9.50390625" style="92" customWidth="1"/>
    <col min="2" max="2" width="60.875" style="92" customWidth="1"/>
    <col min="3" max="4" width="15.875" style="93" customWidth="1"/>
    <col min="5" max="16384" width="9.375" style="103" customWidth="1"/>
  </cols>
  <sheetData>
    <row r="1" spans="1:4" ht="15.75" customHeight="1">
      <c r="A1" s="250" t="s">
        <v>2</v>
      </c>
      <c r="B1" s="250"/>
      <c r="C1" s="250"/>
      <c r="D1" s="250"/>
    </row>
    <row r="2" spans="1:4" ht="15.75" customHeight="1" thickBot="1">
      <c r="A2" s="27" t="s">
        <v>82</v>
      </c>
      <c r="B2" s="27"/>
      <c r="C2" s="90"/>
      <c r="D2" s="90" t="s">
        <v>122</v>
      </c>
    </row>
    <row r="3" spans="1:4" ht="15.75" customHeight="1">
      <c r="A3" s="251" t="s">
        <v>46</v>
      </c>
      <c r="B3" s="253" t="s">
        <v>3</v>
      </c>
      <c r="C3" s="255" t="s">
        <v>405</v>
      </c>
      <c r="D3" s="255"/>
    </row>
    <row r="4" spans="1:4" ht="37.5" customHeight="1" thickBot="1">
      <c r="A4" s="252"/>
      <c r="B4" s="254"/>
      <c r="C4" s="29" t="s">
        <v>144</v>
      </c>
      <c r="D4" s="29" t="s">
        <v>145</v>
      </c>
    </row>
    <row r="5" spans="1:4" s="104" customFormat="1" ht="12" customHeight="1" thickBot="1">
      <c r="A5" s="74" t="s">
        <v>254</v>
      </c>
      <c r="B5" s="75" t="s">
        <v>255</v>
      </c>
      <c r="C5" s="75" t="s">
        <v>256</v>
      </c>
      <c r="D5" s="75" t="s">
        <v>257</v>
      </c>
    </row>
    <row r="6" spans="1:4" s="105" customFormat="1" ht="12" customHeight="1" thickBot="1">
      <c r="A6" s="69" t="s">
        <v>4</v>
      </c>
      <c r="B6" s="70" t="s">
        <v>146</v>
      </c>
      <c r="C6" s="95">
        <f>SUM(C7:C12)</f>
        <v>0</v>
      </c>
      <c r="D6" s="95">
        <f>SUM(D7:D12)</f>
        <v>0</v>
      </c>
    </row>
    <row r="7" spans="1:4" s="105" customFormat="1" ht="12" customHeight="1">
      <c r="A7" s="64" t="s">
        <v>58</v>
      </c>
      <c r="B7" s="106" t="s">
        <v>147</v>
      </c>
      <c r="C7" s="97"/>
      <c r="D7" s="97"/>
    </row>
    <row r="8" spans="1:4" s="105" customFormat="1" ht="12" customHeight="1">
      <c r="A8" s="63" t="s">
        <v>59</v>
      </c>
      <c r="B8" s="107" t="s">
        <v>148</v>
      </c>
      <c r="C8" s="96"/>
      <c r="D8" s="96"/>
    </row>
    <row r="9" spans="1:4" s="105" customFormat="1" ht="12" customHeight="1">
      <c r="A9" s="63" t="s">
        <v>60</v>
      </c>
      <c r="B9" s="107" t="s">
        <v>149</v>
      </c>
      <c r="C9" s="96"/>
      <c r="D9" s="96"/>
    </row>
    <row r="10" spans="1:4" s="105" customFormat="1" ht="12" customHeight="1">
      <c r="A10" s="63" t="s">
        <v>61</v>
      </c>
      <c r="B10" s="107" t="s">
        <v>150</v>
      </c>
      <c r="C10" s="96"/>
      <c r="D10" s="96"/>
    </row>
    <row r="11" spans="1:4" s="105" customFormat="1" ht="12" customHeight="1">
      <c r="A11" s="63" t="s">
        <v>78</v>
      </c>
      <c r="B11" s="107" t="s">
        <v>151</v>
      </c>
      <c r="C11" s="96"/>
      <c r="D11" s="96"/>
    </row>
    <row r="12" spans="1:4" s="105" customFormat="1" ht="12" customHeight="1" thickBot="1">
      <c r="A12" s="65" t="s">
        <v>62</v>
      </c>
      <c r="B12" s="108" t="s">
        <v>152</v>
      </c>
      <c r="C12" s="98"/>
      <c r="D12" s="98"/>
    </row>
    <row r="13" spans="1:4" s="105" customFormat="1" ht="12" customHeight="1" thickBot="1">
      <c r="A13" s="69" t="s">
        <v>5</v>
      </c>
      <c r="B13" s="85" t="s">
        <v>153</v>
      </c>
      <c r="C13" s="95">
        <f>SUM(C14:C18)</f>
        <v>0</v>
      </c>
      <c r="D13" s="95">
        <f>SUM(D14:D18)</f>
        <v>0</v>
      </c>
    </row>
    <row r="14" spans="1:4" s="105" customFormat="1" ht="12" customHeight="1">
      <c r="A14" s="64" t="s">
        <v>64</v>
      </c>
      <c r="B14" s="106" t="s">
        <v>154</v>
      </c>
      <c r="C14" s="97"/>
      <c r="D14" s="97"/>
    </row>
    <row r="15" spans="1:4" s="105" customFormat="1" ht="12" customHeight="1">
      <c r="A15" s="63" t="s">
        <v>65</v>
      </c>
      <c r="B15" s="107" t="s">
        <v>155</v>
      </c>
      <c r="C15" s="96"/>
      <c r="D15" s="96"/>
    </row>
    <row r="16" spans="1:4" s="105" customFormat="1" ht="12" customHeight="1">
      <c r="A16" s="63" t="s">
        <v>66</v>
      </c>
      <c r="B16" s="107" t="s">
        <v>156</v>
      </c>
      <c r="C16" s="96"/>
      <c r="D16" s="96"/>
    </row>
    <row r="17" spans="1:4" s="105" customFormat="1" ht="12" customHeight="1">
      <c r="A17" s="63" t="s">
        <v>67</v>
      </c>
      <c r="B17" s="107" t="s">
        <v>157</v>
      </c>
      <c r="C17" s="96"/>
      <c r="D17" s="96"/>
    </row>
    <row r="18" spans="1:4" s="105" customFormat="1" ht="12" customHeight="1">
      <c r="A18" s="63" t="s">
        <v>68</v>
      </c>
      <c r="B18" s="107" t="s">
        <v>158</v>
      </c>
      <c r="C18" s="96"/>
      <c r="D18" s="96"/>
    </row>
    <row r="19" spans="1:4" s="105" customFormat="1" ht="12" customHeight="1" thickBot="1">
      <c r="A19" s="65" t="s">
        <v>74</v>
      </c>
      <c r="B19" s="108" t="s">
        <v>159</v>
      </c>
      <c r="C19" s="98"/>
      <c r="D19" s="98"/>
    </row>
    <row r="20" spans="1:4" s="105" customFormat="1" ht="12" customHeight="1" thickBot="1">
      <c r="A20" s="69" t="s">
        <v>6</v>
      </c>
      <c r="B20" s="70" t="s">
        <v>160</v>
      </c>
      <c r="C20" s="95">
        <f>SUM(C21:C25)</f>
        <v>0</v>
      </c>
      <c r="D20" s="95">
        <f>SUM(D21:D25)</f>
        <v>0</v>
      </c>
    </row>
    <row r="21" spans="1:4" s="105" customFormat="1" ht="12" customHeight="1">
      <c r="A21" s="64" t="s">
        <v>47</v>
      </c>
      <c r="B21" s="106" t="s">
        <v>161</v>
      </c>
      <c r="C21" s="97"/>
      <c r="D21" s="97"/>
    </row>
    <row r="22" spans="1:4" s="105" customFormat="1" ht="12" customHeight="1">
      <c r="A22" s="63" t="s">
        <v>48</v>
      </c>
      <c r="B22" s="107" t="s">
        <v>162</v>
      </c>
      <c r="C22" s="96"/>
      <c r="D22" s="96"/>
    </row>
    <row r="23" spans="1:4" s="105" customFormat="1" ht="12" customHeight="1">
      <c r="A23" s="63" t="s">
        <v>49</v>
      </c>
      <c r="B23" s="107" t="s">
        <v>163</v>
      </c>
      <c r="C23" s="96"/>
      <c r="D23" s="96"/>
    </row>
    <row r="24" spans="1:4" s="105" customFormat="1" ht="12" customHeight="1">
      <c r="A24" s="63" t="s">
        <v>50</v>
      </c>
      <c r="B24" s="107" t="s">
        <v>164</v>
      </c>
      <c r="C24" s="96"/>
      <c r="D24" s="96"/>
    </row>
    <row r="25" spans="1:4" s="105" customFormat="1" ht="12" customHeight="1">
      <c r="A25" s="63" t="s">
        <v>92</v>
      </c>
      <c r="B25" s="107" t="s">
        <v>165</v>
      </c>
      <c r="C25" s="96"/>
      <c r="D25" s="96"/>
    </row>
    <row r="26" spans="1:4" s="105" customFormat="1" ht="12" customHeight="1" thickBot="1">
      <c r="A26" s="65" t="s">
        <v>93</v>
      </c>
      <c r="B26" s="108" t="s">
        <v>166</v>
      </c>
      <c r="C26" s="98"/>
      <c r="D26" s="98"/>
    </row>
    <row r="27" spans="1:4" s="105" customFormat="1" ht="12" customHeight="1" thickBot="1">
      <c r="A27" s="69" t="s">
        <v>94</v>
      </c>
      <c r="B27" s="70" t="s">
        <v>394</v>
      </c>
      <c r="C27" s="101">
        <f>SUM(C28:C33)</f>
        <v>0</v>
      </c>
      <c r="D27" s="101">
        <f>SUM(D28:D33)</f>
        <v>0</v>
      </c>
    </row>
    <row r="28" spans="1:4" s="105" customFormat="1" ht="12" customHeight="1">
      <c r="A28" s="64" t="s">
        <v>167</v>
      </c>
      <c r="B28" s="106" t="s">
        <v>406</v>
      </c>
      <c r="C28" s="97"/>
      <c r="D28" s="97"/>
    </row>
    <row r="29" spans="1:4" s="105" customFormat="1" ht="12" customHeight="1">
      <c r="A29" s="63" t="s">
        <v>168</v>
      </c>
      <c r="B29" s="107" t="s">
        <v>399</v>
      </c>
      <c r="C29" s="96"/>
      <c r="D29" s="96"/>
    </row>
    <row r="30" spans="1:4" s="105" customFormat="1" ht="12" customHeight="1">
      <c r="A30" s="63" t="s">
        <v>169</v>
      </c>
      <c r="B30" s="107" t="s">
        <v>400</v>
      </c>
      <c r="C30" s="96"/>
      <c r="D30" s="96"/>
    </row>
    <row r="31" spans="1:4" s="105" customFormat="1" ht="12" customHeight="1">
      <c r="A31" s="63" t="s">
        <v>395</v>
      </c>
      <c r="B31" s="107" t="s">
        <v>401</v>
      </c>
      <c r="C31" s="96"/>
      <c r="D31" s="96"/>
    </row>
    <row r="32" spans="1:4" s="105" customFormat="1" ht="12" customHeight="1">
      <c r="A32" s="63" t="s">
        <v>396</v>
      </c>
      <c r="B32" s="107" t="s">
        <v>170</v>
      </c>
      <c r="C32" s="96"/>
      <c r="D32" s="96"/>
    </row>
    <row r="33" spans="1:4" s="105" customFormat="1" ht="12" customHeight="1" thickBot="1">
      <c r="A33" s="65" t="s">
        <v>397</v>
      </c>
      <c r="B33" s="87" t="s">
        <v>171</v>
      </c>
      <c r="C33" s="98"/>
      <c r="D33" s="98"/>
    </row>
    <row r="34" spans="1:4" s="105" customFormat="1" ht="12" customHeight="1" thickBot="1">
      <c r="A34" s="69" t="s">
        <v>8</v>
      </c>
      <c r="B34" s="70" t="s">
        <v>172</v>
      </c>
      <c r="C34" s="95">
        <f>SUM(C35:C44)</f>
        <v>0</v>
      </c>
      <c r="D34" s="95">
        <f>SUM(D35:D44)</f>
        <v>0</v>
      </c>
    </row>
    <row r="35" spans="1:4" s="105" customFormat="1" ht="12" customHeight="1">
      <c r="A35" s="64" t="s">
        <v>51</v>
      </c>
      <c r="B35" s="106" t="s">
        <v>173</v>
      </c>
      <c r="C35" s="97"/>
      <c r="D35" s="97"/>
    </row>
    <row r="36" spans="1:4" s="105" customFormat="1" ht="12" customHeight="1">
      <c r="A36" s="63" t="s">
        <v>52</v>
      </c>
      <c r="B36" s="107" t="s">
        <v>174</v>
      </c>
      <c r="C36" s="96"/>
      <c r="D36" s="96"/>
    </row>
    <row r="37" spans="1:4" s="105" customFormat="1" ht="12" customHeight="1">
      <c r="A37" s="63" t="s">
        <v>53</v>
      </c>
      <c r="B37" s="107" t="s">
        <v>175</v>
      </c>
      <c r="C37" s="96"/>
      <c r="D37" s="96"/>
    </row>
    <row r="38" spans="1:4" s="105" customFormat="1" ht="12" customHeight="1">
      <c r="A38" s="63" t="s">
        <v>96</v>
      </c>
      <c r="B38" s="107" t="s">
        <v>176</v>
      </c>
      <c r="C38" s="96"/>
      <c r="D38" s="96"/>
    </row>
    <row r="39" spans="1:4" s="105" customFormat="1" ht="12" customHeight="1">
      <c r="A39" s="63" t="s">
        <v>97</v>
      </c>
      <c r="B39" s="107" t="s">
        <v>177</v>
      </c>
      <c r="C39" s="96"/>
      <c r="D39" s="96"/>
    </row>
    <row r="40" spans="1:4" s="105" customFormat="1" ht="12" customHeight="1">
      <c r="A40" s="63" t="s">
        <v>98</v>
      </c>
      <c r="B40" s="107" t="s">
        <v>178</v>
      </c>
      <c r="C40" s="96"/>
      <c r="D40" s="96"/>
    </row>
    <row r="41" spans="1:4" s="105" customFormat="1" ht="12" customHeight="1">
      <c r="A41" s="63" t="s">
        <v>99</v>
      </c>
      <c r="B41" s="107" t="s">
        <v>179</v>
      </c>
      <c r="C41" s="96"/>
      <c r="D41" s="96"/>
    </row>
    <row r="42" spans="1:4" s="105" customFormat="1" ht="12" customHeight="1">
      <c r="A42" s="63" t="s">
        <v>100</v>
      </c>
      <c r="B42" s="107" t="s">
        <v>180</v>
      </c>
      <c r="C42" s="96"/>
      <c r="D42" s="96"/>
    </row>
    <row r="43" spans="1:4" s="105" customFormat="1" ht="12" customHeight="1">
      <c r="A43" s="63" t="s">
        <v>181</v>
      </c>
      <c r="B43" s="107" t="s">
        <v>182</v>
      </c>
      <c r="C43" s="99"/>
      <c r="D43" s="99"/>
    </row>
    <row r="44" spans="1:4" s="105" customFormat="1" ht="12" customHeight="1" thickBot="1">
      <c r="A44" s="65" t="s">
        <v>183</v>
      </c>
      <c r="B44" s="108" t="s">
        <v>184</v>
      </c>
      <c r="C44" s="100"/>
      <c r="D44" s="100"/>
    </row>
    <row r="45" spans="1:4" s="105" customFormat="1" ht="12" customHeight="1" thickBot="1">
      <c r="A45" s="69" t="s">
        <v>9</v>
      </c>
      <c r="B45" s="70" t="s">
        <v>185</v>
      </c>
      <c r="C45" s="95">
        <f>SUM(C46:C50)</f>
        <v>0</v>
      </c>
      <c r="D45" s="95">
        <f>SUM(D46:D50)</f>
        <v>0</v>
      </c>
    </row>
    <row r="46" spans="1:4" s="105" customFormat="1" ht="12" customHeight="1">
      <c r="A46" s="64" t="s">
        <v>54</v>
      </c>
      <c r="B46" s="106" t="s">
        <v>186</v>
      </c>
      <c r="C46" s="114"/>
      <c r="D46" s="114"/>
    </row>
    <row r="47" spans="1:4" s="105" customFormat="1" ht="12" customHeight="1">
      <c r="A47" s="63" t="s">
        <v>55</v>
      </c>
      <c r="B47" s="107" t="s">
        <v>187</v>
      </c>
      <c r="C47" s="99"/>
      <c r="D47" s="99"/>
    </row>
    <row r="48" spans="1:4" s="105" customFormat="1" ht="12" customHeight="1">
      <c r="A48" s="63" t="s">
        <v>188</v>
      </c>
      <c r="B48" s="107" t="s">
        <v>189</v>
      </c>
      <c r="C48" s="99"/>
      <c r="D48" s="99"/>
    </row>
    <row r="49" spans="1:4" s="105" customFormat="1" ht="12" customHeight="1">
      <c r="A49" s="63" t="s">
        <v>190</v>
      </c>
      <c r="B49" s="107" t="s">
        <v>191</v>
      </c>
      <c r="C49" s="99"/>
      <c r="D49" s="99"/>
    </row>
    <row r="50" spans="1:4" s="105" customFormat="1" ht="12" customHeight="1" thickBot="1">
      <c r="A50" s="65" t="s">
        <v>192</v>
      </c>
      <c r="B50" s="108" t="s">
        <v>193</v>
      </c>
      <c r="C50" s="100"/>
      <c r="D50" s="100"/>
    </row>
    <row r="51" spans="1:4" s="105" customFormat="1" ht="17.25" customHeight="1" thickBot="1">
      <c r="A51" s="69" t="s">
        <v>101</v>
      </c>
      <c r="B51" s="70" t="s">
        <v>194</v>
      </c>
      <c r="C51" s="95">
        <f>SUM(C52:C54)</f>
        <v>0</v>
      </c>
      <c r="D51" s="95">
        <f>SUM(D52:D54)</f>
        <v>0</v>
      </c>
    </row>
    <row r="52" spans="1:4" s="105" customFormat="1" ht="12" customHeight="1">
      <c r="A52" s="64" t="s">
        <v>56</v>
      </c>
      <c r="B52" s="106" t="s">
        <v>195</v>
      </c>
      <c r="C52" s="97"/>
      <c r="D52" s="97"/>
    </row>
    <row r="53" spans="1:4" s="105" customFormat="1" ht="12" customHeight="1">
      <c r="A53" s="63" t="s">
        <v>57</v>
      </c>
      <c r="B53" s="107" t="s">
        <v>196</v>
      </c>
      <c r="C53" s="96"/>
      <c r="D53" s="96"/>
    </row>
    <row r="54" spans="1:4" s="105" customFormat="1" ht="12" customHeight="1">
      <c r="A54" s="63" t="s">
        <v>197</v>
      </c>
      <c r="B54" s="107" t="s">
        <v>198</v>
      </c>
      <c r="C54" s="96"/>
      <c r="D54" s="96"/>
    </row>
    <row r="55" spans="1:4" s="105" customFormat="1" ht="12" customHeight="1" thickBot="1">
      <c r="A55" s="65" t="s">
        <v>199</v>
      </c>
      <c r="B55" s="108" t="s">
        <v>200</v>
      </c>
      <c r="C55" s="98"/>
      <c r="D55" s="98"/>
    </row>
    <row r="56" spans="1:4" s="105" customFormat="1" ht="12" customHeight="1" thickBot="1">
      <c r="A56" s="69" t="s">
        <v>11</v>
      </c>
      <c r="B56" s="85" t="s">
        <v>201</v>
      </c>
      <c r="C56" s="95">
        <f>SUM(C57:C59)</f>
        <v>0</v>
      </c>
      <c r="D56" s="95">
        <f>SUM(D57:D59)</f>
        <v>0</v>
      </c>
    </row>
    <row r="57" spans="1:4" s="105" customFormat="1" ht="12" customHeight="1">
      <c r="A57" s="64" t="s">
        <v>102</v>
      </c>
      <c r="B57" s="106" t="s">
        <v>202</v>
      </c>
      <c r="C57" s="99"/>
      <c r="D57" s="99"/>
    </row>
    <row r="58" spans="1:4" s="105" customFormat="1" ht="12" customHeight="1">
      <c r="A58" s="63" t="s">
        <v>103</v>
      </c>
      <c r="B58" s="107" t="s">
        <v>203</v>
      </c>
      <c r="C58" s="99"/>
      <c r="D58" s="99"/>
    </row>
    <row r="59" spans="1:4" s="105" customFormat="1" ht="12" customHeight="1">
      <c r="A59" s="63" t="s">
        <v>123</v>
      </c>
      <c r="B59" s="107" t="s">
        <v>204</v>
      </c>
      <c r="C59" s="99"/>
      <c r="D59" s="99"/>
    </row>
    <row r="60" spans="1:4" s="105" customFormat="1" ht="12" customHeight="1" thickBot="1">
      <c r="A60" s="65" t="s">
        <v>205</v>
      </c>
      <c r="B60" s="108" t="s">
        <v>206</v>
      </c>
      <c r="C60" s="99"/>
      <c r="D60" s="99"/>
    </row>
    <row r="61" spans="1:4" s="105" customFormat="1" ht="12" customHeight="1" thickBot="1">
      <c r="A61" s="69" t="s">
        <v>12</v>
      </c>
      <c r="B61" s="70" t="s">
        <v>207</v>
      </c>
      <c r="C61" s="101">
        <f>+C6+C13+C20+C27+C34+C45+C51+C56</f>
        <v>0</v>
      </c>
      <c r="D61" s="101">
        <f>+D6+D13+D20+D27+D34+D45+D51+D56</f>
        <v>0</v>
      </c>
    </row>
    <row r="62" spans="1:4" s="105" customFormat="1" ht="12" customHeight="1" thickBot="1">
      <c r="A62" s="115" t="s">
        <v>208</v>
      </c>
      <c r="B62" s="85" t="s">
        <v>209</v>
      </c>
      <c r="C62" s="95">
        <f>+C63+C64+C65</f>
        <v>0</v>
      </c>
      <c r="D62" s="95">
        <f>+D63+D64+D65</f>
        <v>0</v>
      </c>
    </row>
    <row r="63" spans="1:4" s="105" customFormat="1" ht="12" customHeight="1">
      <c r="A63" s="64" t="s">
        <v>210</v>
      </c>
      <c r="B63" s="106" t="s">
        <v>211</v>
      </c>
      <c r="C63" s="99"/>
      <c r="D63" s="99"/>
    </row>
    <row r="64" spans="1:4" s="105" customFormat="1" ht="12" customHeight="1">
      <c r="A64" s="63" t="s">
        <v>212</v>
      </c>
      <c r="B64" s="107" t="s">
        <v>213</v>
      </c>
      <c r="C64" s="99"/>
      <c r="D64" s="99"/>
    </row>
    <row r="65" spans="1:4" s="105" customFormat="1" ht="12" customHeight="1" thickBot="1">
      <c r="A65" s="65" t="s">
        <v>214</v>
      </c>
      <c r="B65" s="53" t="s">
        <v>259</v>
      </c>
      <c r="C65" s="99"/>
      <c r="D65" s="99"/>
    </row>
    <row r="66" spans="1:4" s="105" customFormat="1" ht="12" customHeight="1" thickBot="1">
      <c r="A66" s="115" t="s">
        <v>216</v>
      </c>
      <c r="B66" s="85" t="s">
        <v>217</v>
      </c>
      <c r="C66" s="95">
        <f>+C67+C68+C69+C70</f>
        <v>0</v>
      </c>
      <c r="D66" s="95">
        <f>+D67+D68+D69+D70</f>
        <v>0</v>
      </c>
    </row>
    <row r="67" spans="1:4" s="105" customFormat="1" ht="13.5" customHeight="1">
      <c r="A67" s="64" t="s">
        <v>79</v>
      </c>
      <c r="B67" s="106" t="s">
        <v>218</v>
      </c>
      <c r="C67" s="99"/>
      <c r="D67" s="99"/>
    </row>
    <row r="68" spans="1:4" s="105" customFormat="1" ht="12" customHeight="1">
      <c r="A68" s="63" t="s">
        <v>80</v>
      </c>
      <c r="B68" s="107" t="s">
        <v>219</v>
      </c>
      <c r="C68" s="99"/>
      <c r="D68" s="99"/>
    </row>
    <row r="69" spans="1:4" s="105" customFormat="1" ht="12" customHeight="1">
      <c r="A69" s="63" t="s">
        <v>220</v>
      </c>
      <c r="B69" s="107" t="s">
        <v>221</v>
      </c>
      <c r="C69" s="99"/>
      <c r="D69" s="99"/>
    </row>
    <row r="70" spans="1:4" s="105" customFormat="1" ht="12" customHeight="1" thickBot="1">
      <c r="A70" s="65" t="s">
        <v>222</v>
      </c>
      <c r="B70" s="108" t="s">
        <v>223</v>
      </c>
      <c r="C70" s="99"/>
      <c r="D70" s="99"/>
    </row>
    <row r="71" spans="1:4" s="105" customFormat="1" ht="12" customHeight="1" thickBot="1">
      <c r="A71" s="115" t="s">
        <v>224</v>
      </c>
      <c r="B71" s="85" t="s">
        <v>225</v>
      </c>
      <c r="C71" s="95">
        <f>+C72+C73</f>
        <v>0</v>
      </c>
      <c r="D71" s="95">
        <f>+D72+D73</f>
        <v>0</v>
      </c>
    </row>
    <row r="72" spans="1:4" s="105" customFormat="1" ht="12" customHeight="1">
      <c r="A72" s="64" t="s">
        <v>226</v>
      </c>
      <c r="B72" s="106" t="s">
        <v>227</v>
      </c>
      <c r="C72" s="99"/>
      <c r="D72" s="99"/>
    </row>
    <row r="73" spans="1:4" s="105" customFormat="1" ht="12" customHeight="1" thickBot="1">
      <c r="A73" s="65" t="s">
        <v>228</v>
      </c>
      <c r="B73" s="108" t="s">
        <v>229</v>
      </c>
      <c r="C73" s="99"/>
      <c r="D73" s="99"/>
    </row>
    <row r="74" spans="1:4" s="105" customFormat="1" ht="12" customHeight="1" thickBot="1">
      <c r="A74" s="115" t="s">
        <v>230</v>
      </c>
      <c r="B74" s="85" t="s">
        <v>231</v>
      </c>
      <c r="C74" s="95">
        <f>+C75+C76+C77</f>
        <v>0</v>
      </c>
      <c r="D74" s="95">
        <f>+D75+D76+D77</f>
        <v>0</v>
      </c>
    </row>
    <row r="75" spans="1:4" s="105" customFormat="1" ht="12" customHeight="1">
      <c r="A75" s="64" t="s">
        <v>232</v>
      </c>
      <c r="B75" s="106" t="s">
        <v>233</v>
      </c>
      <c r="C75" s="99"/>
      <c r="D75" s="99"/>
    </row>
    <row r="76" spans="1:4" s="105" customFormat="1" ht="12" customHeight="1">
      <c r="A76" s="63" t="s">
        <v>234</v>
      </c>
      <c r="B76" s="107" t="s">
        <v>235</v>
      </c>
      <c r="C76" s="99"/>
      <c r="D76" s="99"/>
    </row>
    <row r="77" spans="1:4" s="105" customFormat="1" ht="12" customHeight="1" thickBot="1">
      <c r="A77" s="65" t="s">
        <v>236</v>
      </c>
      <c r="B77" s="87" t="s">
        <v>237</v>
      </c>
      <c r="C77" s="99"/>
      <c r="D77" s="99"/>
    </row>
    <row r="78" spans="1:4" s="105" customFormat="1" ht="12" customHeight="1" thickBot="1">
      <c r="A78" s="115" t="s">
        <v>238</v>
      </c>
      <c r="B78" s="85" t="s">
        <v>239</v>
      </c>
      <c r="C78" s="95">
        <f>+C79+C80+C81+C82</f>
        <v>0</v>
      </c>
      <c r="D78" s="95">
        <f>+D79+D80+D81+D82</f>
        <v>0</v>
      </c>
    </row>
    <row r="79" spans="1:4" s="105" customFormat="1" ht="12" customHeight="1">
      <c r="A79" s="109" t="s">
        <v>240</v>
      </c>
      <c r="B79" s="106" t="s">
        <v>241</v>
      </c>
      <c r="C79" s="99"/>
      <c r="D79" s="99"/>
    </row>
    <row r="80" spans="1:4" s="105" customFormat="1" ht="12" customHeight="1">
      <c r="A80" s="110" t="s">
        <v>242</v>
      </c>
      <c r="B80" s="107" t="s">
        <v>243</v>
      </c>
      <c r="C80" s="99"/>
      <c r="D80" s="99"/>
    </row>
    <row r="81" spans="1:4" s="105" customFormat="1" ht="12" customHeight="1">
      <c r="A81" s="110" t="s">
        <v>244</v>
      </c>
      <c r="B81" s="107" t="s">
        <v>245</v>
      </c>
      <c r="C81" s="99"/>
      <c r="D81" s="99"/>
    </row>
    <row r="82" spans="1:4" s="105" customFormat="1" ht="12" customHeight="1" thickBot="1">
      <c r="A82" s="116" t="s">
        <v>246</v>
      </c>
      <c r="B82" s="87" t="s">
        <v>247</v>
      </c>
      <c r="C82" s="99"/>
      <c r="D82" s="99"/>
    </row>
    <row r="83" spans="1:4" s="105" customFormat="1" ht="12" customHeight="1" thickBot="1">
      <c r="A83" s="115" t="s">
        <v>248</v>
      </c>
      <c r="B83" s="85" t="s">
        <v>249</v>
      </c>
      <c r="C83" s="118"/>
      <c r="D83" s="118"/>
    </row>
    <row r="84" spans="1:4" s="105" customFormat="1" ht="12" customHeight="1" thickBot="1">
      <c r="A84" s="115" t="s">
        <v>250</v>
      </c>
      <c r="B84" s="52" t="s">
        <v>251</v>
      </c>
      <c r="C84" s="101">
        <f>+C62+C66+C71+C74+C78+C83</f>
        <v>0</v>
      </c>
      <c r="D84" s="101">
        <f>+D62+D66+D71+D74+D78+D83</f>
        <v>0</v>
      </c>
    </row>
    <row r="85" spans="1:4" s="105" customFormat="1" ht="12" customHeight="1" thickBot="1">
      <c r="A85" s="117" t="s">
        <v>252</v>
      </c>
      <c r="B85" s="54" t="s">
        <v>253</v>
      </c>
      <c r="C85" s="101">
        <f>+C61+C84</f>
        <v>0</v>
      </c>
      <c r="D85" s="101">
        <f>+D61+D84</f>
        <v>0</v>
      </c>
    </row>
    <row r="86" spans="1:4" s="105" customFormat="1" ht="12" customHeight="1">
      <c r="A86" s="50"/>
      <c r="B86" s="50"/>
      <c r="C86" s="51"/>
      <c r="D86" s="51"/>
    </row>
    <row r="87" spans="1:4" ht="16.5" customHeight="1">
      <c r="A87" s="250" t="s">
        <v>32</v>
      </c>
      <c r="B87" s="250"/>
      <c r="C87" s="250"/>
      <c r="D87" s="250"/>
    </row>
    <row r="88" spans="1:4" s="111" customFormat="1" ht="16.5" customHeight="1" thickBot="1">
      <c r="A88" s="28" t="s">
        <v>83</v>
      </c>
      <c r="B88" s="28"/>
      <c r="C88" s="77"/>
      <c r="D88" s="77"/>
    </row>
    <row r="89" spans="1:4" s="111" customFormat="1" ht="16.5" customHeight="1">
      <c r="A89" s="251" t="s">
        <v>46</v>
      </c>
      <c r="B89" s="253" t="s">
        <v>143</v>
      </c>
      <c r="C89" s="255" t="str">
        <f>+C3</f>
        <v>2016. évi</v>
      </c>
      <c r="D89" s="255"/>
    </row>
    <row r="90" spans="1:4" ht="37.5" customHeight="1" thickBot="1">
      <c r="A90" s="252"/>
      <c r="B90" s="254"/>
      <c r="C90" s="29" t="s">
        <v>144</v>
      </c>
      <c r="D90" s="29" t="s">
        <v>145</v>
      </c>
    </row>
    <row r="91" spans="1:4" s="104" customFormat="1" ht="12" customHeight="1" thickBot="1">
      <c r="A91" s="74" t="s">
        <v>254</v>
      </c>
      <c r="B91" s="75" t="s">
        <v>255</v>
      </c>
      <c r="C91" s="75" t="s">
        <v>256</v>
      </c>
      <c r="D91" s="75" t="s">
        <v>257</v>
      </c>
    </row>
    <row r="92" spans="1:4" ht="12" customHeight="1" thickBot="1">
      <c r="A92" s="71" t="s">
        <v>4</v>
      </c>
      <c r="B92" s="73" t="s">
        <v>260</v>
      </c>
      <c r="C92" s="94">
        <f>SUM(C93:C97)</f>
        <v>0</v>
      </c>
      <c r="D92" s="94">
        <f>SUM(D93:D97)</f>
        <v>0</v>
      </c>
    </row>
    <row r="93" spans="1:4" ht="12" customHeight="1">
      <c r="A93" s="66" t="s">
        <v>58</v>
      </c>
      <c r="B93" s="59" t="s">
        <v>33</v>
      </c>
      <c r="C93" s="34"/>
      <c r="D93" s="34"/>
    </row>
    <row r="94" spans="1:4" ht="12" customHeight="1">
      <c r="A94" s="63" t="s">
        <v>59</v>
      </c>
      <c r="B94" s="57" t="s">
        <v>104</v>
      </c>
      <c r="C94" s="96"/>
      <c r="D94" s="96"/>
    </row>
    <row r="95" spans="1:4" ht="12" customHeight="1">
      <c r="A95" s="63" t="s">
        <v>60</v>
      </c>
      <c r="B95" s="57" t="s">
        <v>77</v>
      </c>
      <c r="C95" s="98"/>
      <c r="D95" s="98"/>
    </row>
    <row r="96" spans="1:4" ht="12" customHeight="1">
      <c r="A96" s="63" t="s">
        <v>61</v>
      </c>
      <c r="B96" s="60" t="s">
        <v>105</v>
      </c>
      <c r="C96" s="98"/>
      <c r="D96" s="98"/>
    </row>
    <row r="97" spans="1:4" ht="12" customHeight="1">
      <c r="A97" s="63" t="s">
        <v>69</v>
      </c>
      <c r="B97" s="68" t="s">
        <v>106</v>
      </c>
      <c r="C97" s="98"/>
      <c r="D97" s="98"/>
    </row>
    <row r="98" spans="1:4" ht="12" customHeight="1">
      <c r="A98" s="63" t="s">
        <v>62</v>
      </c>
      <c r="B98" s="57" t="s">
        <v>261</v>
      </c>
      <c r="C98" s="98"/>
      <c r="D98" s="98"/>
    </row>
    <row r="99" spans="1:4" ht="12" customHeight="1">
      <c r="A99" s="63" t="s">
        <v>63</v>
      </c>
      <c r="B99" s="79" t="s">
        <v>262</v>
      </c>
      <c r="C99" s="98"/>
      <c r="D99" s="98"/>
    </row>
    <row r="100" spans="1:4" ht="12" customHeight="1">
      <c r="A100" s="63" t="s">
        <v>70</v>
      </c>
      <c r="B100" s="80" t="s">
        <v>263</v>
      </c>
      <c r="C100" s="98"/>
      <c r="D100" s="98"/>
    </row>
    <row r="101" spans="1:4" ht="12" customHeight="1">
      <c r="A101" s="63" t="s">
        <v>71</v>
      </c>
      <c r="B101" s="80" t="s">
        <v>264</v>
      </c>
      <c r="C101" s="98"/>
      <c r="D101" s="98"/>
    </row>
    <row r="102" spans="1:4" ht="12" customHeight="1">
      <c r="A102" s="63" t="s">
        <v>72</v>
      </c>
      <c r="B102" s="79" t="s">
        <v>265</v>
      </c>
      <c r="C102" s="98"/>
      <c r="D102" s="98"/>
    </row>
    <row r="103" spans="1:4" ht="12" customHeight="1">
      <c r="A103" s="63" t="s">
        <v>73</v>
      </c>
      <c r="B103" s="79" t="s">
        <v>266</v>
      </c>
      <c r="C103" s="98"/>
      <c r="D103" s="98"/>
    </row>
    <row r="104" spans="1:4" ht="12" customHeight="1">
      <c r="A104" s="63" t="s">
        <v>75</v>
      </c>
      <c r="B104" s="80" t="s">
        <v>267</v>
      </c>
      <c r="C104" s="98"/>
      <c r="D104" s="98"/>
    </row>
    <row r="105" spans="1:4" ht="12" customHeight="1">
      <c r="A105" s="62" t="s">
        <v>107</v>
      </c>
      <c r="B105" s="81" t="s">
        <v>268</v>
      </c>
      <c r="C105" s="98"/>
      <c r="D105" s="98"/>
    </row>
    <row r="106" spans="1:4" ht="12" customHeight="1">
      <c r="A106" s="63" t="s">
        <v>269</v>
      </c>
      <c r="B106" s="81" t="s">
        <v>270</v>
      </c>
      <c r="C106" s="98"/>
      <c r="D106" s="98"/>
    </row>
    <row r="107" spans="1:4" ht="12" customHeight="1" thickBot="1">
      <c r="A107" s="67" t="s">
        <v>271</v>
      </c>
      <c r="B107" s="82" t="s">
        <v>272</v>
      </c>
      <c r="C107" s="35"/>
      <c r="D107" s="35"/>
    </row>
    <row r="108" spans="1:4" ht="12" customHeight="1" thickBot="1">
      <c r="A108" s="69" t="s">
        <v>5</v>
      </c>
      <c r="B108" s="72" t="s">
        <v>273</v>
      </c>
      <c r="C108" s="95">
        <f>+C109+C111+C113</f>
        <v>0</v>
      </c>
      <c r="D108" s="95">
        <f>+D109+D111+D113</f>
        <v>0</v>
      </c>
    </row>
    <row r="109" spans="1:4" ht="12" customHeight="1">
      <c r="A109" s="64" t="s">
        <v>64</v>
      </c>
      <c r="B109" s="57" t="s">
        <v>121</v>
      </c>
      <c r="C109" s="97"/>
      <c r="D109" s="97"/>
    </row>
    <row r="110" spans="1:4" ht="12" customHeight="1">
      <c r="A110" s="64" t="s">
        <v>65</v>
      </c>
      <c r="B110" s="61" t="s">
        <v>274</v>
      </c>
      <c r="C110" s="97"/>
      <c r="D110" s="97"/>
    </row>
    <row r="111" spans="1:4" ht="15.75">
      <c r="A111" s="64" t="s">
        <v>66</v>
      </c>
      <c r="B111" s="61" t="s">
        <v>108</v>
      </c>
      <c r="C111" s="96"/>
      <c r="D111" s="96"/>
    </row>
    <row r="112" spans="1:4" ht="12" customHeight="1">
      <c r="A112" s="64" t="s">
        <v>67</v>
      </c>
      <c r="B112" s="61" t="s">
        <v>275</v>
      </c>
      <c r="C112" s="96"/>
      <c r="D112" s="96"/>
    </row>
    <row r="113" spans="1:4" ht="12" customHeight="1">
      <c r="A113" s="64" t="s">
        <v>68</v>
      </c>
      <c r="B113" s="87" t="s">
        <v>124</v>
      </c>
      <c r="C113" s="96"/>
      <c r="D113" s="96"/>
    </row>
    <row r="114" spans="1:4" ht="21.75" customHeight="1">
      <c r="A114" s="64" t="s">
        <v>74</v>
      </c>
      <c r="B114" s="86" t="s">
        <v>276</v>
      </c>
      <c r="C114" s="96"/>
      <c r="D114" s="96"/>
    </row>
    <row r="115" spans="1:4" ht="24" customHeight="1">
      <c r="A115" s="64" t="s">
        <v>76</v>
      </c>
      <c r="B115" s="102" t="s">
        <v>277</v>
      </c>
      <c r="C115" s="96"/>
      <c r="D115" s="96"/>
    </row>
    <row r="116" spans="1:4" ht="12" customHeight="1">
      <c r="A116" s="64" t="s">
        <v>109</v>
      </c>
      <c r="B116" s="80" t="s">
        <v>264</v>
      </c>
      <c r="C116" s="96"/>
      <c r="D116" s="96"/>
    </row>
    <row r="117" spans="1:4" ht="12" customHeight="1">
      <c r="A117" s="64" t="s">
        <v>110</v>
      </c>
      <c r="B117" s="80" t="s">
        <v>278</v>
      </c>
      <c r="C117" s="96"/>
      <c r="D117" s="96"/>
    </row>
    <row r="118" spans="1:4" ht="12" customHeight="1">
      <c r="A118" s="64" t="s">
        <v>111</v>
      </c>
      <c r="B118" s="80" t="s">
        <v>279</v>
      </c>
      <c r="C118" s="96"/>
      <c r="D118" s="96"/>
    </row>
    <row r="119" spans="1:4" s="119" customFormat="1" ht="12" customHeight="1">
      <c r="A119" s="64" t="s">
        <v>280</v>
      </c>
      <c r="B119" s="80" t="s">
        <v>267</v>
      </c>
      <c r="C119" s="96"/>
      <c r="D119" s="96"/>
    </row>
    <row r="120" spans="1:4" ht="12" customHeight="1">
      <c r="A120" s="64" t="s">
        <v>281</v>
      </c>
      <c r="B120" s="80" t="s">
        <v>282</v>
      </c>
      <c r="C120" s="96"/>
      <c r="D120" s="96"/>
    </row>
    <row r="121" spans="1:4" ht="12" customHeight="1" thickBot="1">
      <c r="A121" s="62" t="s">
        <v>283</v>
      </c>
      <c r="B121" s="80" t="s">
        <v>284</v>
      </c>
      <c r="C121" s="98"/>
      <c r="D121" s="98"/>
    </row>
    <row r="122" spans="1:4" ht="12" customHeight="1" thickBot="1">
      <c r="A122" s="69" t="s">
        <v>6</v>
      </c>
      <c r="B122" s="76" t="s">
        <v>285</v>
      </c>
      <c r="C122" s="95">
        <f>+C123+C124</f>
        <v>0</v>
      </c>
      <c r="D122" s="95">
        <f>+D123+D124</f>
        <v>0</v>
      </c>
    </row>
    <row r="123" spans="1:4" ht="12" customHeight="1">
      <c r="A123" s="64" t="s">
        <v>47</v>
      </c>
      <c r="B123" s="58" t="s">
        <v>37</v>
      </c>
      <c r="C123" s="97"/>
      <c r="D123" s="97"/>
    </row>
    <row r="124" spans="1:4" ht="12" customHeight="1" thickBot="1">
      <c r="A124" s="65" t="s">
        <v>48</v>
      </c>
      <c r="B124" s="61" t="s">
        <v>38</v>
      </c>
      <c r="C124" s="98"/>
      <c r="D124" s="98"/>
    </row>
    <row r="125" spans="1:4" ht="12" customHeight="1" thickBot="1">
      <c r="A125" s="69" t="s">
        <v>7</v>
      </c>
      <c r="B125" s="76" t="s">
        <v>286</v>
      </c>
      <c r="C125" s="95">
        <f>+C92+C108+C122</f>
        <v>0</v>
      </c>
      <c r="D125" s="95">
        <f>+D92+D108+D122</f>
        <v>0</v>
      </c>
    </row>
    <row r="126" spans="1:4" ht="12" customHeight="1" thickBot="1">
      <c r="A126" s="69" t="s">
        <v>8</v>
      </c>
      <c r="B126" s="76" t="s">
        <v>287</v>
      </c>
      <c r="C126" s="95">
        <f>+C127+C128+C129</f>
        <v>0</v>
      </c>
      <c r="D126" s="95">
        <f>+D127+D128+D129</f>
        <v>0</v>
      </c>
    </row>
    <row r="127" spans="1:4" ht="12" customHeight="1">
      <c r="A127" s="64" t="s">
        <v>51</v>
      </c>
      <c r="B127" s="58" t="s">
        <v>288</v>
      </c>
      <c r="C127" s="96"/>
      <c r="D127" s="96"/>
    </row>
    <row r="128" spans="1:4" ht="12" customHeight="1">
      <c r="A128" s="64" t="s">
        <v>52</v>
      </c>
      <c r="B128" s="58" t="s">
        <v>289</v>
      </c>
      <c r="C128" s="96"/>
      <c r="D128" s="96"/>
    </row>
    <row r="129" spans="1:4" ht="12" customHeight="1" thickBot="1">
      <c r="A129" s="62" t="s">
        <v>53</v>
      </c>
      <c r="B129" s="56" t="s">
        <v>290</v>
      </c>
      <c r="C129" s="96"/>
      <c r="D129" s="96"/>
    </row>
    <row r="130" spans="1:4" ht="12" customHeight="1" thickBot="1">
      <c r="A130" s="69" t="s">
        <v>9</v>
      </c>
      <c r="B130" s="76" t="s">
        <v>291</v>
      </c>
      <c r="C130" s="95">
        <f>+C131+C132+C134+C133</f>
        <v>0</v>
      </c>
      <c r="D130" s="95">
        <f>+D131+D132+D134+D133</f>
        <v>0</v>
      </c>
    </row>
    <row r="131" spans="1:4" ht="12" customHeight="1">
      <c r="A131" s="64" t="s">
        <v>54</v>
      </c>
      <c r="B131" s="58" t="s">
        <v>292</v>
      </c>
      <c r="C131" s="96"/>
      <c r="D131" s="96"/>
    </row>
    <row r="132" spans="1:4" ht="12" customHeight="1">
      <c r="A132" s="64" t="s">
        <v>55</v>
      </c>
      <c r="B132" s="58" t="s">
        <v>293</v>
      </c>
      <c r="C132" s="96"/>
      <c r="D132" s="96"/>
    </row>
    <row r="133" spans="1:4" ht="12" customHeight="1">
      <c r="A133" s="64" t="s">
        <v>188</v>
      </c>
      <c r="B133" s="58" t="s">
        <v>294</v>
      </c>
      <c r="C133" s="96"/>
      <c r="D133" s="96"/>
    </row>
    <row r="134" spans="1:4" ht="12" customHeight="1" thickBot="1">
      <c r="A134" s="62" t="s">
        <v>190</v>
      </c>
      <c r="B134" s="56" t="s">
        <v>295</v>
      </c>
      <c r="C134" s="96"/>
      <c r="D134" s="96"/>
    </row>
    <row r="135" spans="1:4" ht="12" customHeight="1" thickBot="1">
      <c r="A135" s="69" t="s">
        <v>10</v>
      </c>
      <c r="B135" s="76" t="s">
        <v>296</v>
      </c>
      <c r="C135" s="101">
        <f>+C136+C137+C138+C139</f>
        <v>0</v>
      </c>
      <c r="D135" s="101">
        <f>+D136+D137+D138+D139</f>
        <v>0</v>
      </c>
    </row>
    <row r="136" spans="1:4" ht="12" customHeight="1">
      <c r="A136" s="64" t="s">
        <v>56</v>
      </c>
      <c r="B136" s="58" t="s">
        <v>297</v>
      </c>
      <c r="C136" s="96"/>
      <c r="D136" s="96"/>
    </row>
    <row r="137" spans="1:4" ht="12" customHeight="1">
      <c r="A137" s="64" t="s">
        <v>57</v>
      </c>
      <c r="B137" s="58" t="s">
        <v>298</v>
      </c>
      <c r="C137" s="96"/>
      <c r="D137" s="96"/>
    </row>
    <row r="138" spans="1:4" ht="12" customHeight="1">
      <c r="A138" s="64" t="s">
        <v>197</v>
      </c>
      <c r="B138" s="58" t="s">
        <v>299</v>
      </c>
      <c r="C138" s="96"/>
      <c r="D138" s="96"/>
    </row>
    <row r="139" spans="1:4" ht="12" customHeight="1" thickBot="1">
      <c r="A139" s="62" t="s">
        <v>199</v>
      </c>
      <c r="B139" s="56" t="s">
        <v>300</v>
      </c>
      <c r="C139" s="96"/>
      <c r="D139" s="96"/>
    </row>
    <row r="140" spans="1:8" ht="15" customHeight="1" thickBot="1">
      <c r="A140" s="69" t="s">
        <v>11</v>
      </c>
      <c r="B140" s="76" t="s">
        <v>301</v>
      </c>
      <c r="C140" s="36">
        <f>+C141+C142+C143+C144</f>
        <v>0</v>
      </c>
      <c r="D140" s="36">
        <f>+D141+D142+D143+D144</f>
        <v>0</v>
      </c>
      <c r="E140" s="112"/>
      <c r="F140" s="113"/>
      <c r="G140" s="113"/>
      <c r="H140" s="113"/>
    </row>
    <row r="141" spans="1:4" s="105" customFormat="1" ht="12.75" customHeight="1">
      <c r="A141" s="64" t="s">
        <v>102</v>
      </c>
      <c r="B141" s="58" t="s">
        <v>302</v>
      </c>
      <c r="C141" s="96"/>
      <c r="D141" s="96"/>
    </row>
    <row r="142" spans="1:4" ht="12.75" customHeight="1">
      <c r="A142" s="64" t="s">
        <v>103</v>
      </c>
      <c r="B142" s="58" t="s">
        <v>303</v>
      </c>
      <c r="C142" s="96"/>
      <c r="D142" s="96"/>
    </row>
    <row r="143" spans="1:4" ht="12.75" customHeight="1">
      <c r="A143" s="64" t="s">
        <v>123</v>
      </c>
      <c r="B143" s="58" t="s">
        <v>304</v>
      </c>
      <c r="C143" s="96"/>
      <c r="D143" s="96"/>
    </row>
    <row r="144" spans="1:4" ht="12.75" customHeight="1" thickBot="1">
      <c r="A144" s="64" t="s">
        <v>205</v>
      </c>
      <c r="B144" s="58" t="s">
        <v>305</v>
      </c>
      <c r="C144" s="96"/>
      <c r="D144" s="96"/>
    </row>
    <row r="145" spans="1:4" ht="16.5" thickBot="1">
      <c r="A145" s="69" t="s">
        <v>12</v>
      </c>
      <c r="B145" s="76" t="s">
        <v>306</v>
      </c>
      <c r="C145" s="55">
        <f>+C126+C130+C135+C140</f>
        <v>0</v>
      </c>
      <c r="D145" s="55">
        <f>+D126+D130+D135+D140</f>
        <v>0</v>
      </c>
    </row>
    <row r="146" spans="1:4" ht="16.5" thickBot="1">
      <c r="A146" s="88" t="s">
        <v>13</v>
      </c>
      <c r="B146" s="91" t="s">
        <v>307</v>
      </c>
      <c r="C146" s="55">
        <f>+C125+C145</f>
        <v>0</v>
      </c>
      <c r="D146" s="55">
        <f>+D125+D145</f>
        <v>0</v>
      </c>
    </row>
    <row r="148" spans="1:4" ht="18.75" customHeight="1">
      <c r="A148" s="249" t="s">
        <v>308</v>
      </c>
      <c r="B148" s="249"/>
      <c r="C148" s="249"/>
      <c r="D148" s="249"/>
    </row>
    <row r="149" spans="1:3" ht="13.5" customHeight="1" thickBot="1">
      <c r="A149" s="78" t="s">
        <v>84</v>
      </c>
      <c r="B149" s="78"/>
      <c r="C149" s="103"/>
    </row>
    <row r="150" spans="1:4" ht="21.75" thickBot="1">
      <c r="A150" s="69">
        <v>1</v>
      </c>
      <c r="B150" s="72" t="s">
        <v>309</v>
      </c>
      <c r="C150" s="89">
        <f>+C61-C125</f>
        <v>0</v>
      </c>
      <c r="D150" s="89">
        <f>+D61-D125</f>
        <v>0</v>
      </c>
    </row>
    <row r="151" spans="1:4" ht="21.75" thickBot="1">
      <c r="A151" s="69" t="s">
        <v>5</v>
      </c>
      <c r="B151" s="72" t="s">
        <v>310</v>
      </c>
      <c r="C151" s="89">
        <f>+C84-C145</f>
        <v>0</v>
      </c>
      <c r="D151" s="89">
        <f>+D84-D145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4" s="92" customFormat="1" ht="12.75" customHeight="1">
      <c r="C161" s="93"/>
      <c r="D161" s="93"/>
    </row>
  </sheetData>
  <sheetProtection/>
  <mergeCells count="9">
    <mergeCell ref="A148:D148"/>
    <mergeCell ref="A1:D1"/>
    <mergeCell ref="A3:A4"/>
    <mergeCell ref="B3:B4"/>
    <mergeCell ref="C3:D3"/>
    <mergeCell ref="A87:D87"/>
    <mergeCell ref="A89:A90"/>
    <mergeCell ref="B89:B90"/>
    <mergeCell ref="C89:D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Péterhida Község Önkormányzat
2016. ÉVI KÖLTSÉGVETÉS
ÁLLAMIGAZGATÁSI FELADATOK MÉRLEGE
&amp;R&amp;"Times New Roman CE,Félkövér dőlt"&amp;11 1.4. melléklet a 8/2017. (V.31.) önkormányzati rendelethez</oddHeader>
  </headerFooter>
  <rowBreaks count="1" manualBreakCount="1">
    <brk id="8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zoomScaleSheetLayoutView="100" workbookViewId="0" topLeftCell="A4">
      <selection activeCell="I1" sqref="I1"/>
    </sheetView>
  </sheetViews>
  <sheetFormatPr defaultColWidth="9.00390625" defaultRowHeight="12.75"/>
  <cols>
    <col min="1" max="1" width="6.875" style="7" customWidth="1"/>
    <col min="2" max="2" width="55.125" style="17" customWidth="1"/>
    <col min="3" max="4" width="16.375" style="7" customWidth="1"/>
    <col min="5" max="5" width="55.125" style="7" customWidth="1"/>
    <col min="6" max="7" width="16.375" style="7" customWidth="1"/>
    <col min="8" max="8" width="4.875" style="7" customWidth="1"/>
    <col min="9" max="16384" width="9.375" style="7" customWidth="1"/>
  </cols>
  <sheetData>
    <row r="1" spans="2:8" ht="39.75" customHeight="1">
      <c r="B1" s="129" t="s">
        <v>88</v>
      </c>
      <c r="C1" s="130"/>
      <c r="D1" s="130"/>
      <c r="E1" s="130"/>
      <c r="F1" s="130"/>
      <c r="G1" s="130"/>
      <c r="H1" s="258" t="str">
        <f>+CONCATENATE("2.1. melléklet a 8/",LEFT('1.1.sz.mell.'!C3,4)+1,". (V.31.) önkormányzati rendelethez")</f>
        <v>2.1. melléklet a 8/2017. (V.31.) önkormányzati rendelethez</v>
      </c>
    </row>
    <row r="2" spans="6:8" ht="14.25" thickBot="1">
      <c r="F2" s="22"/>
      <c r="G2" s="22" t="s">
        <v>122</v>
      </c>
      <c r="H2" s="258"/>
    </row>
    <row r="3" spans="1:8" ht="18" customHeight="1" thickBot="1">
      <c r="A3" s="256" t="s">
        <v>46</v>
      </c>
      <c r="B3" s="151" t="s">
        <v>35</v>
      </c>
      <c r="C3" s="152"/>
      <c r="D3" s="152"/>
      <c r="E3" s="151" t="s">
        <v>36</v>
      </c>
      <c r="F3" s="153"/>
      <c r="G3" s="153"/>
      <c r="H3" s="258"/>
    </row>
    <row r="4" spans="1:8" s="131" customFormat="1" ht="35.25" customHeight="1" thickBot="1">
      <c r="A4" s="257"/>
      <c r="B4" s="18" t="s">
        <v>39</v>
      </c>
      <c r="C4" s="19" t="str">
        <f>+CONCATENATE(LEFT('1.1.sz.mell.'!C3,4),". évi eredeti előirányzat")</f>
        <v>2016. évi eredeti előirányzat</v>
      </c>
      <c r="D4" s="120" t="str">
        <f>+CONCATENATE(LEFT('1.1.sz.mell.'!C3,4),". évi módosított előirányzat")</f>
        <v>2016. évi módosított előirányzat</v>
      </c>
      <c r="E4" s="18" t="s">
        <v>39</v>
      </c>
      <c r="F4" s="19" t="str">
        <f>+C4</f>
        <v>2016. évi eredeti előirányzat</v>
      </c>
      <c r="G4" s="120" t="str">
        <f>+D4</f>
        <v>2016. évi módosított előirányzat</v>
      </c>
      <c r="H4" s="258"/>
    </row>
    <row r="5" spans="1:8" s="132" customFormat="1" ht="12" customHeight="1" thickBot="1">
      <c r="A5" s="154" t="s">
        <v>254</v>
      </c>
      <c r="B5" s="155" t="s">
        <v>255</v>
      </c>
      <c r="C5" s="156" t="s">
        <v>256</v>
      </c>
      <c r="D5" s="156" t="s">
        <v>257</v>
      </c>
      <c r="E5" s="155" t="s">
        <v>335</v>
      </c>
      <c r="F5" s="156" t="s">
        <v>336</v>
      </c>
      <c r="G5" s="156" t="s">
        <v>337</v>
      </c>
      <c r="H5" s="258"/>
    </row>
    <row r="6" spans="1:8" ht="15" customHeight="1">
      <c r="A6" s="133" t="s">
        <v>4</v>
      </c>
      <c r="B6" s="134" t="s">
        <v>311</v>
      </c>
      <c r="C6" s="123">
        <v>15337</v>
      </c>
      <c r="D6" s="123">
        <v>17297</v>
      </c>
      <c r="E6" s="134" t="s">
        <v>40</v>
      </c>
      <c r="F6" s="123">
        <v>5090</v>
      </c>
      <c r="G6" s="123">
        <v>8909</v>
      </c>
      <c r="H6" s="258"/>
    </row>
    <row r="7" spans="1:8" ht="15" customHeight="1">
      <c r="A7" s="135" t="s">
        <v>5</v>
      </c>
      <c r="B7" s="136" t="s">
        <v>312</v>
      </c>
      <c r="C7" s="124">
        <v>1650</v>
      </c>
      <c r="D7" s="124">
        <v>5629</v>
      </c>
      <c r="E7" s="136" t="s">
        <v>104</v>
      </c>
      <c r="F7" s="124">
        <v>1385</v>
      </c>
      <c r="G7" s="124">
        <v>1741</v>
      </c>
      <c r="H7" s="258"/>
    </row>
    <row r="8" spans="1:8" ht="15" customHeight="1">
      <c r="A8" s="135" t="s">
        <v>6</v>
      </c>
      <c r="B8" s="136" t="s">
        <v>313</v>
      </c>
      <c r="C8" s="124"/>
      <c r="D8" s="124"/>
      <c r="E8" s="136" t="s">
        <v>127</v>
      </c>
      <c r="F8" s="124">
        <v>5488</v>
      </c>
      <c r="G8" s="124">
        <v>8734</v>
      </c>
      <c r="H8" s="258"/>
    </row>
    <row r="9" spans="1:8" ht="15" customHeight="1">
      <c r="A9" s="135" t="s">
        <v>7</v>
      </c>
      <c r="B9" s="136" t="s">
        <v>95</v>
      </c>
      <c r="C9" s="124">
        <v>1135</v>
      </c>
      <c r="D9" s="124">
        <v>963</v>
      </c>
      <c r="E9" s="136" t="s">
        <v>105</v>
      </c>
      <c r="F9" s="124">
        <v>1446</v>
      </c>
      <c r="G9" s="124">
        <v>1869</v>
      </c>
      <c r="H9" s="258"/>
    </row>
    <row r="10" spans="1:8" ht="15" customHeight="1">
      <c r="A10" s="135" t="s">
        <v>8</v>
      </c>
      <c r="B10" s="137" t="s">
        <v>314</v>
      </c>
      <c r="C10" s="124"/>
      <c r="D10" s="124"/>
      <c r="E10" s="136" t="s">
        <v>106</v>
      </c>
      <c r="F10" s="124">
        <v>1954</v>
      </c>
      <c r="G10" s="124">
        <v>2106</v>
      </c>
      <c r="H10" s="258"/>
    </row>
    <row r="11" spans="1:8" ht="15" customHeight="1">
      <c r="A11" s="135" t="s">
        <v>9</v>
      </c>
      <c r="B11" s="136" t="s">
        <v>387</v>
      </c>
      <c r="C11" s="125"/>
      <c r="D11" s="125"/>
      <c r="E11" s="136" t="s">
        <v>34</v>
      </c>
      <c r="F11" s="124">
        <v>8609</v>
      </c>
      <c r="G11" s="124">
        <v>12374</v>
      </c>
      <c r="H11" s="258"/>
    </row>
    <row r="12" spans="1:8" ht="15" customHeight="1">
      <c r="A12" s="135" t="s">
        <v>10</v>
      </c>
      <c r="B12" s="136" t="s">
        <v>184</v>
      </c>
      <c r="C12" s="124">
        <v>722</v>
      </c>
      <c r="D12" s="124">
        <v>1356</v>
      </c>
      <c r="E12" s="6"/>
      <c r="F12" s="124"/>
      <c r="G12" s="124"/>
      <c r="H12" s="258"/>
    </row>
    <row r="13" spans="1:8" ht="15" customHeight="1">
      <c r="A13" s="135" t="s">
        <v>11</v>
      </c>
      <c r="B13" s="6"/>
      <c r="C13" s="124"/>
      <c r="D13" s="124"/>
      <c r="E13" s="6"/>
      <c r="F13" s="124"/>
      <c r="G13" s="124"/>
      <c r="H13" s="258"/>
    </row>
    <row r="14" spans="1:8" ht="15" customHeight="1">
      <c r="A14" s="135" t="s">
        <v>12</v>
      </c>
      <c r="B14" s="145"/>
      <c r="C14" s="125"/>
      <c r="D14" s="125"/>
      <c r="E14" s="6"/>
      <c r="F14" s="124"/>
      <c r="G14" s="124"/>
      <c r="H14" s="258"/>
    </row>
    <row r="15" spans="1:8" ht="15" customHeight="1">
      <c r="A15" s="135" t="s">
        <v>13</v>
      </c>
      <c r="B15" s="6"/>
      <c r="C15" s="124"/>
      <c r="D15" s="124"/>
      <c r="E15" s="6"/>
      <c r="F15" s="124"/>
      <c r="G15" s="124"/>
      <c r="H15" s="258"/>
    </row>
    <row r="16" spans="1:8" ht="15" customHeight="1">
      <c r="A16" s="135" t="s">
        <v>14</v>
      </c>
      <c r="B16" s="6"/>
      <c r="C16" s="124"/>
      <c r="D16" s="124"/>
      <c r="E16" s="6"/>
      <c r="F16" s="124"/>
      <c r="G16" s="124"/>
      <c r="H16" s="258"/>
    </row>
    <row r="17" spans="1:8" ht="15" customHeight="1" thickBot="1">
      <c r="A17" s="135" t="s">
        <v>15</v>
      </c>
      <c r="B17" s="10"/>
      <c r="C17" s="126"/>
      <c r="D17" s="126"/>
      <c r="E17" s="6"/>
      <c r="F17" s="126"/>
      <c r="G17" s="126"/>
      <c r="H17" s="258"/>
    </row>
    <row r="18" spans="1:8" ht="17.25" customHeight="1" thickBot="1">
      <c r="A18" s="138" t="s">
        <v>16</v>
      </c>
      <c r="B18" s="122" t="s">
        <v>315</v>
      </c>
      <c r="C18" s="127">
        <f>+C6+C7+C9+C10+C12+C13+C14+C15+C16+C17</f>
        <v>18844</v>
      </c>
      <c r="D18" s="127">
        <f>+D6+D7+D9+D10+D12+D13+D14+D15+D16+D17</f>
        <v>25245</v>
      </c>
      <c r="E18" s="122" t="s">
        <v>322</v>
      </c>
      <c r="F18" s="127">
        <f>SUM(F6:F17)</f>
        <v>23972</v>
      </c>
      <c r="G18" s="127">
        <f>SUM(G6:G17)</f>
        <v>35733</v>
      </c>
      <c r="H18" s="258"/>
    </row>
    <row r="19" spans="1:8" ht="15" customHeight="1">
      <c r="A19" s="139" t="s">
        <v>17</v>
      </c>
      <c r="B19" s="140" t="s">
        <v>316</v>
      </c>
      <c r="C19" s="23">
        <f>+C20+C21+C22+C23</f>
        <v>5128</v>
      </c>
      <c r="D19" s="23">
        <f>+D20+D21+D22+D23</f>
        <v>9413</v>
      </c>
      <c r="E19" s="141" t="s">
        <v>112</v>
      </c>
      <c r="F19" s="128"/>
      <c r="G19" s="128"/>
      <c r="H19" s="258"/>
    </row>
    <row r="20" spans="1:8" ht="15" customHeight="1">
      <c r="A20" s="142" t="s">
        <v>18</v>
      </c>
      <c r="B20" s="141" t="s">
        <v>119</v>
      </c>
      <c r="C20" s="121">
        <v>5128</v>
      </c>
      <c r="D20" s="121">
        <v>9413</v>
      </c>
      <c r="E20" s="141" t="s">
        <v>323</v>
      </c>
      <c r="F20" s="121"/>
      <c r="G20" s="121"/>
      <c r="H20" s="258"/>
    </row>
    <row r="21" spans="1:8" ht="15" customHeight="1">
      <c r="A21" s="142" t="s">
        <v>19</v>
      </c>
      <c r="B21" s="141" t="s">
        <v>120</v>
      </c>
      <c r="C21" s="121"/>
      <c r="D21" s="121"/>
      <c r="E21" s="141" t="s">
        <v>86</v>
      </c>
      <c r="F21" s="121"/>
      <c r="G21" s="121"/>
      <c r="H21" s="258"/>
    </row>
    <row r="22" spans="1:8" ht="15" customHeight="1">
      <c r="A22" s="142" t="s">
        <v>20</v>
      </c>
      <c r="B22" s="141" t="s">
        <v>125</v>
      </c>
      <c r="C22" s="121"/>
      <c r="D22" s="121"/>
      <c r="E22" s="141" t="s">
        <v>87</v>
      </c>
      <c r="F22" s="121"/>
      <c r="G22" s="121"/>
      <c r="H22" s="258"/>
    </row>
    <row r="23" spans="1:8" ht="15" customHeight="1">
      <c r="A23" s="142" t="s">
        <v>21</v>
      </c>
      <c r="B23" s="141" t="s">
        <v>126</v>
      </c>
      <c r="C23" s="121"/>
      <c r="D23" s="121"/>
      <c r="E23" s="140" t="s">
        <v>128</v>
      </c>
      <c r="F23" s="121"/>
      <c r="G23" s="121"/>
      <c r="H23" s="258"/>
    </row>
    <row r="24" spans="1:8" ht="15" customHeight="1">
      <c r="A24" s="142" t="s">
        <v>22</v>
      </c>
      <c r="B24" s="141" t="s">
        <v>317</v>
      </c>
      <c r="C24" s="143">
        <f>+C25+C26</f>
        <v>0</v>
      </c>
      <c r="D24" s="143">
        <f>+D25+D26</f>
        <v>0</v>
      </c>
      <c r="E24" s="141" t="s">
        <v>113</v>
      </c>
      <c r="F24" s="121"/>
      <c r="G24" s="121"/>
      <c r="H24" s="258"/>
    </row>
    <row r="25" spans="1:8" ht="15" customHeight="1">
      <c r="A25" s="139" t="s">
        <v>23</v>
      </c>
      <c r="B25" s="140" t="s">
        <v>318</v>
      </c>
      <c r="C25" s="128"/>
      <c r="D25" s="128"/>
      <c r="E25" s="134" t="s">
        <v>114</v>
      </c>
      <c r="F25" s="128"/>
      <c r="G25" s="128"/>
      <c r="H25" s="258"/>
    </row>
    <row r="26" spans="1:8" ht="15" customHeight="1" thickBot="1">
      <c r="A26" s="142" t="s">
        <v>24</v>
      </c>
      <c r="B26" s="141" t="s">
        <v>319</v>
      </c>
      <c r="C26" s="121"/>
      <c r="D26" s="121"/>
      <c r="E26" s="6" t="s">
        <v>407</v>
      </c>
      <c r="F26" s="121"/>
      <c r="G26" s="121">
        <v>607</v>
      </c>
      <c r="H26" s="258"/>
    </row>
    <row r="27" spans="1:8" ht="17.25" customHeight="1" thickBot="1">
      <c r="A27" s="138" t="s">
        <v>25</v>
      </c>
      <c r="B27" s="122" t="s">
        <v>320</v>
      </c>
      <c r="C27" s="127">
        <f>+C19+C24</f>
        <v>5128</v>
      </c>
      <c r="D27" s="127">
        <f>+D19+D24</f>
        <v>9413</v>
      </c>
      <c r="E27" s="122" t="s">
        <v>324</v>
      </c>
      <c r="F27" s="127">
        <f>SUM(F19:F26)</f>
        <v>0</v>
      </c>
      <c r="G27" s="127">
        <f>SUM(G19:G26)</f>
        <v>607</v>
      </c>
      <c r="H27" s="258"/>
    </row>
    <row r="28" spans="1:8" ht="17.25" customHeight="1" thickBot="1">
      <c r="A28" s="138" t="s">
        <v>26</v>
      </c>
      <c r="B28" s="144" t="s">
        <v>321</v>
      </c>
      <c r="C28" s="37">
        <f>+C18+C27</f>
        <v>23972</v>
      </c>
      <c r="D28" s="37">
        <f>+D18+D27</f>
        <v>34658</v>
      </c>
      <c r="E28" s="144" t="s">
        <v>325</v>
      </c>
      <c r="F28" s="37">
        <f>+F18+F27</f>
        <v>23972</v>
      </c>
      <c r="G28" s="37">
        <f>+G18+G27</f>
        <v>36340</v>
      </c>
      <c r="H28" s="258"/>
    </row>
    <row r="29" spans="1:8" ht="17.25" customHeight="1" thickBot="1">
      <c r="A29" s="138" t="s">
        <v>27</v>
      </c>
      <c r="B29" s="144" t="s">
        <v>90</v>
      </c>
      <c r="C29" s="37">
        <f>IF(C18-F18&lt;0,F18-C18,"-")</f>
        <v>5128</v>
      </c>
      <c r="D29" s="37">
        <f>IF(D18-G18&lt;0,G18-D18,"-")</f>
        <v>10488</v>
      </c>
      <c r="E29" s="144" t="s">
        <v>91</v>
      </c>
      <c r="F29" s="37" t="str">
        <f>IF(C18-F18&gt;0,C18-F18,"-")</f>
        <v>-</v>
      </c>
      <c r="G29" s="37" t="str">
        <f>IF(D18-G18&gt;0,D18-G18,"-")</f>
        <v>-</v>
      </c>
      <c r="H29" s="258"/>
    </row>
    <row r="30" spans="1:8" ht="17.25" customHeight="1" thickBot="1">
      <c r="A30" s="138" t="s">
        <v>28</v>
      </c>
      <c r="B30" s="144" t="s">
        <v>129</v>
      </c>
      <c r="C30" s="37" t="str">
        <f>IF(C28-F28&lt;0,F28-C28,"-")</f>
        <v>-</v>
      </c>
      <c r="D30" s="37">
        <f>IF(D28-G28&lt;0,G28-D28,"-")</f>
        <v>1682</v>
      </c>
      <c r="E30" s="144" t="s">
        <v>130</v>
      </c>
      <c r="F30" s="37" t="str">
        <f>IF(C28-F28&gt;0,C28-F28,"-")</f>
        <v>-</v>
      </c>
      <c r="G30" s="37" t="str">
        <f>IF(D28-G28&gt;0,D28-G28,"-")</f>
        <v>-</v>
      </c>
      <c r="H30" s="258"/>
    </row>
  </sheetData>
  <sheetProtection/>
  <mergeCells count="2">
    <mergeCell ref="A3:A4"/>
    <mergeCell ref="H1:H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4">
      <selection activeCell="I17" sqref="I17"/>
    </sheetView>
  </sheetViews>
  <sheetFormatPr defaultColWidth="9.00390625" defaultRowHeight="12.75"/>
  <cols>
    <col min="1" max="1" width="6.875" style="7" customWidth="1"/>
    <col min="2" max="2" width="55.125" style="17" customWidth="1"/>
    <col min="3" max="4" width="16.375" style="7" customWidth="1"/>
    <col min="5" max="5" width="55.125" style="7" customWidth="1"/>
    <col min="6" max="7" width="16.375" style="7" customWidth="1"/>
    <col min="8" max="8" width="4.875" style="7" customWidth="1"/>
    <col min="9" max="16384" width="9.375" style="7" customWidth="1"/>
  </cols>
  <sheetData>
    <row r="1" spans="2:8" ht="39.75" customHeight="1">
      <c r="B1" s="129" t="s">
        <v>89</v>
      </c>
      <c r="C1" s="130"/>
      <c r="D1" s="130"/>
      <c r="E1" s="130"/>
      <c r="F1" s="130"/>
      <c r="G1" s="130"/>
      <c r="H1" s="261" t="str">
        <f>+CONCATENATE("2.2. melléklet a 8/",LEFT('1.1.sz.mell.'!C3,4)+1,". (V.31.) önkormányzati rendelethez")</f>
        <v>2.2. melléklet a 8/2017. (V.31.) önkormányzati rendelethez</v>
      </c>
    </row>
    <row r="2" spans="6:8" ht="14.25" thickBot="1">
      <c r="F2" s="22"/>
      <c r="G2" s="22" t="s">
        <v>122</v>
      </c>
      <c r="H2" s="261"/>
    </row>
    <row r="3" spans="1:8" ht="24" customHeight="1" thickBot="1">
      <c r="A3" s="259" t="s">
        <v>46</v>
      </c>
      <c r="B3" s="151" t="s">
        <v>35</v>
      </c>
      <c r="C3" s="152"/>
      <c r="D3" s="152"/>
      <c r="E3" s="151" t="s">
        <v>36</v>
      </c>
      <c r="F3" s="153"/>
      <c r="G3" s="153"/>
      <c r="H3" s="261"/>
    </row>
    <row r="4" spans="1:8" s="131" customFormat="1" ht="35.25" customHeight="1" thickBot="1">
      <c r="A4" s="260"/>
      <c r="B4" s="18" t="s">
        <v>39</v>
      </c>
      <c r="C4" s="19" t="str">
        <f>+'2.1.sz.mell  '!C4</f>
        <v>2016. évi eredeti előirányzat</v>
      </c>
      <c r="D4" s="120" t="str">
        <f>+'2.1.sz.mell  '!D4</f>
        <v>2016. évi módosított előirányzat</v>
      </c>
      <c r="E4" s="18" t="s">
        <v>39</v>
      </c>
      <c r="F4" s="19" t="str">
        <f>+'2.1.sz.mell  '!C4</f>
        <v>2016. évi eredeti előirányzat</v>
      </c>
      <c r="G4" s="120" t="str">
        <f>+'2.1.sz.mell  '!D4</f>
        <v>2016. évi módosított előirányzat</v>
      </c>
      <c r="H4" s="261"/>
    </row>
    <row r="5" spans="1:8" s="131" customFormat="1" ht="13.5" thickBot="1">
      <c r="A5" s="154" t="s">
        <v>254</v>
      </c>
      <c r="B5" s="155" t="s">
        <v>255</v>
      </c>
      <c r="C5" s="156" t="s">
        <v>256</v>
      </c>
      <c r="D5" s="156" t="s">
        <v>257</v>
      </c>
      <c r="E5" s="155" t="s">
        <v>335</v>
      </c>
      <c r="F5" s="156" t="s">
        <v>336</v>
      </c>
      <c r="G5" s="156" t="s">
        <v>337</v>
      </c>
      <c r="H5" s="261"/>
    </row>
    <row r="6" spans="1:8" ht="12.75" customHeight="1">
      <c r="A6" s="133" t="s">
        <v>4</v>
      </c>
      <c r="B6" s="134" t="s">
        <v>326</v>
      </c>
      <c r="C6" s="123"/>
      <c r="D6" s="123">
        <v>2950</v>
      </c>
      <c r="E6" s="134" t="s">
        <v>121</v>
      </c>
      <c r="F6" s="123"/>
      <c r="G6" s="123">
        <v>1268</v>
      </c>
      <c r="H6" s="261"/>
    </row>
    <row r="7" spans="1:8" ht="12.75">
      <c r="A7" s="135" t="s">
        <v>5</v>
      </c>
      <c r="B7" s="136" t="s">
        <v>327</v>
      </c>
      <c r="C7" s="124"/>
      <c r="D7" s="124"/>
      <c r="E7" s="136" t="s">
        <v>338</v>
      </c>
      <c r="F7" s="124"/>
      <c r="G7" s="124"/>
      <c r="H7" s="261"/>
    </row>
    <row r="8" spans="1:8" ht="12.75" customHeight="1">
      <c r="A8" s="135" t="s">
        <v>6</v>
      </c>
      <c r="B8" s="136" t="s">
        <v>328</v>
      </c>
      <c r="C8" s="124"/>
      <c r="D8" s="124"/>
      <c r="E8" s="136" t="s">
        <v>108</v>
      </c>
      <c r="F8" s="124"/>
      <c r="G8" s="124"/>
      <c r="H8" s="261"/>
    </row>
    <row r="9" spans="1:8" ht="12.75" customHeight="1">
      <c r="A9" s="135" t="s">
        <v>7</v>
      </c>
      <c r="B9" s="136" t="s">
        <v>329</v>
      </c>
      <c r="C9" s="124"/>
      <c r="D9" s="124"/>
      <c r="E9" s="136" t="s">
        <v>339</v>
      </c>
      <c r="F9" s="124"/>
      <c r="G9" s="124"/>
      <c r="H9" s="261"/>
    </row>
    <row r="10" spans="1:8" ht="12.75" customHeight="1">
      <c r="A10" s="135" t="s">
        <v>8</v>
      </c>
      <c r="B10" s="136" t="s">
        <v>330</v>
      </c>
      <c r="C10" s="124"/>
      <c r="D10" s="124"/>
      <c r="E10" s="136" t="s">
        <v>124</v>
      </c>
      <c r="F10" s="124"/>
      <c r="G10" s="124"/>
      <c r="H10" s="261"/>
    </row>
    <row r="11" spans="1:8" ht="12.75" customHeight="1">
      <c r="A11" s="135" t="s">
        <v>9</v>
      </c>
      <c r="B11" s="136" t="s">
        <v>331</v>
      </c>
      <c r="C11" s="125"/>
      <c r="D11" s="125"/>
      <c r="E11" s="171"/>
      <c r="F11" s="124"/>
      <c r="G11" s="124"/>
      <c r="H11" s="261"/>
    </row>
    <row r="12" spans="1:8" ht="12.75" customHeight="1">
      <c r="A12" s="135" t="s">
        <v>10</v>
      </c>
      <c r="B12" s="6"/>
      <c r="C12" s="124"/>
      <c r="D12" s="124"/>
      <c r="E12" s="171"/>
      <c r="F12" s="124"/>
      <c r="G12" s="124"/>
      <c r="H12" s="261"/>
    </row>
    <row r="13" spans="1:8" ht="12.75" customHeight="1">
      <c r="A13" s="135" t="s">
        <v>11</v>
      </c>
      <c r="B13" s="6"/>
      <c r="C13" s="124"/>
      <c r="D13" s="124"/>
      <c r="E13" s="172"/>
      <c r="F13" s="124"/>
      <c r="G13" s="124"/>
      <c r="H13" s="261"/>
    </row>
    <row r="14" spans="1:8" ht="12.75" customHeight="1">
      <c r="A14" s="135" t="s">
        <v>12</v>
      </c>
      <c r="B14" s="169"/>
      <c r="C14" s="125"/>
      <c r="D14" s="125"/>
      <c r="E14" s="171"/>
      <c r="F14" s="124"/>
      <c r="G14" s="124"/>
      <c r="H14" s="261"/>
    </row>
    <row r="15" spans="1:8" ht="12.75">
      <c r="A15" s="135" t="s">
        <v>13</v>
      </c>
      <c r="B15" s="6"/>
      <c r="C15" s="125"/>
      <c r="D15" s="125"/>
      <c r="E15" s="171"/>
      <c r="F15" s="124"/>
      <c r="G15" s="124"/>
      <c r="H15" s="261"/>
    </row>
    <row r="16" spans="1:8" ht="12.75" customHeight="1" thickBot="1">
      <c r="A16" s="166" t="s">
        <v>14</v>
      </c>
      <c r="B16" s="170"/>
      <c r="C16" s="168"/>
      <c r="D16" s="40"/>
      <c r="E16" s="167" t="s">
        <v>34</v>
      </c>
      <c r="F16" s="124"/>
      <c r="G16" s="124"/>
      <c r="H16" s="261"/>
    </row>
    <row r="17" spans="1:8" ht="15.75" customHeight="1" thickBot="1">
      <c r="A17" s="138" t="s">
        <v>15</v>
      </c>
      <c r="B17" s="122" t="s">
        <v>332</v>
      </c>
      <c r="C17" s="127">
        <f>+C6+C8+C9+C11+C12+C13+C14+C15+C16</f>
        <v>0</v>
      </c>
      <c r="D17" s="127">
        <f>+D6+D8+D9+D11+D12+D13+D14+D15+D16</f>
        <v>2950</v>
      </c>
      <c r="E17" s="122" t="s">
        <v>340</v>
      </c>
      <c r="F17" s="127">
        <f>+F6+F8+F10+F11+F12+F13+F14+F15+F16</f>
        <v>0</v>
      </c>
      <c r="G17" s="127">
        <f>+G6+G8+G10+G11+G12+G13+G14+G15+G16</f>
        <v>1268</v>
      </c>
      <c r="H17" s="261"/>
    </row>
    <row r="18" spans="1:8" ht="12.75" customHeight="1">
      <c r="A18" s="133" t="s">
        <v>16</v>
      </c>
      <c r="B18" s="158" t="s">
        <v>142</v>
      </c>
      <c r="C18" s="165">
        <f>+C19+C20+C21+C22+C23</f>
        <v>0</v>
      </c>
      <c r="D18" s="165">
        <f>+D19+D20+D21+D22+D23</f>
        <v>0</v>
      </c>
      <c r="E18" s="141" t="s">
        <v>112</v>
      </c>
      <c r="F18" s="38"/>
      <c r="G18" s="38"/>
      <c r="H18" s="261"/>
    </row>
    <row r="19" spans="1:8" ht="12.75" customHeight="1">
      <c r="A19" s="135" t="s">
        <v>17</v>
      </c>
      <c r="B19" s="159" t="s">
        <v>131</v>
      </c>
      <c r="C19" s="121"/>
      <c r="D19" s="121">
        <v>0</v>
      </c>
      <c r="E19" s="141" t="s">
        <v>115</v>
      </c>
      <c r="F19" s="121"/>
      <c r="G19" s="121"/>
      <c r="H19" s="261"/>
    </row>
    <row r="20" spans="1:8" ht="12.75" customHeight="1">
      <c r="A20" s="133" t="s">
        <v>18</v>
      </c>
      <c r="B20" s="159" t="s">
        <v>132</v>
      </c>
      <c r="C20" s="121"/>
      <c r="D20" s="121"/>
      <c r="E20" s="141" t="s">
        <v>86</v>
      </c>
      <c r="F20" s="121"/>
      <c r="G20" s="121"/>
      <c r="H20" s="261"/>
    </row>
    <row r="21" spans="1:8" ht="12.75" customHeight="1">
      <c r="A21" s="135" t="s">
        <v>19</v>
      </c>
      <c r="B21" s="159" t="s">
        <v>133</v>
      </c>
      <c r="C21" s="121"/>
      <c r="D21" s="121"/>
      <c r="E21" s="141" t="s">
        <v>87</v>
      </c>
      <c r="F21" s="121"/>
      <c r="G21" s="121"/>
      <c r="H21" s="261"/>
    </row>
    <row r="22" spans="1:8" ht="12.75" customHeight="1">
      <c r="A22" s="133" t="s">
        <v>20</v>
      </c>
      <c r="B22" s="159" t="s">
        <v>134</v>
      </c>
      <c r="C22" s="121"/>
      <c r="D22" s="121"/>
      <c r="E22" s="140" t="s">
        <v>128</v>
      </c>
      <c r="F22" s="121"/>
      <c r="G22" s="121"/>
      <c r="H22" s="261"/>
    </row>
    <row r="23" spans="1:8" ht="12.75" customHeight="1">
      <c r="A23" s="135" t="s">
        <v>21</v>
      </c>
      <c r="B23" s="160" t="s">
        <v>135</v>
      </c>
      <c r="C23" s="121"/>
      <c r="D23" s="121"/>
      <c r="E23" s="141" t="s">
        <v>116</v>
      </c>
      <c r="F23" s="121"/>
      <c r="G23" s="121"/>
      <c r="H23" s="261"/>
    </row>
    <row r="24" spans="1:8" ht="12.75" customHeight="1">
      <c r="A24" s="133" t="s">
        <v>22</v>
      </c>
      <c r="B24" s="161" t="s">
        <v>136</v>
      </c>
      <c r="C24" s="143">
        <f>+C25+C26+C27+C28+C29</f>
        <v>0</v>
      </c>
      <c r="D24" s="143">
        <f>+D25+D26+D27+D28+D29</f>
        <v>0</v>
      </c>
      <c r="E24" s="162" t="s">
        <v>114</v>
      </c>
      <c r="F24" s="121"/>
      <c r="G24" s="121"/>
      <c r="H24" s="261"/>
    </row>
    <row r="25" spans="1:8" ht="12.75" customHeight="1">
      <c r="A25" s="135" t="s">
        <v>23</v>
      </c>
      <c r="B25" s="160" t="s">
        <v>137</v>
      </c>
      <c r="C25" s="121"/>
      <c r="D25" s="121"/>
      <c r="E25" s="162" t="s">
        <v>341</v>
      </c>
      <c r="F25" s="121"/>
      <c r="G25" s="121"/>
      <c r="H25" s="261"/>
    </row>
    <row r="26" spans="1:8" ht="12.75" customHeight="1">
      <c r="A26" s="133" t="s">
        <v>24</v>
      </c>
      <c r="B26" s="160" t="s">
        <v>138</v>
      </c>
      <c r="C26" s="121"/>
      <c r="D26" s="121"/>
      <c r="E26" s="157"/>
      <c r="F26" s="121"/>
      <c r="G26" s="121"/>
      <c r="H26" s="261"/>
    </row>
    <row r="27" spans="1:8" ht="12.75" customHeight="1">
      <c r="A27" s="135" t="s">
        <v>25</v>
      </c>
      <c r="B27" s="159" t="s">
        <v>139</v>
      </c>
      <c r="C27" s="121"/>
      <c r="D27" s="121"/>
      <c r="E27" s="148"/>
      <c r="F27" s="121"/>
      <c r="G27" s="121"/>
      <c r="H27" s="261"/>
    </row>
    <row r="28" spans="1:8" ht="12.75" customHeight="1">
      <c r="A28" s="133" t="s">
        <v>26</v>
      </c>
      <c r="B28" s="163" t="s">
        <v>140</v>
      </c>
      <c r="C28" s="121"/>
      <c r="D28" s="121"/>
      <c r="E28" s="6"/>
      <c r="F28" s="121"/>
      <c r="G28" s="121"/>
      <c r="H28" s="261"/>
    </row>
    <row r="29" spans="1:8" ht="12.75" customHeight="1" thickBot="1">
      <c r="A29" s="135" t="s">
        <v>27</v>
      </c>
      <c r="B29" s="164" t="s">
        <v>141</v>
      </c>
      <c r="C29" s="121"/>
      <c r="D29" s="121"/>
      <c r="E29" s="148"/>
      <c r="F29" s="121"/>
      <c r="G29" s="121"/>
      <c r="H29" s="261"/>
    </row>
    <row r="30" spans="1:8" ht="16.5" customHeight="1" thickBot="1">
      <c r="A30" s="138" t="s">
        <v>28</v>
      </c>
      <c r="B30" s="122" t="s">
        <v>333</v>
      </c>
      <c r="C30" s="127">
        <f>+C18+C24</f>
        <v>0</v>
      </c>
      <c r="D30" s="127">
        <f>+D18+D24</f>
        <v>0</v>
      </c>
      <c r="E30" s="122" t="s">
        <v>343</v>
      </c>
      <c r="F30" s="127">
        <f>SUM(F18:F29)</f>
        <v>0</v>
      </c>
      <c r="G30" s="127">
        <f>SUM(G18:G29)</f>
        <v>0</v>
      </c>
      <c r="H30" s="261"/>
    </row>
    <row r="31" spans="1:8" ht="16.5" customHeight="1" thickBot="1">
      <c r="A31" s="138" t="s">
        <v>29</v>
      </c>
      <c r="B31" s="144" t="s">
        <v>334</v>
      </c>
      <c r="C31" s="37">
        <f>+C17+C30</f>
        <v>0</v>
      </c>
      <c r="D31" s="37">
        <f>+D17+D30</f>
        <v>2950</v>
      </c>
      <c r="E31" s="144" t="s">
        <v>342</v>
      </c>
      <c r="F31" s="37">
        <f>+F17+F30</f>
        <v>0</v>
      </c>
      <c r="G31" s="37">
        <f>+G17+G30</f>
        <v>1268</v>
      </c>
      <c r="H31" s="261"/>
    </row>
    <row r="32" spans="1:8" ht="16.5" customHeight="1" thickBot="1">
      <c r="A32" s="138" t="s">
        <v>30</v>
      </c>
      <c r="B32" s="144" t="s">
        <v>90</v>
      </c>
      <c r="C32" s="37" t="str">
        <f>IF(C17-F17&lt;0,F17-C17,"-")</f>
        <v>-</v>
      </c>
      <c r="D32" s="37" t="str">
        <f>IF(D17-G17&lt;0,G17-D17,"-")</f>
        <v>-</v>
      </c>
      <c r="E32" s="144" t="s">
        <v>91</v>
      </c>
      <c r="F32" s="37" t="str">
        <f>IF(C17-F17&gt;0,C17-F17,"-")</f>
        <v>-</v>
      </c>
      <c r="G32" s="37">
        <f>IF(D17-G17&gt;0,D17-G17,"-")</f>
        <v>1682</v>
      </c>
      <c r="H32" s="261"/>
    </row>
    <row r="33" spans="1:8" ht="16.5" customHeight="1" thickBot="1">
      <c r="A33" s="138" t="s">
        <v>31</v>
      </c>
      <c r="B33" s="144" t="s">
        <v>129</v>
      </c>
      <c r="C33" s="37" t="str">
        <f>IF(C26-F26&lt;0,F26-C26,"-")</f>
        <v>-</v>
      </c>
      <c r="D33" s="37" t="str">
        <f>IF(D26-G26&lt;0,G26-D26,"-")</f>
        <v>-</v>
      </c>
      <c r="E33" s="144" t="s">
        <v>130</v>
      </c>
      <c r="F33" s="37" t="str">
        <f>IF(C26-F26&gt;0,C26-F26,"-")</f>
        <v>-</v>
      </c>
      <c r="G33" s="37" t="str">
        <f>IF(D26-G26&gt;0,D26-G26,"-")</f>
        <v>-</v>
      </c>
      <c r="H33" s="261"/>
    </row>
  </sheetData>
  <sheetProtection/>
  <mergeCells count="2">
    <mergeCell ref="A3:A4"/>
    <mergeCell ref="H1:H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A35" sqref="A35"/>
    </sheetView>
  </sheetViews>
  <sheetFormatPr defaultColWidth="9.00390625" defaultRowHeight="12.75"/>
  <cols>
    <col min="1" max="1" width="46.375" style="44" customWidth="1"/>
    <col min="2" max="2" width="13.875" style="44" customWidth="1"/>
    <col min="3" max="3" width="66.125" style="44" customWidth="1"/>
    <col min="4" max="5" width="13.875" style="44" customWidth="1"/>
    <col min="6" max="16384" width="9.375" style="44" customWidth="1"/>
  </cols>
  <sheetData>
    <row r="1" spans="1:5" ht="18.75">
      <c r="A1" s="173" t="s">
        <v>81</v>
      </c>
      <c r="E1" s="179" t="s">
        <v>85</v>
      </c>
    </row>
    <row r="3" spans="1:5" ht="12.75">
      <c r="A3" s="174"/>
      <c r="B3" s="180"/>
      <c r="C3" s="174"/>
      <c r="D3" s="181"/>
      <c r="E3" s="180"/>
    </row>
    <row r="4" spans="1:5" ht="15.75">
      <c r="A4" s="262" t="s">
        <v>409</v>
      </c>
      <c r="B4" s="263"/>
      <c r="C4" s="175"/>
      <c r="D4" s="181"/>
      <c r="E4" s="180"/>
    </row>
    <row r="5" spans="1:5" ht="12.75">
      <c r="A5" s="174"/>
      <c r="B5" s="180"/>
      <c r="C5" s="174"/>
      <c r="D5" s="181"/>
      <c r="E5" s="180"/>
    </row>
    <row r="6" spans="1:5" ht="12.75">
      <c r="A6" s="174" t="s">
        <v>347</v>
      </c>
      <c r="B6" s="180">
        <f>+'1.1.sz.mell.'!C61</f>
        <v>18844</v>
      </c>
      <c r="C6" s="174" t="s">
        <v>348</v>
      </c>
      <c r="D6" s="181">
        <f>+'2.1.sz.mell  '!C18+'2.2.sz.mell  '!C17</f>
        <v>18844</v>
      </c>
      <c r="E6" s="180">
        <f>+B6-D6</f>
        <v>0</v>
      </c>
    </row>
    <row r="7" spans="1:5" ht="12.75">
      <c r="A7" s="174" t="s">
        <v>349</v>
      </c>
      <c r="B7" s="180">
        <f>+'1.1.sz.mell.'!C84</f>
        <v>5128</v>
      </c>
      <c r="C7" s="174" t="s">
        <v>350</v>
      </c>
      <c r="D7" s="181">
        <f>+'2.1.sz.mell  '!C27+'2.2.sz.mell  '!C30</f>
        <v>5128</v>
      </c>
      <c r="E7" s="180">
        <f>+B7-D7</f>
        <v>0</v>
      </c>
    </row>
    <row r="8" spans="1:5" ht="12.75">
      <c r="A8" s="174" t="s">
        <v>351</v>
      </c>
      <c r="B8" s="180">
        <f>+'1.1.sz.mell.'!C85</f>
        <v>23972</v>
      </c>
      <c r="C8" s="174" t="s">
        <v>352</v>
      </c>
      <c r="D8" s="181">
        <f>+'2.1.sz.mell  '!C28+'2.2.sz.mell  '!C31</f>
        <v>23972</v>
      </c>
      <c r="E8" s="180">
        <f>+B8-D8</f>
        <v>0</v>
      </c>
    </row>
    <row r="9" spans="1:5" ht="12.75">
      <c r="A9" s="174"/>
      <c r="B9" s="180"/>
      <c r="C9" s="174"/>
      <c r="D9" s="181"/>
      <c r="E9" s="180"/>
    </row>
    <row r="10" spans="1:5" ht="15.75">
      <c r="A10" s="262" t="s">
        <v>410</v>
      </c>
      <c r="B10" s="263"/>
      <c r="C10" s="175"/>
      <c r="D10" s="181"/>
      <c r="E10" s="180"/>
    </row>
    <row r="11" spans="1:5" ht="12.75">
      <c r="A11" s="174"/>
      <c r="B11" s="180"/>
      <c r="C11" s="174"/>
      <c r="D11" s="181"/>
      <c r="E11" s="180"/>
    </row>
    <row r="12" spans="1:5" ht="12.75">
      <c r="A12" s="174" t="s">
        <v>353</v>
      </c>
      <c r="B12" s="180">
        <f>+'1.1.sz.mell.'!D61</f>
        <v>28195</v>
      </c>
      <c r="C12" s="174" t="s">
        <v>359</v>
      </c>
      <c r="D12" s="181">
        <f>+'2.1.sz.mell  '!D18+'2.2.sz.mell  '!D17</f>
        <v>28195</v>
      </c>
      <c r="E12" s="180">
        <f>+B12-D12</f>
        <v>0</v>
      </c>
    </row>
    <row r="13" spans="1:5" ht="12.75">
      <c r="A13" s="174" t="s">
        <v>354</v>
      </c>
      <c r="B13" s="180">
        <f>+'1.1.sz.mell.'!D84</f>
        <v>9413</v>
      </c>
      <c r="C13" s="174" t="s">
        <v>360</v>
      </c>
      <c r="D13" s="181">
        <f>+'2.1.sz.mell  '!D27+'2.2.sz.mell  '!D30</f>
        <v>9413</v>
      </c>
      <c r="E13" s="180">
        <f>+B13-D13</f>
        <v>0</v>
      </c>
    </row>
    <row r="14" spans="1:5" ht="12.75">
      <c r="A14" s="174" t="s">
        <v>355</v>
      </c>
      <c r="B14" s="180">
        <f>+'1.1.sz.mell.'!D85</f>
        <v>37608</v>
      </c>
      <c r="C14" s="174" t="s">
        <v>361</v>
      </c>
      <c r="D14" s="181">
        <f>+'2.1.sz.mell  '!D28+'2.2.sz.mell  '!D31</f>
        <v>37608</v>
      </c>
      <c r="E14" s="180">
        <f>+B14-D14</f>
        <v>0</v>
      </c>
    </row>
    <row r="15" spans="1:5" ht="12.75">
      <c r="A15" s="174"/>
      <c r="B15" s="180"/>
      <c r="C15" s="174"/>
      <c r="D15" s="181"/>
      <c r="E15" s="180"/>
    </row>
    <row r="16" spans="1:5" ht="15.75">
      <c r="A16" s="150" t="s">
        <v>411</v>
      </c>
      <c r="B16" s="149"/>
      <c r="C16" s="175"/>
      <c r="D16" s="181"/>
      <c r="E16" s="180"/>
    </row>
    <row r="17" spans="1:5" ht="12.75">
      <c r="A17" s="174"/>
      <c r="B17" s="180"/>
      <c r="C17" s="174"/>
      <c r="D17" s="181"/>
      <c r="E17" s="180"/>
    </row>
    <row r="18" spans="1:5" ht="12.75">
      <c r="A18" s="174" t="s">
        <v>356</v>
      </c>
      <c r="B18" s="180" t="e">
        <f>+'1.1.sz.mell.'!#REF!</f>
        <v>#REF!</v>
      </c>
      <c r="C18" s="174" t="s">
        <v>362</v>
      </c>
      <c r="D18" s="181" t="e">
        <f>+'2.1.sz.mell  '!#REF!+'2.2.sz.mell  '!#REF!</f>
        <v>#REF!</v>
      </c>
      <c r="E18" s="180" t="e">
        <f>+B18-D18</f>
        <v>#REF!</v>
      </c>
    </row>
    <row r="19" spans="1:5" ht="12.75">
      <c r="A19" s="174" t="s">
        <v>357</v>
      </c>
      <c r="B19" s="180" t="e">
        <f>+'1.1.sz.mell.'!#REF!</f>
        <v>#REF!</v>
      </c>
      <c r="C19" s="174" t="s">
        <v>363</v>
      </c>
      <c r="D19" s="181" t="e">
        <f>+'2.1.sz.mell  '!#REF!+'2.2.sz.mell  '!#REF!</f>
        <v>#REF!</v>
      </c>
      <c r="E19" s="180" t="e">
        <f>+B19-D19</f>
        <v>#REF!</v>
      </c>
    </row>
    <row r="20" spans="1:5" ht="12.75">
      <c r="A20" s="174" t="s">
        <v>358</v>
      </c>
      <c r="B20" s="180" t="e">
        <f>+'1.1.sz.mell.'!#REF!</f>
        <v>#REF!</v>
      </c>
      <c r="C20" s="174" t="s">
        <v>364</v>
      </c>
      <c r="D20" s="181" t="e">
        <f>+'2.1.sz.mell  '!#REF!+'2.2.sz.mell  '!#REF!</f>
        <v>#REF!</v>
      </c>
      <c r="E20" s="180" t="e">
        <f>+B20-D20</f>
        <v>#REF!</v>
      </c>
    </row>
    <row r="21" spans="1:5" ht="12.75">
      <c r="A21" s="174"/>
      <c r="B21" s="180"/>
      <c r="C21" s="174"/>
      <c r="D21" s="181"/>
      <c r="E21" s="180"/>
    </row>
    <row r="22" spans="1:5" ht="15.75">
      <c r="A22" s="150" t="s">
        <v>412</v>
      </c>
      <c r="B22" s="182"/>
      <c r="C22" s="175"/>
      <c r="D22" s="181"/>
      <c r="E22" s="180"/>
    </row>
    <row r="23" spans="1:5" ht="12.75">
      <c r="A23" s="174"/>
      <c r="B23" s="180"/>
      <c r="C23" s="174"/>
      <c r="D23" s="181"/>
      <c r="E23" s="180"/>
    </row>
    <row r="24" spans="1:5" ht="12.75">
      <c r="A24" s="174" t="s">
        <v>365</v>
      </c>
      <c r="B24" s="180">
        <f>+'1.1.sz.mell.'!C125</f>
        <v>23972</v>
      </c>
      <c r="C24" s="174" t="s">
        <v>371</v>
      </c>
      <c r="D24" s="181">
        <f>+'2.1.sz.mell  '!F18+'2.2.sz.mell  '!F17</f>
        <v>23972</v>
      </c>
      <c r="E24" s="180">
        <f>+B24-D24</f>
        <v>0</v>
      </c>
    </row>
    <row r="25" spans="1:5" ht="12.75">
      <c r="A25" s="174" t="s">
        <v>344</v>
      </c>
      <c r="B25" s="180">
        <f>+'1.1.sz.mell.'!C145</f>
        <v>0</v>
      </c>
      <c r="C25" s="174" t="s">
        <v>372</v>
      </c>
      <c r="D25" s="181">
        <f>+'2.1.sz.mell  '!F27+'2.2.sz.mell  '!F30</f>
        <v>0</v>
      </c>
      <c r="E25" s="180">
        <f>+B25-D25</f>
        <v>0</v>
      </c>
    </row>
    <row r="26" spans="1:5" ht="12.75">
      <c r="A26" s="174" t="s">
        <v>366</v>
      </c>
      <c r="B26" s="180">
        <f>+'1.1.sz.mell.'!C146</f>
        <v>23972</v>
      </c>
      <c r="C26" s="174" t="s">
        <v>373</v>
      </c>
      <c r="D26" s="181">
        <f>+'2.1.sz.mell  '!F28+'2.2.sz.mell  '!F31</f>
        <v>23972</v>
      </c>
      <c r="E26" s="180">
        <f>+B26-D26</f>
        <v>0</v>
      </c>
    </row>
    <row r="27" spans="1:5" ht="12.75">
      <c r="A27" s="174"/>
      <c r="B27" s="180"/>
      <c r="C27" s="174"/>
      <c r="D27" s="181"/>
      <c r="E27" s="180"/>
    </row>
    <row r="28" spans="1:5" ht="15.75">
      <c r="A28" s="150" t="s">
        <v>413</v>
      </c>
      <c r="B28" s="182"/>
      <c r="C28" s="175"/>
      <c r="D28" s="181"/>
      <c r="E28" s="180"/>
    </row>
    <row r="29" spans="1:5" ht="12.75">
      <c r="A29" s="174"/>
      <c r="B29" s="180"/>
      <c r="C29" s="174"/>
      <c r="D29" s="181"/>
      <c r="E29" s="180"/>
    </row>
    <row r="30" spans="1:5" ht="12.75">
      <c r="A30" s="174" t="s">
        <v>367</v>
      </c>
      <c r="B30" s="180">
        <f>+'1.1.sz.mell.'!D125</f>
        <v>37001</v>
      </c>
      <c r="C30" s="174" t="s">
        <v>378</v>
      </c>
      <c r="D30" s="181">
        <f>+'2.1.sz.mell  '!G18+'2.2.sz.mell  '!G17</f>
        <v>37001</v>
      </c>
      <c r="E30" s="180">
        <f>+B30-D30</f>
        <v>0</v>
      </c>
    </row>
    <row r="31" spans="1:5" ht="12.75">
      <c r="A31" s="174" t="s">
        <v>345</v>
      </c>
      <c r="B31" s="180">
        <f>+'1.1.sz.mell.'!D145</f>
        <v>607</v>
      </c>
      <c r="C31" s="174" t="s">
        <v>375</v>
      </c>
      <c r="D31" s="181">
        <f>+'2.1.sz.mell  '!G27+'2.2.sz.mell  '!G30</f>
        <v>607</v>
      </c>
      <c r="E31" s="180">
        <f>+B31-D31</f>
        <v>0</v>
      </c>
    </row>
    <row r="32" spans="1:5" ht="12.75">
      <c r="A32" s="174" t="s">
        <v>368</v>
      </c>
      <c r="B32" s="180">
        <f>+'1.1.sz.mell.'!D146</f>
        <v>37608</v>
      </c>
      <c r="C32" s="174" t="s">
        <v>374</v>
      </c>
      <c r="D32" s="181">
        <f>+'2.1.sz.mell  '!G28+'2.2.sz.mell  '!G31</f>
        <v>37608</v>
      </c>
      <c r="E32" s="180">
        <f>+B32-D32</f>
        <v>0</v>
      </c>
    </row>
    <row r="33" spans="1:5" ht="12.75">
      <c r="A33" s="174"/>
      <c r="B33" s="180"/>
      <c r="C33" s="174"/>
      <c r="D33" s="181"/>
      <c r="E33" s="180"/>
    </row>
    <row r="34" spans="1:5" ht="15.75">
      <c r="A34" s="178" t="s">
        <v>414</v>
      </c>
      <c r="B34" s="182"/>
      <c r="C34" s="175"/>
      <c r="D34" s="181"/>
      <c r="E34" s="180"/>
    </row>
    <row r="35" spans="1:5" ht="12.75">
      <c r="A35" s="174"/>
      <c r="B35" s="180"/>
      <c r="C35" s="174"/>
      <c r="D35" s="181"/>
      <c r="E35" s="180"/>
    </row>
    <row r="36" spans="1:5" ht="12.75">
      <c r="A36" s="174" t="s">
        <v>369</v>
      </c>
      <c r="B36" s="180" t="e">
        <f>+'1.1.sz.mell.'!#REF!</f>
        <v>#REF!</v>
      </c>
      <c r="C36" s="174" t="s">
        <v>379</v>
      </c>
      <c r="D36" s="181" t="e">
        <f>+'2.1.sz.mell  '!#REF!+'2.2.sz.mell  '!#REF!</f>
        <v>#REF!</v>
      </c>
      <c r="E36" s="180" t="e">
        <f>+B36-D36</f>
        <v>#REF!</v>
      </c>
    </row>
    <row r="37" spans="1:5" ht="12.75">
      <c r="A37" s="174" t="s">
        <v>346</v>
      </c>
      <c r="B37" s="180" t="e">
        <f>+'1.1.sz.mell.'!#REF!</f>
        <v>#REF!</v>
      </c>
      <c r="C37" s="174" t="s">
        <v>377</v>
      </c>
      <c r="D37" s="181" t="e">
        <f>+'2.1.sz.mell  '!#REF!+'2.2.sz.mell  '!#REF!</f>
        <v>#REF!</v>
      </c>
      <c r="E37" s="180" t="e">
        <f>+B37-D37</f>
        <v>#REF!</v>
      </c>
    </row>
    <row r="38" spans="1:5" ht="12.75">
      <c r="A38" s="174" t="s">
        <v>370</v>
      </c>
      <c r="B38" s="180" t="e">
        <f>+'1.1.sz.mell.'!#REF!</f>
        <v>#REF!</v>
      </c>
      <c r="C38" s="174" t="s">
        <v>376</v>
      </c>
      <c r="D38" s="181" t="e">
        <f>+'2.1.sz.mell  '!#REF!+'2.2.sz.mell  '!#REF!</f>
        <v>#REF!</v>
      </c>
      <c r="E38" s="180" t="e">
        <f>+B38-D38</f>
        <v>#REF!</v>
      </c>
    </row>
  </sheetData>
  <sheetProtection/>
  <mergeCells count="2">
    <mergeCell ref="A4:B4"/>
    <mergeCell ref="A10:B10"/>
  </mergeCells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workbookViewId="0" topLeftCell="A1">
      <selection activeCell="L19" sqref="L19"/>
    </sheetView>
  </sheetViews>
  <sheetFormatPr defaultColWidth="9.00390625" defaultRowHeight="12.75"/>
  <cols>
    <col min="1" max="1" width="39.625" style="4" customWidth="1"/>
    <col min="2" max="6" width="15.625" style="3" customWidth="1"/>
    <col min="7" max="7" width="5.125" style="3" customWidth="1"/>
    <col min="8" max="16384" width="9.375" style="3" customWidth="1"/>
  </cols>
  <sheetData>
    <row r="1" spans="1:7" ht="18" customHeight="1">
      <c r="A1" s="264" t="s">
        <v>0</v>
      </c>
      <c r="B1" s="264"/>
      <c r="C1" s="264"/>
      <c r="D1" s="264"/>
      <c r="E1" s="264"/>
      <c r="F1" s="264"/>
      <c r="G1" s="265" t="str">
        <f>+CONCATENATE("3. melléklet a 8/2017. (V.31.) önkormányzati rendelethez")</f>
        <v>3. melléklet a 8/2017. (V.31.) önkormányzati rendelethez</v>
      </c>
    </row>
    <row r="2" spans="1:7" ht="22.5" customHeight="1" thickBot="1">
      <c r="A2" s="17"/>
      <c r="B2" s="7"/>
      <c r="C2" s="7"/>
      <c r="D2" s="7"/>
      <c r="E2" s="7"/>
      <c r="F2" s="241" t="s">
        <v>420</v>
      </c>
      <c r="G2" s="265"/>
    </row>
    <row r="3" spans="1:7" s="5" customFormat="1" ht="50.25" customHeight="1" thickBot="1">
      <c r="A3" s="18" t="s">
        <v>42</v>
      </c>
      <c r="B3" s="19" t="s">
        <v>43</v>
      </c>
      <c r="C3" s="19" t="s">
        <v>44</v>
      </c>
      <c r="D3" s="19" t="str">
        <f>+CONCATENATE("Felhasználás 2015. XII.31-ig")</f>
        <v>Felhasználás 2015. XII.31-ig</v>
      </c>
      <c r="E3" s="19" t="s">
        <v>421</v>
      </c>
      <c r="F3" s="39" t="s">
        <v>408</v>
      </c>
      <c r="G3" s="265"/>
    </row>
    <row r="4" spans="1:7" s="7" customFormat="1" ht="12" customHeight="1" thickBot="1">
      <c r="A4" s="146" t="s">
        <v>254</v>
      </c>
      <c r="B4" s="147" t="s">
        <v>255</v>
      </c>
      <c r="C4" s="147" t="s">
        <v>256</v>
      </c>
      <c r="D4" s="147" t="s">
        <v>257</v>
      </c>
      <c r="E4" s="147" t="s">
        <v>258</v>
      </c>
      <c r="F4" s="30" t="s">
        <v>335</v>
      </c>
      <c r="G4" s="265"/>
    </row>
    <row r="5" spans="1:7" ht="15.75" customHeight="1">
      <c r="A5" s="6" t="s">
        <v>415</v>
      </c>
      <c r="B5" s="1">
        <v>699</v>
      </c>
      <c r="C5" s="8">
        <v>2016</v>
      </c>
      <c r="D5" s="1"/>
      <c r="E5" s="1">
        <v>0</v>
      </c>
      <c r="F5" s="31">
        <v>699</v>
      </c>
      <c r="G5" s="265"/>
    </row>
    <row r="6" spans="1:7" ht="15.75" customHeight="1">
      <c r="A6" s="6" t="s">
        <v>418</v>
      </c>
      <c r="B6" s="1">
        <v>284</v>
      </c>
      <c r="C6" s="8">
        <v>2016</v>
      </c>
      <c r="D6" s="1"/>
      <c r="E6" s="1"/>
      <c r="F6" s="31">
        <v>284</v>
      </c>
      <c r="G6" s="265"/>
    </row>
    <row r="7" spans="1:7" ht="15.75" customHeight="1">
      <c r="A7" s="6"/>
      <c r="B7" s="1"/>
      <c r="C7" s="8"/>
      <c r="D7" s="1"/>
      <c r="E7" s="1"/>
      <c r="F7" s="31"/>
      <c r="G7" s="265"/>
    </row>
    <row r="8" spans="1:7" ht="15.75" customHeight="1">
      <c r="A8" s="9"/>
      <c r="B8" s="1"/>
      <c r="C8" s="8"/>
      <c r="D8" s="1"/>
      <c r="E8" s="1"/>
      <c r="F8" s="31"/>
      <c r="G8" s="265"/>
    </row>
    <row r="9" spans="1:7" ht="15.75" customHeight="1">
      <c r="A9" s="6"/>
      <c r="B9" s="1"/>
      <c r="C9" s="8"/>
      <c r="D9" s="1"/>
      <c r="E9" s="1"/>
      <c r="F9" s="31"/>
      <c r="G9" s="265"/>
    </row>
    <row r="10" spans="1:7" ht="15.75" customHeight="1">
      <c r="A10" s="9"/>
      <c r="B10" s="1"/>
      <c r="C10" s="8"/>
      <c r="D10" s="1"/>
      <c r="E10" s="1"/>
      <c r="F10" s="31"/>
      <c r="G10" s="265"/>
    </row>
    <row r="11" spans="1:7" ht="15.75" customHeight="1">
      <c r="A11" s="6"/>
      <c r="B11" s="1"/>
      <c r="C11" s="8"/>
      <c r="D11" s="1"/>
      <c r="E11" s="1"/>
      <c r="F11" s="31"/>
      <c r="G11" s="265"/>
    </row>
    <row r="12" spans="1:7" ht="15.75" customHeight="1">
      <c r="A12" s="6"/>
      <c r="B12" s="1"/>
      <c r="C12" s="8"/>
      <c r="D12" s="1"/>
      <c r="E12" s="1"/>
      <c r="F12" s="31"/>
      <c r="G12" s="265"/>
    </row>
    <row r="13" spans="1:7" ht="15.75" customHeight="1">
      <c r="A13" s="6"/>
      <c r="B13" s="1"/>
      <c r="C13" s="8"/>
      <c r="D13" s="1"/>
      <c r="E13" s="1"/>
      <c r="F13" s="31"/>
      <c r="G13" s="265"/>
    </row>
    <row r="14" spans="1:7" ht="15.75" customHeight="1">
      <c r="A14" s="6"/>
      <c r="B14" s="1"/>
      <c r="C14" s="8"/>
      <c r="D14" s="1"/>
      <c r="E14" s="1"/>
      <c r="F14" s="31"/>
      <c r="G14" s="265"/>
    </row>
    <row r="15" spans="1:7" ht="15.75" customHeight="1">
      <c r="A15" s="6"/>
      <c r="B15" s="1"/>
      <c r="C15" s="8"/>
      <c r="D15" s="1"/>
      <c r="E15" s="1"/>
      <c r="F15" s="31"/>
      <c r="G15" s="265"/>
    </row>
    <row r="16" spans="1:7" ht="15.75" customHeight="1">
      <c r="A16" s="6"/>
      <c r="B16" s="1"/>
      <c r="C16" s="8"/>
      <c r="D16" s="1"/>
      <c r="E16" s="1"/>
      <c r="F16" s="31"/>
      <c r="G16" s="265"/>
    </row>
    <row r="17" spans="1:7" ht="15.75" customHeight="1">
      <c r="A17" s="6"/>
      <c r="B17" s="1"/>
      <c r="C17" s="8"/>
      <c r="D17" s="1"/>
      <c r="E17" s="1"/>
      <c r="F17" s="31"/>
      <c r="G17" s="265"/>
    </row>
    <row r="18" spans="1:7" ht="15.75" customHeight="1">
      <c r="A18" s="6"/>
      <c r="B18" s="1"/>
      <c r="C18" s="8"/>
      <c r="D18" s="1"/>
      <c r="E18" s="1"/>
      <c r="F18" s="31"/>
      <c r="G18" s="265"/>
    </row>
    <row r="19" spans="1:7" ht="15.75" customHeight="1">
      <c r="A19" s="6"/>
      <c r="B19" s="1"/>
      <c r="C19" s="8"/>
      <c r="D19" s="1"/>
      <c r="E19" s="1"/>
      <c r="F19" s="31"/>
      <c r="G19" s="265"/>
    </row>
    <row r="20" spans="1:7" ht="15.75" customHeight="1">
      <c r="A20" s="6"/>
      <c r="B20" s="1"/>
      <c r="C20" s="8"/>
      <c r="D20" s="1"/>
      <c r="E20" s="1"/>
      <c r="F20" s="31"/>
      <c r="G20" s="265"/>
    </row>
    <row r="21" spans="1:7" ht="15.75" customHeight="1">
      <c r="A21" s="6"/>
      <c r="B21" s="1"/>
      <c r="C21" s="8"/>
      <c r="D21" s="1"/>
      <c r="E21" s="1"/>
      <c r="F21" s="31"/>
      <c r="G21" s="265"/>
    </row>
    <row r="22" spans="1:7" ht="15.75" customHeight="1">
      <c r="A22" s="6"/>
      <c r="B22" s="1"/>
      <c r="C22" s="8"/>
      <c r="D22" s="1"/>
      <c r="E22" s="1"/>
      <c r="F22" s="31"/>
      <c r="G22" s="265"/>
    </row>
    <row r="23" spans="1:7" ht="15.75" customHeight="1" thickBot="1">
      <c r="A23" s="10"/>
      <c r="B23" s="2"/>
      <c r="C23" s="11"/>
      <c r="D23" s="2"/>
      <c r="E23" s="2"/>
      <c r="F23" s="32"/>
      <c r="G23" s="265"/>
    </row>
    <row r="24" spans="1:7" s="13" customFormat="1" ht="18" customHeight="1" thickBot="1">
      <c r="A24" s="20" t="s">
        <v>41</v>
      </c>
      <c r="B24" s="12">
        <f>SUM(B5:B23)</f>
        <v>983</v>
      </c>
      <c r="C24" s="16"/>
      <c r="D24" s="12">
        <f>SUM(D5:D23)</f>
        <v>0</v>
      </c>
      <c r="E24" s="12">
        <f>SUM(E5:E23)</f>
        <v>0</v>
      </c>
      <c r="F24" s="12">
        <f>SUM(F5:F23)</f>
        <v>983</v>
      </c>
      <c r="G24" s="265"/>
    </row>
    <row r="25" spans="6:7" ht="12.75">
      <c r="F25" s="13"/>
      <c r="G25" s="236"/>
    </row>
    <row r="26" ht="12.75">
      <c r="G26" s="236"/>
    </row>
    <row r="27" ht="12.75">
      <c r="G27" s="236"/>
    </row>
    <row r="28" ht="12.75">
      <c r="G28" s="236"/>
    </row>
    <row r="29" ht="12.75">
      <c r="G29" s="236"/>
    </row>
    <row r="30" ht="12.75">
      <c r="G30" s="236"/>
    </row>
    <row r="31" ht="12.75">
      <c r="G31" s="236"/>
    </row>
    <row r="32" ht="12.75">
      <c r="G32" s="236"/>
    </row>
    <row r="33" ht="12.75">
      <c r="G33" s="236"/>
    </row>
  </sheetData>
  <sheetProtection/>
  <mergeCells count="2">
    <mergeCell ref="A1:F1"/>
    <mergeCell ref="G1:G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Önkormányzat Babócsa</cp:lastModifiedBy>
  <cp:lastPrinted>2017-06-20T13:30:20Z</cp:lastPrinted>
  <dcterms:created xsi:type="dcterms:W3CDTF">1999-10-30T10:30:45Z</dcterms:created>
  <dcterms:modified xsi:type="dcterms:W3CDTF">2021-03-11T13:44:50Z</dcterms:modified>
  <cp:category/>
  <cp:version/>
  <cp:contentType/>
  <cp:contentStatus/>
</cp:coreProperties>
</file>