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\2018\Esztergályhorváti\Esztergályhorváti 2018.évi költségvetés\"/>
    </mc:Choice>
  </mc:AlternateContent>
  <bookViews>
    <workbookView xWindow="240" yWindow="75" windowWidth="15480" windowHeight="7935" firstSheet="5" activeTab="9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felújítások'!$A$1:$H$56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52511"/>
</workbook>
</file>

<file path=xl/calcChain.xml><?xml version="1.0" encoding="utf-8"?>
<calcChain xmlns="http://schemas.openxmlformats.org/spreadsheetml/2006/main">
  <c r="E22" i="11" l="1"/>
  <c r="E23" i="11"/>
  <c r="E24" i="11"/>
  <c r="E25" i="11"/>
  <c r="C139" i="25"/>
  <c r="C152" i="25" s="1"/>
  <c r="C128" i="25"/>
  <c r="C124" i="25"/>
  <c r="C129" i="25" s="1"/>
  <c r="C118" i="25"/>
  <c r="C111" i="25"/>
  <c r="C107" i="25"/>
  <c r="C96" i="25"/>
  <c r="C89" i="25"/>
  <c r="C112" i="25" s="1"/>
  <c r="C80" i="25"/>
  <c r="C62" i="25"/>
  <c r="C53" i="25"/>
  <c r="C63" i="25" s="1"/>
  <c r="C48" i="25"/>
  <c r="C39" i="25"/>
  <c r="C25" i="25"/>
  <c r="C16" i="25"/>
  <c r="C9" i="25"/>
  <c r="C40" i="25" s="1"/>
  <c r="C64" i="25" l="1"/>
  <c r="C81" i="25" s="1"/>
  <c r="C130" i="25"/>
  <c r="C153" i="25" s="1"/>
  <c r="C10" i="32"/>
  <c r="C13" i="32"/>
  <c r="C18" i="32"/>
  <c r="E80" i="11"/>
  <c r="E79" i="11"/>
  <c r="E78" i="11"/>
  <c r="E77" i="11"/>
  <c r="E60" i="11"/>
  <c r="E61" i="11"/>
  <c r="E62" i="11"/>
  <c r="E64" i="11"/>
  <c r="E65" i="11"/>
  <c r="E66" i="11"/>
  <c r="E67" i="11"/>
  <c r="E69" i="11"/>
  <c r="E70" i="11"/>
  <c r="E71" i="11"/>
  <c r="E72" i="11"/>
  <c r="E73" i="11"/>
  <c r="E74" i="11"/>
  <c r="E75" i="11"/>
  <c r="E76" i="11"/>
  <c r="E82" i="11"/>
  <c r="E85" i="11"/>
  <c r="E86" i="11"/>
  <c r="E87" i="11"/>
  <c r="E88" i="11"/>
  <c r="E90" i="11"/>
  <c r="E91" i="11"/>
  <c r="E92" i="11"/>
  <c r="E93" i="11"/>
  <c r="E94" i="11"/>
  <c r="E95" i="11"/>
  <c r="E96" i="11"/>
  <c r="E97" i="11"/>
  <c r="E98" i="11"/>
  <c r="E99" i="11"/>
  <c r="E59" i="11"/>
  <c r="F53" i="23" l="1"/>
  <c r="E53" i="23"/>
  <c r="D53" i="23"/>
  <c r="F36" i="14"/>
  <c r="E36" i="14"/>
  <c r="D36" i="14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149" i="20"/>
  <c r="E149" i="20"/>
  <c r="F149" i="20"/>
  <c r="F151" i="20" s="1"/>
  <c r="G149" i="20"/>
  <c r="H149" i="20"/>
  <c r="I149" i="20"/>
  <c r="J149" i="20"/>
  <c r="J151" i="20" s="1"/>
  <c r="K149" i="20"/>
  <c r="L149" i="20"/>
  <c r="M149" i="20"/>
  <c r="N149" i="20"/>
  <c r="C149" i="20"/>
  <c r="O71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D41" i="20"/>
  <c r="E41" i="20"/>
  <c r="F41" i="20"/>
  <c r="G41" i="20"/>
  <c r="H41" i="20"/>
  <c r="I41" i="20"/>
  <c r="J41" i="20"/>
  <c r="K41" i="20"/>
  <c r="L41" i="20"/>
  <c r="M41" i="20"/>
  <c r="N41" i="20"/>
  <c r="O40" i="20"/>
  <c r="D30" i="20"/>
  <c r="E30" i="20"/>
  <c r="F30" i="20"/>
  <c r="G30" i="20"/>
  <c r="H30" i="20"/>
  <c r="I30" i="20"/>
  <c r="J30" i="20"/>
  <c r="K30" i="20"/>
  <c r="L30" i="20"/>
  <c r="M30" i="20"/>
  <c r="N30" i="20"/>
  <c r="C30" i="20"/>
  <c r="O14" i="20"/>
  <c r="O15" i="20"/>
  <c r="C27" i="11"/>
  <c r="D139" i="25"/>
  <c r="D152" i="25" s="1"/>
  <c r="E139" i="25"/>
  <c r="E152" i="25" s="1"/>
  <c r="E89" i="25"/>
  <c r="D63" i="3"/>
  <c r="E63" i="3"/>
  <c r="F62" i="3"/>
  <c r="D59" i="3"/>
  <c r="E59" i="3"/>
  <c r="D55" i="3"/>
  <c r="E55" i="3"/>
  <c r="D49" i="3"/>
  <c r="E49" i="3"/>
  <c r="D27" i="3"/>
  <c r="E27" i="3"/>
  <c r="D12" i="3"/>
  <c r="D18" i="3" s="1"/>
  <c r="E12" i="3"/>
  <c r="E18" i="3" s="1"/>
  <c r="C21" i="32"/>
  <c r="C73" i="2"/>
  <c r="C49" i="2"/>
  <c r="C40" i="2"/>
  <c r="C32" i="2"/>
  <c r="C29" i="2"/>
  <c r="C23" i="2"/>
  <c r="C19" i="2"/>
  <c r="E38" i="3" l="1"/>
  <c r="N151" i="20"/>
  <c r="M151" i="20"/>
  <c r="I151" i="20"/>
  <c r="E151" i="20"/>
  <c r="K151" i="20"/>
  <c r="G151" i="20"/>
  <c r="C151" i="20"/>
  <c r="L151" i="20"/>
  <c r="H151" i="20"/>
  <c r="D151" i="20"/>
  <c r="C49" i="3"/>
  <c r="C36" i="3"/>
  <c r="C27" i="3"/>
  <c r="C12" i="3"/>
  <c r="C18" i="3" s="1"/>
  <c r="C36" i="14"/>
  <c r="C43" i="11"/>
  <c r="C14" i="11"/>
  <c r="E14" i="11" s="1"/>
  <c r="E107" i="25"/>
  <c r="O164" i="20"/>
  <c r="O150" i="20"/>
  <c r="O129" i="20"/>
  <c r="O127" i="20"/>
  <c r="O125" i="20"/>
  <c r="O87" i="20"/>
  <c r="O84" i="20"/>
  <c r="O59" i="20"/>
  <c r="O56" i="20"/>
  <c r="O55" i="20"/>
  <c r="O28" i="20"/>
  <c r="O27" i="20"/>
  <c r="D63" i="11"/>
  <c r="D68" i="11"/>
  <c r="D73" i="11"/>
  <c r="D83" i="11"/>
  <c r="D89" i="11"/>
  <c r="D100" i="11" s="1"/>
  <c r="C26" i="8"/>
  <c r="B22" i="8"/>
  <c r="C22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C53" i="23"/>
  <c r="D24" i="22"/>
  <c r="E24" i="22"/>
  <c r="I12" i="21"/>
  <c r="I13" i="21"/>
  <c r="I14" i="21"/>
  <c r="I15" i="21"/>
  <c r="I16" i="21"/>
  <c r="I17" i="21"/>
  <c r="I18" i="21"/>
  <c r="I19" i="21"/>
  <c r="I20" i="21"/>
  <c r="I22" i="21"/>
  <c r="I23" i="21"/>
  <c r="I24" i="21"/>
  <c r="I25" i="21"/>
  <c r="I27" i="21"/>
  <c r="I28" i="21"/>
  <c r="I29" i="21"/>
  <c r="I30" i="21"/>
  <c r="D26" i="21"/>
  <c r="E26" i="21"/>
  <c r="F26" i="21"/>
  <c r="G26" i="21"/>
  <c r="H26" i="21"/>
  <c r="C26" i="21"/>
  <c r="I26" i="21" s="1"/>
  <c r="C21" i="21"/>
  <c r="D21" i="21"/>
  <c r="E21" i="21"/>
  <c r="F21" i="21"/>
  <c r="I21" i="21" s="1"/>
  <c r="G21" i="21"/>
  <c r="H21" i="21"/>
  <c r="C11" i="21"/>
  <c r="D11" i="21"/>
  <c r="E11" i="21"/>
  <c r="E31" i="21"/>
  <c r="F11" i="21"/>
  <c r="F31" i="21" s="1"/>
  <c r="G11" i="21"/>
  <c r="G31" i="21"/>
  <c r="H11" i="21"/>
  <c r="H31" i="21" s="1"/>
  <c r="D201" i="20"/>
  <c r="E201" i="20"/>
  <c r="F201" i="20"/>
  <c r="G201" i="20"/>
  <c r="H201" i="20"/>
  <c r="I201" i="20"/>
  <c r="J201" i="20"/>
  <c r="K201" i="20"/>
  <c r="L201" i="20"/>
  <c r="M201" i="20"/>
  <c r="N201" i="20"/>
  <c r="C201" i="20"/>
  <c r="C212" i="20"/>
  <c r="O212" i="20" s="1"/>
  <c r="D212" i="20"/>
  <c r="E212" i="20"/>
  <c r="F212" i="20"/>
  <c r="G212" i="20"/>
  <c r="H212" i="20"/>
  <c r="I212" i="20"/>
  <c r="J212" i="20"/>
  <c r="K212" i="20"/>
  <c r="L212" i="20"/>
  <c r="M212" i="20"/>
  <c r="N212" i="20"/>
  <c r="O207" i="20"/>
  <c r="D196" i="20"/>
  <c r="E196" i="20"/>
  <c r="F196" i="20"/>
  <c r="G196" i="20"/>
  <c r="H196" i="20"/>
  <c r="I196" i="20"/>
  <c r="J196" i="20"/>
  <c r="K196" i="20"/>
  <c r="L196" i="20"/>
  <c r="M196" i="20"/>
  <c r="N196" i="20"/>
  <c r="C196" i="20"/>
  <c r="D191" i="20"/>
  <c r="E191" i="20"/>
  <c r="E214" i="20" s="1"/>
  <c r="F191" i="20"/>
  <c r="F214" i="20" s="1"/>
  <c r="G191" i="20"/>
  <c r="H191" i="20"/>
  <c r="I191" i="20"/>
  <c r="I214" i="20" s="1"/>
  <c r="J191" i="20"/>
  <c r="J214" i="20" s="1"/>
  <c r="K191" i="20"/>
  <c r="L191" i="20"/>
  <c r="M191" i="20"/>
  <c r="M214" i="20" s="1"/>
  <c r="N191" i="20"/>
  <c r="N214" i="20" s="1"/>
  <c r="C191" i="20"/>
  <c r="D131" i="20"/>
  <c r="D137" i="20" s="1"/>
  <c r="D162" i="20"/>
  <c r="D166" i="20"/>
  <c r="E131" i="20"/>
  <c r="E137" i="20" s="1"/>
  <c r="E162" i="20"/>
  <c r="E166" i="20"/>
  <c r="F131" i="20"/>
  <c r="F137" i="20" s="1"/>
  <c r="F162" i="20"/>
  <c r="F166" i="20"/>
  <c r="G131" i="20"/>
  <c r="G137" i="20" s="1"/>
  <c r="G162" i="20"/>
  <c r="G166" i="20"/>
  <c r="H131" i="20"/>
  <c r="H137" i="20" s="1"/>
  <c r="H162" i="20"/>
  <c r="H166" i="20"/>
  <c r="I131" i="20"/>
  <c r="I137" i="20" s="1"/>
  <c r="I162" i="20"/>
  <c r="I166" i="20"/>
  <c r="J131" i="20"/>
  <c r="J137" i="20" s="1"/>
  <c r="J162" i="20"/>
  <c r="J166" i="20"/>
  <c r="K131" i="20"/>
  <c r="K137" i="20" s="1"/>
  <c r="K162" i="20"/>
  <c r="K166" i="20"/>
  <c r="L131" i="20"/>
  <c r="L137" i="20" s="1"/>
  <c r="L162" i="20"/>
  <c r="L166" i="20"/>
  <c r="M131" i="20"/>
  <c r="M137" i="20" s="1"/>
  <c r="M162" i="20"/>
  <c r="M166" i="20"/>
  <c r="N131" i="20"/>
  <c r="N137" i="20" s="1"/>
  <c r="N162" i="20"/>
  <c r="N166" i="20"/>
  <c r="C131" i="20"/>
  <c r="C137" i="20" s="1"/>
  <c r="C162" i="20"/>
  <c r="C166" i="20"/>
  <c r="D183" i="20"/>
  <c r="E183" i="20"/>
  <c r="F183" i="20"/>
  <c r="G183" i="20"/>
  <c r="H183" i="20"/>
  <c r="I183" i="20"/>
  <c r="J183" i="20"/>
  <c r="K183" i="20"/>
  <c r="L183" i="20"/>
  <c r="M183" i="20"/>
  <c r="N183" i="20"/>
  <c r="C183" i="20"/>
  <c r="D179" i="20"/>
  <c r="E179" i="20"/>
  <c r="F179" i="20"/>
  <c r="G179" i="20"/>
  <c r="H179" i="20"/>
  <c r="I179" i="20"/>
  <c r="J179" i="20"/>
  <c r="K179" i="20"/>
  <c r="L179" i="20"/>
  <c r="M179" i="20"/>
  <c r="N179" i="20"/>
  <c r="C179" i="20"/>
  <c r="O179" i="20" s="1"/>
  <c r="D173" i="20"/>
  <c r="E173" i="20"/>
  <c r="F173" i="20"/>
  <c r="G173" i="20"/>
  <c r="H173" i="20"/>
  <c r="I173" i="20"/>
  <c r="J173" i="20"/>
  <c r="K173" i="20"/>
  <c r="L173" i="20"/>
  <c r="M173" i="20"/>
  <c r="N173" i="20"/>
  <c r="C173" i="20"/>
  <c r="D20" i="20"/>
  <c r="D24" i="20"/>
  <c r="D33" i="20"/>
  <c r="D50" i="20"/>
  <c r="D60" i="20"/>
  <c r="D74" i="20"/>
  <c r="D83" i="20"/>
  <c r="D88" i="20"/>
  <c r="E20" i="20"/>
  <c r="E24" i="20"/>
  <c r="E33" i="20"/>
  <c r="E50" i="20"/>
  <c r="E60" i="20"/>
  <c r="E74" i="20"/>
  <c r="E83" i="20"/>
  <c r="E88" i="20"/>
  <c r="F20" i="20"/>
  <c r="F24" i="20"/>
  <c r="F33" i="20"/>
  <c r="F50" i="20"/>
  <c r="F60" i="20"/>
  <c r="F74" i="20"/>
  <c r="F83" i="20"/>
  <c r="F88" i="20"/>
  <c r="G20" i="20"/>
  <c r="G24" i="20"/>
  <c r="G33" i="20"/>
  <c r="G50" i="20"/>
  <c r="G60" i="20"/>
  <c r="G74" i="20"/>
  <c r="G83" i="20"/>
  <c r="G88" i="20"/>
  <c r="H20" i="20"/>
  <c r="H24" i="20"/>
  <c r="H33" i="20"/>
  <c r="H50" i="20"/>
  <c r="H60" i="20"/>
  <c r="H74" i="20"/>
  <c r="H83" i="20"/>
  <c r="H88" i="20"/>
  <c r="I20" i="20"/>
  <c r="I24" i="20"/>
  <c r="I33" i="20"/>
  <c r="I50" i="20"/>
  <c r="I60" i="20"/>
  <c r="I74" i="20"/>
  <c r="I83" i="20"/>
  <c r="I88" i="20"/>
  <c r="J20" i="20"/>
  <c r="J24" i="20"/>
  <c r="J33" i="20"/>
  <c r="J50" i="20"/>
  <c r="J60" i="20"/>
  <c r="J74" i="20"/>
  <c r="J83" i="20"/>
  <c r="J88" i="20"/>
  <c r="J97" i="20"/>
  <c r="K20" i="20"/>
  <c r="K24" i="20"/>
  <c r="K33" i="20"/>
  <c r="K50" i="20"/>
  <c r="K60" i="20"/>
  <c r="K74" i="20"/>
  <c r="K83" i="20"/>
  <c r="K88" i="20"/>
  <c r="L20" i="20"/>
  <c r="L24" i="20"/>
  <c r="L33" i="20"/>
  <c r="L50" i="20"/>
  <c r="L60" i="20"/>
  <c r="L74" i="20"/>
  <c r="L83" i="20"/>
  <c r="L88" i="20"/>
  <c r="M20" i="20"/>
  <c r="M24" i="20"/>
  <c r="M33" i="20"/>
  <c r="M50" i="20"/>
  <c r="M60" i="20"/>
  <c r="M74" i="20"/>
  <c r="M83" i="20"/>
  <c r="M88" i="20"/>
  <c r="N20" i="20"/>
  <c r="N24" i="20"/>
  <c r="N33" i="20"/>
  <c r="N50" i="20"/>
  <c r="N60" i="20"/>
  <c r="N74" i="20"/>
  <c r="N83" i="20"/>
  <c r="N88" i="20"/>
  <c r="C20" i="20"/>
  <c r="C24" i="20"/>
  <c r="C33" i="20"/>
  <c r="C41" i="20"/>
  <c r="C50" i="20"/>
  <c r="C60" i="20"/>
  <c r="C74" i="20"/>
  <c r="C83" i="20"/>
  <c r="C88" i="20"/>
  <c r="D120" i="20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E115" i="20"/>
  <c r="O115" i="20" s="1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I111" i="20"/>
  <c r="J111" i="20"/>
  <c r="K111" i="20"/>
  <c r="L111" i="20"/>
  <c r="M111" i="20"/>
  <c r="N111" i="20"/>
  <c r="C111" i="20"/>
  <c r="D108" i="20"/>
  <c r="E108" i="20"/>
  <c r="F108" i="20"/>
  <c r="G108" i="20"/>
  <c r="H108" i="20"/>
  <c r="I108" i="20"/>
  <c r="J108" i="20"/>
  <c r="K108" i="20"/>
  <c r="L108" i="20"/>
  <c r="L122" i="20" s="1"/>
  <c r="M108" i="20"/>
  <c r="N108" i="20"/>
  <c r="C108" i="20"/>
  <c r="D103" i="20"/>
  <c r="E103" i="20"/>
  <c r="F103" i="20"/>
  <c r="F122" i="20" s="1"/>
  <c r="G103" i="20"/>
  <c r="G122" i="20" s="1"/>
  <c r="H103" i="20"/>
  <c r="H122" i="20" s="1"/>
  <c r="I103" i="20"/>
  <c r="J103" i="20"/>
  <c r="J122" i="20"/>
  <c r="K103" i="20"/>
  <c r="K122" i="20" s="1"/>
  <c r="L103" i="20"/>
  <c r="M103" i="20"/>
  <c r="N103" i="20"/>
  <c r="N122" i="20" s="1"/>
  <c r="C103" i="20"/>
  <c r="D97" i="20"/>
  <c r="E97" i="20"/>
  <c r="F97" i="20"/>
  <c r="G97" i="20"/>
  <c r="H97" i="20"/>
  <c r="I97" i="20"/>
  <c r="K97" i="20"/>
  <c r="L97" i="20"/>
  <c r="M97" i="20"/>
  <c r="N97" i="20"/>
  <c r="C97" i="20"/>
  <c r="O8" i="20"/>
  <c r="O9" i="20"/>
  <c r="O10" i="20"/>
  <c r="O11" i="20"/>
  <c r="O12" i="20"/>
  <c r="O13" i="20"/>
  <c r="O16" i="20"/>
  <c r="O17" i="20"/>
  <c r="O18" i="20"/>
  <c r="O19" i="20"/>
  <c r="O21" i="20"/>
  <c r="O22" i="20"/>
  <c r="O23" i="20"/>
  <c r="O26" i="20"/>
  <c r="O29" i="20"/>
  <c r="O31" i="20"/>
  <c r="O32" i="20"/>
  <c r="O34" i="20"/>
  <c r="O35" i="20"/>
  <c r="O36" i="20"/>
  <c r="O37" i="20"/>
  <c r="O38" i="20"/>
  <c r="O39" i="20"/>
  <c r="O42" i="20"/>
  <c r="O43" i="20"/>
  <c r="O45" i="20"/>
  <c r="O46" i="20"/>
  <c r="O47" i="20"/>
  <c r="O48" i="20"/>
  <c r="O49" i="20"/>
  <c r="O52" i="20"/>
  <c r="O53" i="20"/>
  <c r="O54" i="20"/>
  <c r="O57" i="20"/>
  <c r="O58" i="20"/>
  <c r="O61" i="20"/>
  <c r="O62" i="20"/>
  <c r="O63" i="20"/>
  <c r="O64" i="20"/>
  <c r="O65" i="20"/>
  <c r="O66" i="20"/>
  <c r="O67" i="20"/>
  <c r="O68" i="20"/>
  <c r="O69" i="20"/>
  <c r="O70" i="20"/>
  <c r="O72" i="20"/>
  <c r="O73" i="20"/>
  <c r="O76" i="20"/>
  <c r="O77" i="20"/>
  <c r="O78" i="20"/>
  <c r="O79" i="20"/>
  <c r="O80" i="20"/>
  <c r="O81" i="20"/>
  <c r="O82" i="20"/>
  <c r="O85" i="20"/>
  <c r="O86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8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2" i="20"/>
  <c r="O153" i="20"/>
  <c r="O154" i="20"/>
  <c r="O155" i="20"/>
  <c r="O156" i="20"/>
  <c r="O157" i="20"/>
  <c r="O158" i="20"/>
  <c r="O159" i="20"/>
  <c r="O160" i="20"/>
  <c r="O161" i="20"/>
  <c r="O163" i="20"/>
  <c r="O165" i="20"/>
  <c r="O168" i="20"/>
  <c r="O169" i="20"/>
  <c r="O170" i="20"/>
  <c r="O171" i="20"/>
  <c r="O172" i="20"/>
  <c r="O174" i="20"/>
  <c r="O175" i="20"/>
  <c r="O176" i="20"/>
  <c r="O177" i="20"/>
  <c r="O178" i="20"/>
  <c r="O180" i="20"/>
  <c r="O181" i="20"/>
  <c r="O182" i="20"/>
  <c r="O186" i="20"/>
  <c r="O187" i="20"/>
  <c r="O188" i="20"/>
  <c r="O189" i="20"/>
  <c r="O190" i="20"/>
  <c r="O192" i="20"/>
  <c r="O193" i="20"/>
  <c r="O194" i="20"/>
  <c r="O195" i="20"/>
  <c r="O197" i="20"/>
  <c r="O198" i="20"/>
  <c r="O199" i="20"/>
  <c r="O200" i="20"/>
  <c r="O202" i="20"/>
  <c r="O203" i="20"/>
  <c r="O204" i="20"/>
  <c r="O205" i="20"/>
  <c r="O206" i="20"/>
  <c r="O208" i="20"/>
  <c r="O209" i="20"/>
  <c r="O210" i="20"/>
  <c r="O211" i="20"/>
  <c r="O213" i="20"/>
  <c r="O7" i="20"/>
  <c r="C32" i="32"/>
  <c r="C9" i="32"/>
  <c r="C89" i="11"/>
  <c r="C83" i="11"/>
  <c r="E83" i="11" s="1"/>
  <c r="C73" i="11"/>
  <c r="C68" i="11"/>
  <c r="E68" i="11" s="1"/>
  <c r="C63" i="11"/>
  <c r="E63" i="11" s="1"/>
  <c r="E6" i="11"/>
  <c r="E7" i="11"/>
  <c r="E8" i="11"/>
  <c r="E10" i="11"/>
  <c r="E11" i="11"/>
  <c r="E12" i="11"/>
  <c r="E13" i="11"/>
  <c r="E15" i="11"/>
  <c r="E16" i="11"/>
  <c r="E17" i="11"/>
  <c r="E18" i="11"/>
  <c r="E20" i="11"/>
  <c r="E21" i="11"/>
  <c r="E26" i="11"/>
  <c r="E28" i="11"/>
  <c r="E29" i="11"/>
  <c r="E30" i="11"/>
  <c r="E31" i="11"/>
  <c r="E32" i="11"/>
  <c r="E33" i="11"/>
  <c r="E34" i="11"/>
  <c r="E35" i="11"/>
  <c r="E36" i="11"/>
  <c r="E37" i="11"/>
  <c r="E39" i="11"/>
  <c r="E40" i="11"/>
  <c r="E41" i="11"/>
  <c r="E42" i="11"/>
  <c r="E44" i="11"/>
  <c r="E45" i="11"/>
  <c r="E46" i="11"/>
  <c r="E47" i="11"/>
  <c r="E49" i="11"/>
  <c r="E50" i="11"/>
  <c r="E51" i="11"/>
  <c r="E52" i="11"/>
  <c r="E54" i="11"/>
  <c r="E5" i="11"/>
  <c r="C9" i="11"/>
  <c r="E9" i="11" s="1"/>
  <c r="C19" i="11"/>
  <c r="E19" i="11"/>
  <c r="E27" i="11"/>
  <c r="C48" i="11"/>
  <c r="E48" i="11" s="1"/>
  <c r="C53" i="11"/>
  <c r="E53" i="11" s="1"/>
  <c r="D128" i="25"/>
  <c r="E128" i="25"/>
  <c r="D124" i="25"/>
  <c r="E124" i="25"/>
  <c r="D118" i="25"/>
  <c r="E118" i="25"/>
  <c r="E129" i="25" s="1"/>
  <c r="D111" i="25"/>
  <c r="E111" i="25"/>
  <c r="D107" i="25"/>
  <c r="D96" i="25"/>
  <c r="E96" i="25"/>
  <c r="D89" i="25"/>
  <c r="D80" i="25"/>
  <c r="E80" i="25"/>
  <c r="D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F114" i="2" s="1"/>
  <c r="E114" i="2"/>
  <c r="D107" i="2"/>
  <c r="E107" i="2"/>
  <c r="D102" i="2"/>
  <c r="D121" i="2" s="1"/>
  <c r="E102" i="2"/>
  <c r="E121" i="2"/>
  <c r="C119" i="2"/>
  <c r="C114" i="2"/>
  <c r="C107" i="2"/>
  <c r="F107" i="2"/>
  <c r="C102" i="2"/>
  <c r="D96" i="2"/>
  <c r="D97" i="2"/>
  <c r="E96" i="2"/>
  <c r="D87" i="2"/>
  <c r="E87" i="2"/>
  <c r="E97" i="2" s="1"/>
  <c r="D82" i="2"/>
  <c r="E82" i="2"/>
  <c r="D73" i="2"/>
  <c r="E73" i="2"/>
  <c r="F73" i="2" s="1"/>
  <c r="D59" i="2"/>
  <c r="E59" i="2"/>
  <c r="D49" i="2"/>
  <c r="E49" i="2"/>
  <c r="D43" i="2"/>
  <c r="E43" i="2"/>
  <c r="D32" i="2"/>
  <c r="D50" i="2" s="1"/>
  <c r="D74" i="2" s="1"/>
  <c r="D98" i="2" s="1"/>
  <c r="E32" i="2"/>
  <c r="D40" i="2"/>
  <c r="E40" i="2"/>
  <c r="F40" i="2" s="1"/>
  <c r="E50" i="2"/>
  <c r="D29" i="2"/>
  <c r="E29" i="2"/>
  <c r="D19" i="2"/>
  <c r="D24" i="2"/>
  <c r="E19" i="2"/>
  <c r="F19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19" i="2"/>
  <c r="F120" i="2"/>
  <c r="F6" i="2"/>
  <c r="C96" i="2"/>
  <c r="F96" i="2"/>
  <c r="C87" i="2"/>
  <c r="C82" i="2"/>
  <c r="F82" i="2" s="1"/>
  <c r="C59" i="2"/>
  <c r="F59" i="2" s="1"/>
  <c r="F49" i="2"/>
  <c r="C43" i="2"/>
  <c r="F29" i="2"/>
  <c r="F23" i="2"/>
  <c r="D91" i="3"/>
  <c r="E91" i="3"/>
  <c r="D86" i="3"/>
  <c r="E86" i="3"/>
  <c r="D75" i="3"/>
  <c r="D93" i="3" s="1"/>
  <c r="E75" i="3"/>
  <c r="F75" i="3"/>
  <c r="D70" i="3"/>
  <c r="E70" i="3"/>
  <c r="E93" i="3" s="1"/>
  <c r="C91" i="3"/>
  <c r="F91" i="3"/>
  <c r="C75" i="3"/>
  <c r="C70" i="3"/>
  <c r="F70" i="3"/>
  <c r="D80" i="3"/>
  <c r="E80" i="3"/>
  <c r="C80" i="3"/>
  <c r="C86" i="3" s="1"/>
  <c r="C63" i="3"/>
  <c r="C59" i="3"/>
  <c r="C55" i="3"/>
  <c r="D36" i="3"/>
  <c r="D38" i="3" s="1"/>
  <c r="D64" i="3" s="1"/>
  <c r="D94" i="3" s="1"/>
  <c r="E36" i="3"/>
  <c r="D24" i="3"/>
  <c r="E24" i="3"/>
  <c r="E64" i="3" s="1"/>
  <c r="E94" i="3" s="1"/>
  <c r="F24" i="3"/>
  <c r="C24" i="3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3" i="3" s="1"/>
  <c r="F61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F6" i="3"/>
  <c r="C18" i="8"/>
  <c r="C24" i="2"/>
  <c r="D31" i="21"/>
  <c r="C31" i="21"/>
  <c r="I31" i="21" s="1"/>
  <c r="C100" i="11" l="1"/>
  <c r="E100" i="11" s="1"/>
  <c r="E89" i="11"/>
  <c r="D122" i="2"/>
  <c r="D122" i="20"/>
  <c r="I11" i="21"/>
  <c r="C38" i="11"/>
  <c r="E38" i="11" s="1"/>
  <c r="F55" i="3"/>
  <c r="F32" i="2"/>
  <c r="E24" i="2"/>
  <c r="E74" i="2" s="1"/>
  <c r="E98" i="2" s="1"/>
  <c r="E122" i="2" s="1"/>
  <c r="C122" i="20"/>
  <c r="D98" i="20"/>
  <c r="D51" i="20"/>
  <c r="N184" i="20"/>
  <c r="O184" i="20" s="1"/>
  <c r="O196" i="20"/>
  <c r="F27" i="3"/>
  <c r="F38" i="3" s="1"/>
  <c r="M122" i="20"/>
  <c r="O111" i="20"/>
  <c r="O120" i="20"/>
  <c r="F102" i="2"/>
  <c r="F59" i="3"/>
  <c r="F43" i="2"/>
  <c r="F87" i="2"/>
  <c r="C121" i="2"/>
  <c r="F121" i="2" s="1"/>
  <c r="O97" i="20"/>
  <c r="O103" i="20"/>
  <c r="I122" i="20"/>
  <c r="M51" i="20"/>
  <c r="L98" i="20"/>
  <c r="F36" i="3"/>
  <c r="O108" i="20"/>
  <c r="C214" i="20"/>
  <c r="G214" i="20"/>
  <c r="E98" i="20"/>
  <c r="O191" i="20"/>
  <c r="L214" i="20"/>
  <c r="H214" i="20"/>
  <c r="D214" i="20"/>
  <c r="E122" i="20"/>
  <c r="O149" i="20"/>
  <c r="O183" i="20"/>
  <c r="K214" i="20"/>
  <c r="O140" i="20"/>
  <c r="F98" i="20"/>
  <c r="O173" i="20"/>
  <c r="N51" i="20"/>
  <c r="L51" i="20"/>
  <c r="K51" i="20"/>
  <c r="J51" i="20"/>
  <c r="I51" i="20"/>
  <c r="H51" i="20"/>
  <c r="G51" i="20"/>
  <c r="F51" i="20"/>
  <c r="E51" i="20"/>
  <c r="O44" i="20"/>
  <c r="C51" i="20"/>
  <c r="O41" i="20"/>
  <c r="O30" i="20"/>
  <c r="D25" i="20"/>
  <c r="K25" i="20"/>
  <c r="J25" i="20"/>
  <c r="I25" i="20"/>
  <c r="I75" i="20" s="1"/>
  <c r="F25" i="20"/>
  <c r="E25" i="20"/>
  <c r="B27" i="8"/>
  <c r="C27" i="8" s="1"/>
  <c r="E63" i="25"/>
  <c r="F80" i="3"/>
  <c r="F49" i="3"/>
  <c r="F12" i="3"/>
  <c r="F18" i="3" s="1"/>
  <c r="O201" i="20"/>
  <c r="O166" i="20"/>
  <c r="O162" i="20"/>
  <c r="I167" i="20"/>
  <c r="I185" i="20" s="1"/>
  <c r="I215" i="20" s="1"/>
  <c r="L167" i="20"/>
  <c r="L185" i="20" s="1"/>
  <c r="C167" i="20"/>
  <c r="C185" i="20" s="1"/>
  <c r="H167" i="20"/>
  <c r="H185" i="20" s="1"/>
  <c r="H215" i="20" s="1"/>
  <c r="E167" i="20"/>
  <c r="E185" i="20" s="1"/>
  <c r="E215" i="20" s="1"/>
  <c r="N167" i="20"/>
  <c r="N185" i="20" s="1"/>
  <c r="N215" i="20" s="1"/>
  <c r="K167" i="20"/>
  <c r="K185" i="20" s="1"/>
  <c r="F167" i="20"/>
  <c r="F185" i="20" s="1"/>
  <c r="F215" i="20" s="1"/>
  <c r="M167" i="20"/>
  <c r="M185" i="20" s="1"/>
  <c r="M215" i="20" s="1"/>
  <c r="J167" i="20"/>
  <c r="J185" i="20" s="1"/>
  <c r="G167" i="20"/>
  <c r="G185" i="20" s="1"/>
  <c r="O137" i="20"/>
  <c r="D167" i="20"/>
  <c r="D185" i="20" s="1"/>
  <c r="D215" i="20" s="1"/>
  <c r="O131" i="20"/>
  <c r="K98" i="20"/>
  <c r="C98" i="20"/>
  <c r="O88" i="20"/>
  <c r="J98" i="20"/>
  <c r="I98" i="20"/>
  <c r="H98" i="20"/>
  <c r="G98" i="20"/>
  <c r="N98" i="20"/>
  <c r="M98" i="20"/>
  <c r="O83" i="20"/>
  <c r="O74" i="20"/>
  <c r="O60" i="20"/>
  <c r="O50" i="20"/>
  <c r="O33" i="20"/>
  <c r="N25" i="20"/>
  <c r="M25" i="20"/>
  <c r="H25" i="20"/>
  <c r="C25" i="20"/>
  <c r="O24" i="20"/>
  <c r="L25" i="20"/>
  <c r="G25" i="20"/>
  <c r="O20" i="20"/>
  <c r="C55" i="11"/>
  <c r="E55" i="11" s="1"/>
  <c r="D84" i="11"/>
  <c r="C84" i="11"/>
  <c r="E43" i="11"/>
  <c r="E112" i="25"/>
  <c r="E130" i="25" s="1"/>
  <c r="E153" i="25" s="1"/>
  <c r="E40" i="25"/>
  <c r="D129" i="25"/>
  <c r="D112" i="25"/>
  <c r="D63" i="25"/>
  <c r="D40" i="25"/>
  <c r="C93" i="3"/>
  <c r="F93" i="3" s="1"/>
  <c r="F86" i="3"/>
  <c r="C38" i="3"/>
  <c r="C64" i="3" s="1"/>
  <c r="C97" i="2"/>
  <c r="F97" i="2" s="1"/>
  <c r="C50" i="2"/>
  <c r="F50" i="2" s="1"/>
  <c r="C215" i="20" l="1"/>
  <c r="O122" i="20"/>
  <c r="D75" i="20"/>
  <c r="D99" i="20" s="1"/>
  <c r="D123" i="20" s="1"/>
  <c r="E84" i="11"/>
  <c r="L215" i="20"/>
  <c r="F24" i="2"/>
  <c r="O151" i="20"/>
  <c r="O98" i="20"/>
  <c r="O214" i="20"/>
  <c r="G215" i="20"/>
  <c r="K215" i="20"/>
  <c r="J75" i="20"/>
  <c r="J99" i="20" s="1"/>
  <c r="J123" i="20" s="1"/>
  <c r="F75" i="20"/>
  <c r="F99" i="20" s="1"/>
  <c r="F123" i="20" s="1"/>
  <c r="E75" i="20"/>
  <c r="E99" i="20" s="1"/>
  <c r="C75" i="20"/>
  <c r="C99" i="20" s="1"/>
  <c r="C123" i="20" s="1"/>
  <c r="K75" i="20"/>
  <c r="K99" i="20" s="1"/>
  <c r="K123" i="20" s="1"/>
  <c r="H75" i="20"/>
  <c r="H99" i="20" s="1"/>
  <c r="H123" i="20" s="1"/>
  <c r="O51" i="20"/>
  <c r="E64" i="25"/>
  <c r="E81" i="25" s="1"/>
  <c r="C94" i="3"/>
  <c r="F94" i="3" s="1"/>
  <c r="F64" i="3"/>
  <c r="J215" i="20"/>
  <c r="O167" i="20"/>
  <c r="O185" i="20" s="1"/>
  <c r="I99" i="20"/>
  <c r="I123" i="20" s="1"/>
  <c r="G75" i="20"/>
  <c r="G99" i="20" s="1"/>
  <c r="G123" i="20" s="1"/>
  <c r="N75" i="20"/>
  <c r="N99" i="20" s="1"/>
  <c r="N123" i="20" s="1"/>
  <c r="L75" i="20"/>
  <c r="L99" i="20" s="1"/>
  <c r="L123" i="20" s="1"/>
  <c r="M75" i="20"/>
  <c r="M99" i="20" s="1"/>
  <c r="M123" i="20" s="1"/>
  <c r="O25" i="20"/>
  <c r="D130" i="25"/>
  <c r="D153" i="25" s="1"/>
  <c r="D64" i="25"/>
  <c r="D81" i="25" s="1"/>
  <c r="C74" i="2"/>
  <c r="C98" i="2" s="1"/>
  <c r="C122" i="2" s="1"/>
  <c r="F122" i="2" s="1"/>
  <c r="O215" i="20" l="1"/>
  <c r="O75" i="20"/>
  <c r="E123" i="20"/>
  <c r="O123" i="20" s="1"/>
  <c r="O99" i="20"/>
  <c r="F98" i="2"/>
  <c r="F74" i="2"/>
</calcChain>
</file>

<file path=xl/sharedStrings.xml><?xml version="1.0" encoding="utf-8"?>
<sst xmlns="http://schemas.openxmlformats.org/spreadsheetml/2006/main" count="1699" uniqueCount="613">
  <si>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</si>
  <si>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</si>
  <si>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</si>
  <si>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</si>
  <si>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</si>
  <si>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</si>
  <si>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</si>
  <si>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</si>
  <si>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</si>
  <si>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</si>
  <si>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</si>
  <si>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</si>
  <si>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</si>
  <si>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</si>
  <si>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</si>
  <si>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</si>
  <si>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</si>
  <si>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</si>
  <si>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</si>
  <si>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</si>
  <si>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</si>
  <si>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</si>
  <si>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</si>
  <si>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</si>
  <si>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</si>
  <si>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</si>
  <si>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</si>
  <si>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</si>
  <si>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</si>
  <si>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</si>
  <si>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</si>
  <si>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</si>
  <si>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</si>
  <si>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</si>
  <si>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</si>
  <si>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</si>
  <si>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</si>
  <si>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</si>
  <si>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</si>
  <si>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</si>
  <si>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</si>
  <si>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</si>
  <si>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</si>
  <si>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</si>
  <si>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</si>
  <si>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</si>
  <si>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</si>
  <si>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A többéves kihatással járó döntések számszerűsítése évenkénti bontásban és összesítve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</si>
  <si>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</si>
  <si>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</si>
  <si>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</si>
  <si>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</si>
  <si>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</si>
  <si>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</si>
  <si>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</si>
  <si>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</si>
  <si>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</si>
  <si>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</si>
  <si>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</si>
  <si>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</si>
  <si>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</si>
  <si>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</si>
  <si>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</si>
  <si>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</si>
  <si>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</si>
  <si>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</si>
  <si>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</si>
  <si>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</si>
  <si>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</si>
  <si>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</si>
  <si>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</si>
  <si>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</si>
  <si>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</si>
  <si>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</si>
  <si>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</si>
  <si>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</si>
  <si>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</si>
  <si>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</si>
  <si>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</si>
  <si>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</si>
  <si>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</si>
  <si>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</si>
  <si>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</si>
  <si>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</si>
  <si>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</si>
  <si>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</si>
  <si>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</si>
  <si>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</si>
  <si>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</si>
  <si>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</si>
  <si>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</si>
  <si>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</si>
  <si>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</si>
  <si>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</si>
  <si>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</si>
  <si>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</si>
  <si>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</si>
  <si>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</si>
  <si>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</si>
  <si>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</si>
  <si>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</si>
  <si>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</si>
  <si>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</si>
  <si>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</si>
  <si>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</si>
  <si>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</si>
  <si>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</si>
  <si>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</si>
  <si>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</si>
  <si>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</si>
  <si>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</si>
  <si>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</si>
  <si>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</si>
  <si>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</si>
  <si>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</si>
  <si>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</si>
  <si>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</si>
  <si>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</si>
  <si>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</si>
  <si>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</si>
  <si>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</si>
  <si>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</si>
  <si>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</si>
  <si>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</si>
  <si>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</si>
  <si>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</si>
  <si>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</si>
  <si>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</si>
  <si>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</si>
  <si>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</si>
  <si>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</si>
  <si>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</si>
  <si>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</si>
  <si>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</si>
  <si>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</si>
  <si>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</si>
  <si>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</si>
  <si>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</si>
  <si>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</si>
  <si>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</si>
  <si>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</si>
  <si>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</si>
  <si>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</si>
  <si>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</si>
  <si>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</si>
  <si>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</si>
  <si>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</si>
  <si>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</si>
  <si>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</si>
  <si>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</si>
  <si>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</si>
  <si>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</si>
  <si>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</si>
  <si>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</si>
  <si>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</si>
  <si>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</si>
  <si>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</si>
  <si>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</si>
  <si>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</si>
  <si>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</si>
  <si>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</si>
  <si>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</si>
  <si>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</si>
  <si>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</si>
  <si>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</si>
  <si>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</si>
  <si>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</si>
  <si>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</si>
  <si>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</si>
  <si>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</si>
  <si>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</si>
  <si>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</si>
  <si>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</si>
  <si>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</si>
  <si>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</si>
  <si>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</si>
  <si>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</si>
  <si>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</si>
  <si>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</si>
  <si>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</si>
  <si>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</si>
  <si>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</si>
  <si>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</si>
  <si>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</si>
  <si>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</si>
  <si>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</si>
  <si>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</si>
  <si>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</si>
  <si>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</si>
  <si>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</si>
  <si>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</si>
  <si>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</si>
  <si>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</si>
  <si>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</si>
  <si>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</si>
  <si>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</si>
  <si>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</si>
  <si>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</si>
  <si>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</si>
  <si>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</si>
  <si>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</si>
  <si>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</si>
  <si>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</si>
  <si>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</si>
  <si>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</si>
  <si>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</si>
  <si>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</si>
  <si>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</si>
  <si>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</si>
  <si>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</si>
  <si>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</si>
  <si>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</si>
  <si>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</si>
  <si>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</si>
  <si>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</si>
  <si>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</si>
  <si>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</si>
  <si>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</si>
  <si>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</si>
  <si>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</si>
  <si>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</si>
  <si>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</si>
  <si>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</si>
  <si>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</si>
  <si>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</si>
  <si>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</si>
  <si>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</si>
  <si>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</si>
  <si>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</si>
  <si>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</si>
  <si>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</si>
  <si>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</si>
  <si>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</si>
  <si>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</si>
  <si>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</si>
  <si>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</si>
  <si>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</si>
  <si>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</si>
  <si>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</si>
  <si>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</si>
  <si>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</si>
  <si>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</si>
  <si>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</si>
  <si>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</si>
  <si>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</si>
  <si>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</si>
  <si>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</si>
  <si>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</si>
  <si>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</si>
  <si>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</si>
  <si>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</si>
  <si>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</si>
  <si>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</si>
  <si>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</si>
  <si>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</si>
  <si>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</si>
  <si>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</si>
  <si>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</si>
  <si>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</si>
  <si>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</si>
  <si>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</si>
  <si>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</si>
  <si>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</si>
  <si>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</si>
  <si>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</si>
  <si>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</si>
  <si>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</si>
  <si>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</si>
  <si>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</si>
  <si>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</si>
  <si>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</si>
  <si>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</si>
  <si>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</si>
  <si>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</si>
  <si>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</si>
  <si>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</si>
  <si>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</si>
  <si>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</si>
  <si>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</si>
  <si>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</si>
  <si>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</si>
  <si>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</si>
  <si>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</si>
  <si>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</si>
  <si>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</si>
  <si>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</si>
  <si>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</si>
  <si>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</si>
  <si>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</si>
  <si>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</si>
  <si>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</si>
  <si>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</si>
  <si>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</si>
  <si>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</si>
  <si>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</si>
  <si>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</si>
  <si>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</si>
  <si>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</si>
  <si>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</si>
  <si>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</si>
  <si>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</si>
  <si>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</si>
  <si>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</si>
  <si>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</si>
  <si>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</si>
  <si>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</si>
  <si>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</si>
  <si>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</si>
  <si>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</si>
  <si>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</si>
  <si>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</si>
  <si>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</si>
  <si>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</si>
  <si>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</si>
  <si>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</si>
  <si>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</si>
  <si>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</si>
  <si>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</si>
  <si>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</si>
  <si>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</si>
  <si>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</si>
  <si>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</si>
  <si>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</si>
  <si>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</si>
  <si>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</si>
  <si>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</si>
  <si>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</si>
  <si>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</si>
  <si>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</si>
  <si>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</si>
  <si>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</si>
  <si>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</si>
  <si>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</si>
  <si>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</si>
  <si>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</si>
  <si>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</si>
  <si>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</si>
  <si>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</si>
  <si>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</si>
  <si>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</si>
  <si>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</si>
  <si>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</si>
  <si>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</si>
  <si>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</si>
  <si>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</si>
  <si>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</si>
  <si>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</si>
  <si>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</si>
  <si>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</si>
  <si>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</si>
  <si>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</si>
  <si>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</si>
  <si>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</si>
  <si>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</si>
  <si>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</si>
  <si>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</si>
  <si>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</si>
  <si>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</si>
  <si>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</si>
  <si>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</si>
  <si>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</si>
  <si>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</si>
  <si>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</si>
  <si>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</si>
  <si>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</si>
  <si>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</si>
  <si>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</si>
  <si>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</si>
  <si>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</si>
  <si>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</si>
  <si>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</si>
  <si>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</si>
  <si>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</si>
  <si>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</si>
  <si>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</si>
  <si>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</si>
  <si>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</si>
  <si>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</si>
  <si>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</si>
  <si>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</si>
  <si>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</si>
  <si>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</si>
  <si>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</si>
  <si>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</si>
  <si>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</si>
  <si>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</si>
  <si>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</si>
  <si>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</si>
  <si>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</si>
  <si>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</si>
  <si>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</si>
  <si>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</si>
  <si>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</si>
  <si>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</si>
  <si>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</si>
  <si>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</si>
  <si>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</si>
  <si>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</si>
  <si>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</si>
  <si>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</si>
  <si>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</si>
  <si>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</si>
  <si>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</si>
  <si>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</si>
  <si>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</si>
  <si>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</si>
  <si>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</si>
  <si>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</si>
  <si>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</si>
  <si>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</si>
  <si>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</si>
  <si>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</si>
  <si>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</si>
  <si>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</si>
  <si>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</si>
  <si>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</si>
  <si>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</si>
  <si>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</si>
  <si>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</si>
  <si>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</si>
  <si>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</si>
  <si>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</si>
  <si>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</si>
  <si>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</si>
  <si>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</si>
  <si>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</si>
  <si>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</si>
  <si>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</si>
  <si>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</si>
  <si>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</si>
  <si>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</si>
  <si>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</si>
  <si>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</si>
  <si>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</si>
  <si>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</si>
  <si>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</si>
  <si>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</si>
  <si>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</si>
  <si>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</si>
  <si>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</si>
  <si>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</si>
  <si>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</si>
  <si>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</si>
  <si>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</si>
  <si>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</si>
  <si>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</si>
  <si>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</si>
  <si>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</si>
  <si>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</si>
  <si>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</si>
  <si>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</si>
  <si>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</si>
  <si>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</si>
  <si>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</si>
  <si>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</si>
  <si>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</si>
  <si>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</si>
  <si>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</si>
  <si>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</si>
  <si>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</si>
  <si>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</si>
  <si>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</si>
  <si>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</si>
  <si>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</si>
  <si>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</si>
  <si>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</si>
  <si>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</si>
  <si>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</si>
  <si>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</si>
  <si>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</si>
  <si>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</si>
  <si>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</si>
  <si>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</si>
  <si>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</si>
  <si>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</si>
  <si>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</si>
  <si>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</si>
  <si>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</si>
  <si>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</si>
  <si>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</si>
  <si>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</si>
  <si>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</si>
  <si>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</si>
  <si>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</si>
  <si>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</si>
  <si>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</si>
  <si>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</si>
  <si>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</si>
  <si>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</si>
  <si>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</si>
  <si>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</si>
  <si>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</si>
  <si>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</si>
  <si>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</si>
  <si>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</si>
  <si>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</si>
  <si>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</si>
  <si>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</si>
  <si>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</si>
  <si>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</si>
  <si>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</si>
  <si>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</si>
  <si>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</si>
  <si>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</si>
  <si>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</si>
  <si>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</si>
  <si>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</si>
  <si>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</si>
  <si>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</si>
  <si>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</si>
  <si>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</si>
  <si>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</si>
  <si>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</si>
  <si>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</si>
  <si>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</si>
  <si>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</si>
  <si>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</si>
  <si>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</si>
  <si>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</si>
  <si>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</si>
  <si>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</si>
  <si>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</si>
  <si>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</si>
  <si>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</si>
  <si>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</si>
  <si>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</si>
  <si>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</si>
  <si>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</si>
  <si>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</si>
  <si>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</si>
  <si>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</si>
  <si>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</si>
  <si>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</si>
  <si>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</si>
  <si>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</si>
  <si>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</si>
  <si>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</si>
  <si>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</si>
  <si>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</si>
  <si>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</si>
  <si>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</si>
  <si>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</si>
  <si>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</si>
  <si>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</si>
  <si>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</si>
  <si>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</si>
  <si>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</si>
  <si>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</si>
  <si>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</si>
  <si>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</si>
  <si>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</si>
  <si>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</si>
  <si>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</si>
  <si>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</si>
  <si>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</si>
  <si>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</si>
  <si>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</si>
  <si>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</si>
  <si>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</si>
  <si>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</si>
  <si>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</si>
  <si>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</si>
  <si>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</si>
  <si>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Gábor Áron Általános iskola felújítás</t>
  </si>
  <si>
    <t xml:space="preserve"> </t>
  </si>
  <si>
    <t>1. melléklet</t>
  </si>
  <si>
    <t>2. melléklet</t>
  </si>
  <si>
    <t>4.melléklet</t>
  </si>
  <si>
    <t>3.melléklet</t>
  </si>
  <si>
    <t>5.melléklet</t>
  </si>
  <si>
    <t>6. melléklet</t>
  </si>
  <si>
    <t>saját bevételek 2018.</t>
  </si>
  <si>
    <t>adósságot keletkeztető ügyletekből és kezességvállalásokból fennálló kötelezettségek 2018.</t>
  </si>
  <si>
    <t xml:space="preserve">Bevételek </t>
  </si>
  <si>
    <t xml:space="preserve">Kiadások </t>
  </si>
  <si>
    <t>Tartalékok</t>
  </si>
  <si>
    <t>A helyi önkormányzat költségvetési mérlege közgazdasági tagolásban</t>
  </si>
  <si>
    <t xml:space="preserve">Beruházások és felújítások </t>
  </si>
  <si>
    <t>2018.</t>
  </si>
  <si>
    <t>2019.</t>
  </si>
  <si>
    <t xml:space="preserve"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</t>
  </si>
  <si>
    <t xml:space="preserve">A költségvetési hiány külső finanszírozására vagy a költségvetési többlet felhasználására szolgáló finanszírozási bevételek és kiadások működési és felhalmozási cél szerinti tagolásban </t>
  </si>
  <si>
    <t xml:space="preserve">Helyi adó és egyéb közhatalmi bevételek </t>
  </si>
  <si>
    <t xml:space="preserve">A közvetett támogatások </t>
  </si>
  <si>
    <t>2019. évi kifizetés</t>
  </si>
  <si>
    <t xml:space="preserve">Előirányzat felhasználási terv </t>
  </si>
  <si>
    <t>adósságot keletkeztető ügyletekből és kezességvállalásokból fennálló kötelezettségek 2019.</t>
  </si>
  <si>
    <t>saját bevételek 2019.</t>
  </si>
  <si>
    <t>2016. évi várható (teljesítés)      Ft</t>
  </si>
  <si>
    <t>2016. évi várható (teljesítés)</t>
  </si>
  <si>
    <t>közvilágítás korszerűsítés</t>
  </si>
  <si>
    <t>összesen</t>
  </si>
  <si>
    <t>2020.</t>
  </si>
  <si>
    <t>2020. évi kifizetés</t>
  </si>
  <si>
    <t>saját bevételek 2020.</t>
  </si>
  <si>
    <t>adósságot keletkeztető ügyletekből és kezességvállalásokból fennálló kötelezettségek 2020.</t>
  </si>
  <si>
    <t>Önkormányzat 2018. évi költségvetése</t>
  </si>
  <si>
    <t>2017. évi várható (teljesítés)      Ft</t>
  </si>
  <si>
    <t>2018. évi eredeti ei.      Forint</t>
  </si>
  <si>
    <t>2017. évi várható (teljesítés)</t>
  </si>
  <si>
    <t>2018. évi eredeti ei.</t>
  </si>
  <si>
    <t>arculati kézikönyv</t>
  </si>
  <si>
    <t>benzinmotoros bozótvágó</t>
  </si>
  <si>
    <t>traktor pályázati öntérsz</t>
  </si>
  <si>
    <t>térfigyelő kamerarendszer</t>
  </si>
  <si>
    <t>falubusz önrész</t>
  </si>
  <si>
    <t>mederburkolás</t>
  </si>
  <si>
    <t>traktor önrész</t>
  </si>
  <si>
    <t>2021.</t>
  </si>
  <si>
    <t>Tárgyévi kifizetés (2018. évi ei.)</t>
  </si>
  <si>
    <t>2021. évi kifizetés</t>
  </si>
  <si>
    <t>2022. év utáni kifizetések</t>
  </si>
  <si>
    <t>saját bevételek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</si>
</sst>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_"/>
    <numFmt numFmtId="165" formatCode="\ ##########"/>
    <numFmt numFmtId="166" formatCode="[$-40E]yyyy/\ mmmm;@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5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0" fontId="46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Fill="1" applyBorder="1" applyAlignment="1">
      <alignment shrinkToFit="1"/>
    </xf>
    <xf numFmtId="0" fontId="42" fillId="0" borderId="0" xfId="0" applyFont="1"/>
    <xf numFmtId="3" fontId="16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50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right" vertical="center" wrapText="1"/>
    </xf>
    <xf numFmtId="0" fontId="48" fillId="0" borderId="1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1" fillId="0" borderId="0" xfId="0" applyFont="1" applyBorder="1"/>
    <xf numFmtId="0" fontId="0" fillId="0" borderId="1" xfId="0" applyFill="1" applyBorder="1"/>
    <xf numFmtId="3" fontId="10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1" fillId="0" borderId="3" xfId="0" applyFont="1" applyBorder="1"/>
    <xf numFmtId="0" fontId="0" fillId="0" borderId="3" xfId="0" applyBorder="1"/>
    <xf numFmtId="3" fontId="21" fillId="0" borderId="1" xfId="0" applyNumberFormat="1" applyFont="1" applyBorder="1"/>
    <xf numFmtId="166" fontId="4" fillId="0" borderId="1" xfId="0" applyNumberFormat="1" applyFont="1" applyBorder="1"/>
    <xf numFmtId="0" fontId="16" fillId="0" borderId="1" xfId="0" applyFont="1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opLeftCell="A82" workbookViewId="0">
      <selection activeCell="C59" sqref="C59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39" t="s">
        <v>596</v>
      </c>
      <c r="B1" s="140"/>
      <c r="C1" s="140"/>
      <c r="D1" s="140"/>
      <c r="E1" s="140"/>
      <c r="F1" s="141"/>
    </row>
    <row r="2" spans="1:6" ht="23.25" customHeight="1" x14ac:dyDescent="0.25">
      <c r="A2" s="142" t="s">
        <v>573</v>
      </c>
      <c r="B2" s="143"/>
      <c r="C2" s="143"/>
      <c r="D2" s="143"/>
      <c r="E2" s="143"/>
      <c r="F2" s="141"/>
    </row>
    <row r="3" spans="1:6" ht="18" x14ac:dyDescent="0.25">
      <c r="A3" s="49"/>
    </row>
    <row r="4" spans="1:6" x14ac:dyDescent="0.25">
      <c r="E4" s="115" t="s">
        <v>565</v>
      </c>
    </row>
    <row r="5" spans="1:6" ht="45" x14ac:dyDescent="0.3">
      <c r="A5" s="2" t="s">
        <v>75</v>
      </c>
      <c r="B5" s="3" t="s">
        <v>54</v>
      </c>
      <c r="C5" s="63" t="s">
        <v>542</v>
      </c>
      <c r="D5" s="63" t="s">
        <v>543</v>
      </c>
      <c r="E5" s="63" t="s">
        <v>544</v>
      </c>
      <c r="F5" s="108" t="s">
        <v>48</v>
      </c>
    </row>
    <row r="6" spans="1:6" ht="15" customHeight="1" x14ac:dyDescent="0.25">
      <c r="A6" s="31" t="s">
        <v>255</v>
      </c>
      <c r="B6" s="6" t="s">
        <v>256</v>
      </c>
      <c r="C6" s="123">
        <v>10806024</v>
      </c>
      <c r="D6" s="123"/>
      <c r="E6" s="123"/>
      <c r="F6" s="123">
        <f>SUM(C6:E6)</f>
        <v>10806024</v>
      </c>
    </row>
    <row r="7" spans="1:6" ht="15" customHeight="1" x14ac:dyDescent="0.25">
      <c r="A7" s="5" t="s">
        <v>257</v>
      </c>
      <c r="B7" s="6" t="s">
        <v>258</v>
      </c>
      <c r="C7" s="123">
        <v>0</v>
      </c>
      <c r="D7" s="123"/>
      <c r="E7" s="123"/>
      <c r="F7" s="123">
        <f t="shared" ref="F7:F70" si="0">SUM(C7:E7)</f>
        <v>0</v>
      </c>
    </row>
    <row r="8" spans="1:6" ht="15" customHeight="1" x14ac:dyDescent="0.25">
      <c r="A8" s="5" t="s">
        <v>259</v>
      </c>
      <c r="B8" s="6" t="s">
        <v>260</v>
      </c>
      <c r="C8" s="123">
        <v>7127600</v>
      </c>
      <c r="D8" s="123"/>
      <c r="E8" s="123"/>
      <c r="F8" s="123">
        <f t="shared" si="0"/>
        <v>7127600</v>
      </c>
    </row>
    <row r="9" spans="1:6" ht="15" customHeight="1" x14ac:dyDescent="0.25">
      <c r="A9" s="5" t="s">
        <v>261</v>
      </c>
      <c r="B9" s="6" t="s">
        <v>262</v>
      </c>
      <c r="C9" s="123">
        <v>1800000</v>
      </c>
      <c r="D9" s="123"/>
      <c r="E9" s="123"/>
      <c r="F9" s="123">
        <f t="shared" si="0"/>
        <v>1800000</v>
      </c>
    </row>
    <row r="10" spans="1:6" ht="15" customHeight="1" x14ac:dyDescent="0.25">
      <c r="A10" s="5" t="s">
        <v>263</v>
      </c>
      <c r="B10" s="6" t="s">
        <v>264</v>
      </c>
      <c r="C10" s="123"/>
      <c r="D10" s="123"/>
      <c r="E10" s="123"/>
      <c r="F10" s="123">
        <f t="shared" si="0"/>
        <v>0</v>
      </c>
    </row>
    <row r="11" spans="1:6" ht="15" customHeight="1" x14ac:dyDescent="0.25">
      <c r="A11" s="5" t="s">
        <v>265</v>
      </c>
      <c r="B11" s="6" t="s">
        <v>266</v>
      </c>
      <c r="C11" s="123"/>
      <c r="D11" s="123"/>
      <c r="E11" s="123"/>
      <c r="F11" s="123">
        <f t="shared" si="0"/>
        <v>0</v>
      </c>
    </row>
    <row r="12" spans="1:6" ht="15" customHeight="1" x14ac:dyDescent="0.25">
      <c r="A12" s="7" t="s">
        <v>477</v>
      </c>
      <c r="B12" s="8" t="s">
        <v>267</v>
      </c>
      <c r="C12" s="125">
        <f>SUM(C6:C11)</f>
        <v>19733624</v>
      </c>
      <c r="D12" s="125">
        <f t="shared" ref="D12:F12" si="1">SUM(D6:D11)</f>
        <v>0</v>
      </c>
      <c r="E12" s="125">
        <f t="shared" si="1"/>
        <v>0</v>
      </c>
      <c r="F12" s="125">
        <f t="shared" si="1"/>
        <v>19733624</v>
      </c>
    </row>
    <row r="13" spans="1:6" ht="15" customHeight="1" x14ac:dyDescent="0.25">
      <c r="A13" s="5" t="s">
        <v>268</v>
      </c>
      <c r="B13" s="6" t="s">
        <v>269</v>
      </c>
      <c r="C13" s="123"/>
      <c r="D13" s="123"/>
      <c r="E13" s="123"/>
      <c r="F13" s="123">
        <f t="shared" si="0"/>
        <v>0</v>
      </c>
    </row>
    <row r="14" spans="1:6" ht="15" customHeight="1" x14ac:dyDescent="0.25">
      <c r="A14" s="5" t="s">
        <v>270</v>
      </c>
      <c r="B14" s="6" t="s">
        <v>271</v>
      </c>
      <c r="C14" s="123"/>
      <c r="D14" s="123"/>
      <c r="E14" s="123"/>
      <c r="F14" s="123">
        <f t="shared" si="0"/>
        <v>0</v>
      </c>
    </row>
    <row r="15" spans="1:6" ht="15" customHeight="1" x14ac:dyDescent="0.25">
      <c r="A15" s="5" t="s">
        <v>439</v>
      </c>
      <c r="B15" s="6" t="s">
        <v>272</v>
      </c>
      <c r="C15" s="123"/>
      <c r="D15" s="123"/>
      <c r="E15" s="123"/>
      <c r="F15" s="123">
        <f t="shared" si="0"/>
        <v>0</v>
      </c>
    </row>
    <row r="16" spans="1:6" ht="15" customHeight="1" x14ac:dyDescent="0.25">
      <c r="A16" s="5" t="s">
        <v>440</v>
      </c>
      <c r="B16" s="6" t="s">
        <v>273</v>
      </c>
      <c r="C16" s="123"/>
      <c r="D16" s="123"/>
      <c r="E16" s="123"/>
      <c r="F16" s="123">
        <f t="shared" si="0"/>
        <v>0</v>
      </c>
    </row>
    <row r="17" spans="1:6" ht="15" customHeight="1" x14ac:dyDescent="0.25">
      <c r="A17" s="5" t="s">
        <v>441</v>
      </c>
      <c r="B17" s="6" t="s">
        <v>274</v>
      </c>
      <c r="C17" s="123">
        <v>11672780</v>
      </c>
      <c r="D17" s="123"/>
      <c r="E17" s="123"/>
      <c r="F17" s="123">
        <f t="shared" si="0"/>
        <v>11672780</v>
      </c>
    </row>
    <row r="18" spans="1:6" ht="15" customHeight="1" x14ac:dyDescent="0.25">
      <c r="A18" s="39" t="s">
        <v>478</v>
      </c>
      <c r="B18" s="51" t="s">
        <v>275</v>
      </c>
      <c r="C18" s="125">
        <f>SUM(C12+C13+C14+C15+C16+C17)</f>
        <v>31406404</v>
      </c>
      <c r="D18" s="125">
        <f t="shared" ref="D18:F18" si="2">SUM(D12+D13+D14+D15+D16+D17)</f>
        <v>0</v>
      </c>
      <c r="E18" s="125">
        <f t="shared" si="2"/>
        <v>0</v>
      </c>
      <c r="F18" s="125">
        <f t="shared" si="2"/>
        <v>31406404</v>
      </c>
    </row>
    <row r="19" spans="1:6" ht="15" customHeight="1" x14ac:dyDescent="0.25">
      <c r="A19" s="5" t="s">
        <v>276</v>
      </c>
      <c r="B19" s="6" t="s">
        <v>277</v>
      </c>
      <c r="C19" s="123"/>
      <c r="D19" s="123"/>
      <c r="E19" s="123"/>
      <c r="F19" s="123">
        <f t="shared" si="0"/>
        <v>0</v>
      </c>
    </row>
    <row r="20" spans="1:6" ht="15" customHeight="1" x14ac:dyDescent="0.25">
      <c r="A20" s="5" t="s">
        <v>278</v>
      </c>
      <c r="B20" s="6" t="s">
        <v>279</v>
      </c>
      <c r="C20" s="123"/>
      <c r="D20" s="123"/>
      <c r="E20" s="123"/>
      <c r="F20" s="123">
        <f t="shared" si="0"/>
        <v>0</v>
      </c>
    </row>
    <row r="21" spans="1:6" ht="15" customHeight="1" x14ac:dyDescent="0.25">
      <c r="A21" s="5" t="s">
        <v>442</v>
      </c>
      <c r="B21" s="6" t="s">
        <v>280</v>
      </c>
      <c r="C21" s="123"/>
      <c r="D21" s="123"/>
      <c r="E21" s="123"/>
      <c r="F21" s="123">
        <f t="shared" si="0"/>
        <v>0</v>
      </c>
    </row>
    <row r="22" spans="1:6" ht="15" customHeight="1" x14ac:dyDescent="0.25">
      <c r="A22" s="5" t="s">
        <v>443</v>
      </c>
      <c r="B22" s="6" t="s">
        <v>281</v>
      </c>
      <c r="C22" s="123"/>
      <c r="D22" s="123"/>
      <c r="E22" s="123"/>
      <c r="F22" s="123">
        <f t="shared" si="0"/>
        <v>0</v>
      </c>
    </row>
    <row r="23" spans="1:6" ht="15" customHeight="1" x14ac:dyDescent="0.25">
      <c r="A23" s="5" t="s">
        <v>444</v>
      </c>
      <c r="B23" s="6" t="s">
        <v>282</v>
      </c>
      <c r="C23" s="123"/>
      <c r="D23" s="123"/>
      <c r="E23" s="123"/>
      <c r="F23" s="123">
        <f t="shared" si="0"/>
        <v>0</v>
      </c>
    </row>
    <row r="24" spans="1:6" ht="15" customHeight="1" x14ac:dyDescent="0.25">
      <c r="A24" s="39" t="s">
        <v>479</v>
      </c>
      <c r="B24" s="51" t="s">
        <v>283</v>
      </c>
      <c r="C24" s="125">
        <f>SUM(C19:C23)</f>
        <v>0</v>
      </c>
      <c r="D24" s="125">
        <f>SUM(D19:D23)</f>
        <v>0</v>
      </c>
      <c r="E24" s="125">
        <f>SUM(E19:E23)</f>
        <v>0</v>
      </c>
      <c r="F24" s="125">
        <f t="shared" si="0"/>
        <v>0</v>
      </c>
    </row>
    <row r="25" spans="1:6" ht="15" customHeight="1" x14ac:dyDescent="0.25">
      <c r="A25" s="5" t="s">
        <v>445</v>
      </c>
      <c r="B25" s="6" t="s">
        <v>284</v>
      </c>
      <c r="C25" s="123"/>
      <c r="D25" s="123"/>
      <c r="E25" s="123"/>
      <c r="F25" s="123">
        <f t="shared" si="0"/>
        <v>0</v>
      </c>
    </row>
    <row r="26" spans="1:6" ht="15" customHeight="1" x14ac:dyDescent="0.25">
      <c r="A26" s="5" t="s">
        <v>446</v>
      </c>
      <c r="B26" s="6" t="s">
        <v>285</v>
      </c>
      <c r="C26" s="123"/>
      <c r="D26" s="123"/>
      <c r="E26" s="123"/>
      <c r="F26" s="123">
        <f t="shared" si="0"/>
        <v>0</v>
      </c>
    </row>
    <row r="27" spans="1:6" ht="15" customHeight="1" x14ac:dyDescent="0.25">
      <c r="A27" s="7" t="s">
        <v>480</v>
      </c>
      <c r="B27" s="8" t="s">
        <v>286</v>
      </c>
      <c r="C27" s="123">
        <f>SUM(C25:C26)</f>
        <v>0</v>
      </c>
      <c r="D27" s="123">
        <f t="shared" ref="D27:F27" si="3">SUM(D25:D26)</f>
        <v>0</v>
      </c>
      <c r="E27" s="123">
        <f t="shared" si="3"/>
        <v>0</v>
      </c>
      <c r="F27" s="123">
        <f t="shared" si="3"/>
        <v>0</v>
      </c>
    </row>
    <row r="28" spans="1:6" ht="15" customHeight="1" x14ac:dyDescent="0.25">
      <c r="A28" s="5" t="s">
        <v>447</v>
      </c>
      <c r="B28" s="6" t="s">
        <v>287</v>
      </c>
      <c r="C28" s="123"/>
      <c r="D28" s="123"/>
      <c r="E28" s="123"/>
      <c r="F28" s="123">
        <f t="shared" si="0"/>
        <v>0</v>
      </c>
    </row>
    <row r="29" spans="1:6" ht="15" customHeight="1" x14ac:dyDescent="0.25">
      <c r="A29" s="5" t="s">
        <v>448</v>
      </c>
      <c r="B29" s="6" t="s">
        <v>288</v>
      </c>
      <c r="C29" s="123"/>
      <c r="D29" s="123"/>
      <c r="E29" s="123"/>
      <c r="F29" s="123">
        <f t="shared" si="0"/>
        <v>0</v>
      </c>
    </row>
    <row r="30" spans="1:6" ht="15" customHeight="1" x14ac:dyDescent="0.25">
      <c r="A30" s="5" t="s">
        <v>449</v>
      </c>
      <c r="B30" s="6" t="s">
        <v>289</v>
      </c>
      <c r="C30" s="123">
        <v>2700000</v>
      </c>
      <c r="D30" s="123"/>
      <c r="E30" s="123"/>
      <c r="F30" s="123">
        <f t="shared" si="0"/>
        <v>2700000</v>
      </c>
    </row>
    <row r="31" spans="1:6" ht="15" customHeight="1" x14ac:dyDescent="0.25">
      <c r="A31" s="5" t="s">
        <v>450</v>
      </c>
      <c r="B31" s="6" t="s">
        <v>290</v>
      </c>
      <c r="C31" s="123">
        <v>2700000</v>
      </c>
      <c r="D31" s="123"/>
      <c r="E31" s="123"/>
      <c r="F31" s="123">
        <f t="shared" si="0"/>
        <v>2700000</v>
      </c>
    </row>
    <row r="32" spans="1:6" ht="15" customHeight="1" x14ac:dyDescent="0.25">
      <c r="A32" s="5" t="s">
        <v>451</v>
      </c>
      <c r="B32" s="6" t="s">
        <v>293</v>
      </c>
      <c r="C32" s="123"/>
      <c r="D32" s="123"/>
      <c r="E32" s="123"/>
      <c r="F32" s="123">
        <f t="shared" si="0"/>
        <v>0</v>
      </c>
    </row>
    <row r="33" spans="1:6" ht="15" customHeight="1" x14ac:dyDescent="0.25">
      <c r="A33" s="5" t="s">
        <v>294</v>
      </c>
      <c r="B33" s="6" t="s">
        <v>295</v>
      </c>
      <c r="C33" s="123"/>
      <c r="D33" s="123"/>
      <c r="E33" s="123"/>
      <c r="F33" s="123">
        <f t="shared" si="0"/>
        <v>0</v>
      </c>
    </row>
    <row r="34" spans="1:6" ht="15" customHeight="1" x14ac:dyDescent="0.25">
      <c r="A34" s="5" t="s">
        <v>452</v>
      </c>
      <c r="B34" s="6" t="s">
        <v>296</v>
      </c>
      <c r="C34" s="123">
        <v>1300000</v>
      </c>
      <c r="D34" s="123"/>
      <c r="E34" s="123"/>
      <c r="F34" s="123">
        <f t="shared" si="0"/>
        <v>1300000</v>
      </c>
    </row>
    <row r="35" spans="1:6" ht="15" customHeight="1" x14ac:dyDescent="0.25">
      <c r="A35" s="5" t="s">
        <v>453</v>
      </c>
      <c r="B35" s="6" t="s">
        <v>301</v>
      </c>
      <c r="C35" s="123"/>
      <c r="D35" s="123"/>
      <c r="E35" s="123"/>
      <c r="F35" s="123">
        <f t="shared" si="0"/>
        <v>0</v>
      </c>
    </row>
    <row r="36" spans="1:6" ht="15" customHeight="1" x14ac:dyDescent="0.25">
      <c r="A36" s="7" t="s">
        <v>481</v>
      </c>
      <c r="B36" s="8" t="s">
        <v>304</v>
      </c>
      <c r="C36" s="123">
        <f>SUM(C31:C35)</f>
        <v>4000000</v>
      </c>
      <c r="D36" s="123">
        <f>SUM(D34:D35)</f>
        <v>0</v>
      </c>
      <c r="E36" s="123">
        <f>SUM(E34:E35)</f>
        <v>0</v>
      </c>
      <c r="F36" s="123">
        <f t="shared" si="0"/>
        <v>4000000</v>
      </c>
    </row>
    <row r="37" spans="1:6" ht="15" customHeight="1" x14ac:dyDescent="0.25">
      <c r="A37" s="5" t="s">
        <v>454</v>
      </c>
      <c r="B37" s="6" t="s">
        <v>305</v>
      </c>
      <c r="C37" s="123">
        <v>160000</v>
      </c>
      <c r="D37" s="123"/>
      <c r="E37" s="123"/>
      <c r="F37" s="123">
        <f t="shared" si="0"/>
        <v>160000</v>
      </c>
    </row>
    <row r="38" spans="1:6" ht="15" customHeight="1" x14ac:dyDescent="0.25">
      <c r="A38" s="39" t="s">
        <v>482</v>
      </c>
      <c r="B38" s="51" t="s">
        <v>306</v>
      </c>
      <c r="C38" s="125">
        <f>SUM(C27+C30+C36+C37)</f>
        <v>6860000</v>
      </c>
      <c r="D38" s="125">
        <f t="shared" ref="D38:F38" si="4">SUM(D27+D30+D36+D37)</f>
        <v>0</v>
      </c>
      <c r="E38" s="125">
        <f t="shared" si="4"/>
        <v>0</v>
      </c>
      <c r="F38" s="125">
        <f t="shared" si="4"/>
        <v>6860000</v>
      </c>
    </row>
    <row r="39" spans="1:6" ht="15" customHeight="1" x14ac:dyDescent="0.25">
      <c r="A39" s="13" t="s">
        <v>307</v>
      </c>
      <c r="B39" s="6" t="s">
        <v>308</v>
      </c>
      <c r="C39" s="123"/>
      <c r="D39" s="123"/>
      <c r="E39" s="123"/>
      <c r="F39" s="123">
        <f t="shared" si="0"/>
        <v>0</v>
      </c>
    </row>
    <row r="40" spans="1:6" ht="15" customHeight="1" x14ac:dyDescent="0.25">
      <c r="A40" s="13" t="s">
        <v>455</v>
      </c>
      <c r="B40" s="6" t="s">
        <v>309</v>
      </c>
      <c r="C40" s="123">
        <v>41040</v>
      </c>
      <c r="D40" s="123"/>
      <c r="E40" s="123"/>
      <c r="F40" s="123">
        <f t="shared" si="0"/>
        <v>41040</v>
      </c>
    </row>
    <row r="41" spans="1:6" ht="15" customHeight="1" x14ac:dyDescent="0.25">
      <c r="A41" s="13" t="s">
        <v>456</v>
      </c>
      <c r="B41" s="6" t="s">
        <v>310</v>
      </c>
      <c r="C41" s="123"/>
      <c r="D41" s="123"/>
      <c r="E41" s="123"/>
      <c r="F41" s="123">
        <f t="shared" si="0"/>
        <v>0</v>
      </c>
    </row>
    <row r="42" spans="1:6" ht="15" customHeight="1" x14ac:dyDescent="0.25">
      <c r="A42" s="13" t="s">
        <v>457</v>
      </c>
      <c r="B42" s="6" t="s">
        <v>311</v>
      </c>
      <c r="C42" s="123"/>
      <c r="D42" s="123"/>
      <c r="E42" s="123"/>
      <c r="F42" s="123">
        <f t="shared" si="0"/>
        <v>0</v>
      </c>
    </row>
    <row r="43" spans="1:6" ht="15" customHeight="1" x14ac:dyDescent="0.25">
      <c r="A43" s="13" t="s">
        <v>312</v>
      </c>
      <c r="B43" s="6" t="s">
        <v>313</v>
      </c>
      <c r="C43" s="123"/>
      <c r="D43" s="123"/>
      <c r="E43" s="123"/>
      <c r="F43" s="123">
        <f t="shared" si="0"/>
        <v>0</v>
      </c>
    </row>
    <row r="44" spans="1:6" ht="15" customHeight="1" x14ac:dyDescent="0.25">
      <c r="A44" s="13" t="s">
        <v>314</v>
      </c>
      <c r="B44" s="6" t="s">
        <v>315</v>
      </c>
      <c r="C44" s="123"/>
      <c r="D44" s="123"/>
      <c r="E44" s="123"/>
      <c r="F44" s="123">
        <f t="shared" si="0"/>
        <v>0</v>
      </c>
    </row>
    <row r="45" spans="1:6" ht="15" customHeight="1" x14ac:dyDescent="0.25">
      <c r="A45" s="13" t="s">
        <v>316</v>
      </c>
      <c r="B45" s="6" t="s">
        <v>317</v>
      </c>
      <c r="C45" s="123"/>
      <c r="D45" s="123"/>
      <c r="E45" s="123"/>
      <c r="F45" s="123">
        <f t="shared" si="0"/>
        <v>0</v>
      </c>
    </row>
    <row r="46" spans="1:6" ht="15" customHeight="1" x14ac:dyDescent="0.25">
      <c r="A46" s="13" t="s">
        <v>458</v>
      </c>
      <c r="B46" s="6" t="s">
        <v>318</v>
      </c>
      <c r="C46" s="123">
        <v>1000</v>
      </c>
      <c r="D46" s="123"/>
      <c r="E46" s="123"/>
      <c r="F46" s="123">
        <f t="shared" si="0"/>
        <v>1000</v>
      </c>
    </row>
    <row r="47" spans="1:6" ht="15" customHeight="1" x14ac:dyDescent="0.25">
      <c r="A47" s="13" t="s">
        <v>459</v>
      </c>
      <c r="B47" s="6" t="s">
        <v>319</v>
      </c>
      <c r="C47" s="123"/>
      <c r="D47" s="123"/>
      <c r="E47" s="123"/>
      <c r="F47" s="123">
        <f t="shared" si="0"/>
        <v>0</v>
      </c>
    </row>
    <row r="48" spans="1:6" ht="15" customHeight="1" x14ac:dyDescent="0.25">
      <c r="A48" s="13" t="s">
        <v>460</v>
      </c>
      <c r="B48" s="6" t="s">
        <v>320</v>
      </c>
      <c r="C48" s="123">
        <v>10000</v>
      </c>
      <c r="D48" s="123"/>
      <c r="E48" s="123"/>
      <c r="F48" s="123">
        <f t="shared" si="0"/>
        <v>10000</v>
      </c>
    </row>
    <row r="49" spans="1:6" ht="15" customHeight="1" x14ac:dyDescent="0.25">
      <c r="A49" s="50" t="s">
        <v>483</v>
      </c>
      <c r="B49" s="51" t="s">
        <v>321</v>
      </c>
      <c r="C49" s="125">
        <f>SUM(C39:C48)</f>
        <v>52040</v>
      </c>
      <c r="D49" s="125">
        <f t="shared" ref="D49:F49" si="5">SUM(D39:D48)</f>
        <v>0</v>
      </c>
      <c r="E49" s="125">
        <f t="shared" si="5"/>
        <v>0</v>
      </c>
      <c r="F49" s="125">
        <f t="shared" si="5"/>
        <v>52040</v>
      </c>
    </row>
    <row r="50" spans="1:6" ht="15" customHeight="1" x14ac:dyDescent="0.25">
      <c r="A50" s="13" t="s">
        <v>461</v>
      </c>
      <c r="B50" s="6" t="s">
        <v>322</v>
      </c>
      <c r="C50" s="123"/>
      <c r="D50" s="123"/>
      <c r="E50" s="123"/>
      <c r="F50" s="123">
        <f t="shared" si="0"/>
        <v>0</v>
      </c>
    </row>
    <row r="51" spans="1:6" ht="15" customHeight="1" x14ac:dyDescent="0.25">
      <c r="A51" s="13" t="s">
        <v>462</v>
      </c>
      <c r="B51" s="6" t="s">
        <v>323</v>
      </c>
      <c r="C51" s="123"/>
      <c r="D51" s="123"/>
      <c r="E51" s="123"/>
      <c r="F51" s="123">
        <f t="shared" si="0"/>
        <v>0</v>
      </c>
    </row>
    <row r="52" spans="1:6" ht="15" customHeight="1" x14ac:dyDescent="0.25">
      <c r="A52" s="13" t="s">
        <v>324</v>
      </c>
      <c r="B52" s="6" t="s">
        <v>325</v>
      </c>
      <c r="C52" s="123"/>
      <c r="D52" s="123"/>
      <c r="E52" s="123"/>
      <c r="F52" s="123">
        <f t="shared" si="0"/>
        <v>0</v>
      </c>
    </row>
    <row r="53" spans="1:6" ht="15" customHeight="1" x14ac:dyDescent="0.25">
      <c r="A53" s="13" t="s">
        <v>463</v>
      </c>
      <c r="B53" s="6" t="s">
        <v>326</v>
      </c>
      <c r="C53" s="123"/>
      <c r="D53" s="123"/>
      <c r="E53" s="123"/>
      <c r="F53" s="123">
        <f t="shared" si="0"/>
        <v>0</v>
      </c>
    </row>
    <row r="54" spans="1:6" ht="15" customHeight="1" x14ac:dyDescent="0.25">
      <c r="A54" s="13" t="s">
        <v>327</v>
      </c>
      <c r="B54" s="6" t="s">
        <v>328</v>
      </c>
      <c r="C54" s="123"/>
      <c r="D54" s="123"/>
      <c r="E54" s="123"/>
      <c r="F54" s="123">
        <f t="shared" si="0"/>
        <v>0</v>
      </c>
    </row>
    <row r="55" spans="1:6" ht="15" customHeight="1" x14ac:dyDescent="0.25">
      <c r="A55" s="39" t="s">
        <v>484</v>
      </c>
      <c r="B55" s="51" t="s">
        <v>329</v>
      </c>
      <c r="C55" s="125">
        <f>SUM(C50:C54)</f>
        <v>0</v>
      </c>
      <c r="D55" s="125">
        <f t="shared" ref="D55:F55" si="6">SUM(D50:D54)</f>
        <v>0</v>
      </c>
      <c r="E55" s="125">
        <f t="shared" si="6"/>
        <v>0</v>
      </c>
      <c r="F55" s="125">
        <f t="shared" si="6"/>
        <v>0</v>
      </c>
    </row>
    <row r="56" spans="1:6" ht="15" customHeight="1" x14ac:dyDescent="0.25">
      <c r="A56" s="13" t="s">
        <v>330</v>
      </c>
      <c r="B56" s="6" t="s">
        <v>331</v>
      </c>
      <c r="C56" s="123"/>
      <c r="D56" s="123"/>
      <c r="E56" s="123"/>
      <c r="F56" s="123">
        <f t="shared" si="0"/>
        <v>0</v>
      </c>
    </row>
    <row r="57" spans="1:6" ht="15" customHeight="1" x14ac:dyDescent="0.25">
      <c r="A57" s="5" t="s">
        <v>464</v>
      </c>
      <c r="B57" s="6" t="s">
        <v>332</v>
      </c>
      <c r="C57" s="123">
        <v>128000</v>
      </c>
      <c r="D57" s="123"/>
      <c r="E57" s="123"/>
      <c r="F57" s="123">
        <f t="shared" si="0"/>
        <v>128000</v>
      </c>
    </row>
    <row r="58" spans="1:6" ht="14.25" customHeight="1" x14ac:dyDescent="0.25">
      <c r="A58" s="13" t="s">
        <v>465</v>
      </c>
      <c r="B58" s="6" t="s">
        <v>333</v>
      </c>
      <c r="C58" s="123"/>
      <c r="D58" s="123"/>
      <c r="E58" s="123"/>
      <c r="F58" s="123">
        <f t="shared" si="0"/>
        <v>0</v>
      </c>
    </row>
    <row r="59" spans="1:6" ht="15" customHeight="1" x14ac:dyDescent="0.25">
      <c r="A59" s="39" t="s">
        <v>485</v>
      </c>
      <c r="B59" s="51" t="s">
        <v>334</v>
      </c>
      <c r="C59" s="125">
        <f>SUM(C56:C58)</f>
        <v>128000</v>
      </c>
      <c r="D59" s="125">
        <f t="shared" ref="D59:F59" si="7">SUM(D56:D58)</f>
        <v>0</v>
      </c>
      <c r="E59" s="125">
        <f t="shared" si="7"/>
        <v>0</v>
      </c>
      <c r="F59" s="125">
        <f t="shared" si="7"/>
        <v>128000</v>
      </c>
    </row>
    <row r="60" spans="1:6" ht="15" customHeight="1" x14ac:dyDescent="0.25">
      <c r="A60" s="13" t="s">
        <v>335</v>
      </c>
      <c r="B60" s="6" t="s">
        <v>336</v>
      </c>
      <c r="C60" s="123"/>
      <c r="D60" s="123"/>
      <c r="E60" s="123"/>
      <c r="F60" s="123">
        <f t="shared" si="0"/>
        <v>0</v>
      </c>
    </row>
    <row r="61" spans="1:6" ht="15" customHeight="1" x14ac:dyDescent="0.25">
      <c r="A61" s="5" t="s">
        <v>466</v>
      </c>
      <c r="B61" s="6" t="s">
        <v>337</v>
      </c>
      <c r="C61" s="123"/>
      <c r="D61" s="123"/>
      <c r="E61" s="123"/>
      <c r="F61" s="123">
        <f t="shared" si="0"/>
        <v>0</v>
      </c>
    </row>
    <row r="62" spans="1:6" ht="15" customHeight="1" x14ac:dyDescent="0.25">
      <c r="A62" s="13" t="s">
        <v>467</v>
      </c>
      <c r="B62" s="6" t="s">
        <v>338</v>
      </c>
      <c r="C62" s="123"/>
      <c r="D62" s="123"/>
      <c r="E62" s="123"/>
      <c r="F62" s="123">
        <f t="shared" si="0"/>
        <v>0</v>
      </c>
    </row>
    <row r="63" spans="1:6" ht="15" customHeight="1" x14ac:dyDescent="0.25">
      <c r="A63" s="39" t="s">
        <v>487</v>
      </c>
      <c r="B63" s="51" t="s">
        <v>339</v>
      </c>
      <c r="C63" s="125">
        <f>SUM(C60:C62)</f>
        <v>0</v>
      </c>
      <c r="D63" s="125">
        <f t="shared" ref="D63:F63" si="8">SUM(D60:D62)</f>
        <v>0</v>
      </c>
      <c r="E63" s="125">
        <f t="shared" si="8"/>
        <v>0</v>
      </c>
      <c r="F63" s="125">
        <f t="shared" si="8"/>
        <v>0</v>
      </c>
    </row>
    <row r="64" spans="1:6" ht="15.75" x14ac:dyDescent="0.25">
      <c r="A64" s="48" t="s">
        <v>486</v>
      </c>
      <c r="B64" s="35" t="s">
        <v>340</v>
      </c>
      <c r="C64" s="125">
        <f>SUM(C18+C24+C38+C49+C55+C59+C63)</f>
        <v>38446444</v>
      </c>
      <c r="D64" s="125">
        <f t="shared" ref="D64:F64" si="9">SUM(D18+D24+D38+D49+D55+D59+D63)</f>
        <v>0</v>
      </c>
      <c r="E64" s="125">
        <f t="shared" si="9"/>
        <v>0</v>
      </c>
      <c r="F64" s="125">
        <f t="shared" si="9"/>
        <v>38446444</v>
      </c>
    </row>
    <row r="65" spans="1:6" ht="15.75" x14ac:dyDescent="0.25">
      <c r="A65" s="65" t="s">
        <v>550</v>
      </c>
      <c r="B65" s="64"/>
      <c r="C65" s="123"/>
      <c r="D65" s="123"/>
      <c r="E65" s="123"/>
      <c r="F65" s="123">
        <f t="shared" si="0"/>
        <v>0</v>
      </c>
    </row>
    <row r="66" spans="1:6" ht="15.75" x14ac:dyDescent="0.25">
      <c r="A66" s="65" t="s">
        <v>551</v>
      </c>
      <c r="B66" s="64"/>
      <c r="C66" s="123"/>
      <c r="D66" s="123"/>
      <c r="E66" s="123"/>
      <c r="F66" s="123">
        <f t="shared" si="0"/>
        <v>0</v>
      </c>
    </row>
    <row r="67" spans="1:6" x14ac:dyDescent="0.25">
      <c r="A67" s="37" t="s">
        <v>469</v>
      </c>
      <c r="B67" s="5" t="s">
        <v>341</v>
      </c>
      <c r="C67" s="123"/>
      <c r="D67" s="123"/>
      <c r="E67" s="123"/>
      <c r="F67" s="123">
        <f t="shared" si="0"/>
        <v>0</v>
      </c>
    </row>
    <row r="68" spans="1:6" x14ac:dyDescent="0.25">
      <c r="A68" s="13" t="s">
        <v>342</v>
      </c>
      <c r="B68" s="5" t="s">
        <v>343</v>
      </c>
      <c r="C68" s="123"/>
      <c r="D68" s="123"/>
      <c r="E68" s="123"/>
      <c r="F68" s="123">
        <f t="shared" si="0"/>
        <v>0</v>
      </c>
    </row>
    <row r="69" spans="1:6" x14ac:dyDescent="0.25">
      <c r="A69" s="37" t="s">
        <v>470</v>
      </c>
      <c r="B69" s="5" t="s">
        <v>344</v>
      </c>
      <c r="C69" s="123"/>
      <c r="D69" s="123"/>
      <c r="E69" s="123"/>
      <c r="F69" s="123">
        <f t="shared" si="0"/>
        <v>0</v>
      </c>
    </row>
    <row r="70" spans="1:6" x14ac:dyDescent="0.25">
      <c r="A70" s="15" t="s">
        <v>488</v>
      </c>
      <c r="B70" s="7" t="s">
        <v>345</v>
      </c>
      <c r="C70" s="125">
        <f>SUM(C67:C69)</f>
        <v>0</v>
      </c>
      <c r="D70" s="125">
        <f>SUM(D67:D69)</f>
        <v>0</v>
      </c>
      <c r="E70" s="125">
        <f>SUM(E67:E69)</f>
        <v>0</v>
      </c>
      <c r="F70" s="125">
        <f t="shared" si="0"/>
        <v>0</v>
      </c>
    </row>
    <row r="71" spans="1:6" x14ac:dyDescent="0.25">
      <c r="A71" s="13" t="s">
        <v>471</v>
      </c>
      <c r="B71" s="5" t="s">
        <v>346</v>
      </c>
      <c r="C71" s="123"/>
      <c r="D71" s="123"/>
      <c r="E71" s="123"/>
      <c r="F71" s="123">
        <f t="shared" ref="F71:F93" si="10">SUM(C71:E71)</f>
        <v>0</v>
      </c>
    </row>
    <row r="72" spans="1:6" x14ac:dyDescent="0.25">
      <c r="A72" s="37" t="s">
        <v>347</v>
      </c>
      <c r="B72" s="5" t="s">
        <v>348</v>
      </c>
      <c r="C72" s="123"/>
      <c r="D72" s="123"/>
      <c r="E72" s="123"/>
      <c r="F72" s="123">
        <f t="shared" si="10"/>
        <v>0</v>
      </c>
    </row>
    <row r="73" spans="1:6" x14ac:dyDescent="0.25">
      <c r="A73" s="13" t="s">
        <v>472</v>
      </c>
      <c r="B73" s="5" t="s">
        <v>349</v>
      </c>
      <c r="C73" s="123"/>
      <c r="D73" s="123"/>
      <c r="E73" s="123"/>
      <c r="F73" s="123">
        <f t="shared" si="10"/>
        <v>0</v>
      </c>
    </row>
    <row r="74" spans="1:6" x14ac:dyDescent="0.25">
      <c r="A74" s="37" t="s">
        <v>350</v>
      </c>
      <c r="B74" s="5" t="s">
        <v>351</v>
      </c>
      <c r="C74" s="123"/>
      <c r="D74" s="123"/>
      <c r="E74" s="123"/>
      <c r="F74" s="123">
        <f t="shared" si="10"/>
        <v>0</v>
      </c>
    </row>
    <row r="75" spans="1:6" x14ac:dyDescent="0.25">
      <c r="A75" s="14" t="s">
        <v>489</v>
      </c>
      <c r="B75" s="7" t="s">
        <v>352</v>
      </c>
      <c r="C75" s="125">
        <f>SUM(C71:C74)</f>
        <v>0</v>
      </c>
      <c r="D75" s="125">
        <f>SUM(D71:D74)</f>
        <v>0</v>
      </c>
      <c r="E75" s="125">
        <f>SUM(E71:E74)</f>
        <v>0</v>
      </c>
      <c r="F75" s="125">
        <f t="shared" si="10"/>
        <v>0</v>
      </c>
    </row>
    <row r="76" spans="1:6" x14ac:dyDescent="0.25">
      <c r="A76" s="5" t="s">
        <v>548</v>
      </c>
      <c r="B76" s="5" t="s">
        <v>353</v>
      </c>
      <c r="C76" s="123">
        <v>33441989</v>
      </c>
      <c r="D76" s="123"/>
      <c r="E76" s="123"/>
      <c r="F76" s="123">
        <f t="shared" si="10"/>
        <v>33441989</v>
      </c>
    </row>
    <row r="77" spans="1:6" x14ac:dyDescent="0.25">
      <c r="A77" s="5" t="s">
        <v>549</v>
      </c>
      <c r="B77" s="5" t="s">
        <v>353</v>
      </c>
      <c r="C77" s="123"/>
      <c r="D77" s="123"/>
      <c r="E77" s="123"/>
      <c r="F77" s="123">
        <f t="shared" si="10"/>
        <v>0</v>
      </c>
    </row>
    <row r="78" spans="1:6" x14ac:dyDescent="0.25">
      <c r="A78" s="5" t="s">
        <v>546</v>
      </c>
      <c r="B78" s="5" t="s">
        <v>354</v>
      </c>
      <c r="C78" s="123"/>
      <c r="D78" s="123"/>
      <c r="E78" s="123"/>
      <c r="F78" s="123">
        <f t="shared" si="10"/>
        <v>0</v>
      </c>
    </row>
    <row r="79" spans="1:6" x14ac:dyDescent="0.25">
      <c r="A79" s="5" t="s">
        <v>547</v>
      </c>
      <c r="B79" s="5" t="s">
        <v>354</v>
      </c>
      <c r="C79" s="123"/>
      <c r="D79" s="123"/>
      <c r="E79" s="123"/>
      <c r="F79" s="123">
        <f t="shared" si="10"/>
        <v>0</v>
      </c>
    </row>
    <row r="80" spans="1:6" x14ac:dyDescent="0.25">
      <c r="A80" s="7" t="s">
        <v>490</v>
      </c>
      <c r="B80" s="7" t="s">
        <v>355</v>
      </c>
      <c r="C80" s="125">
        <f>SUM(C76:C79)</f>
        <v>33441989</v>
      </c>
      <c r="D80" s="125">
        <f>SUM(D76:D79)</f>
        <v>0</v>
      </c>
      <c r="E80" s="125">
        <f>SUM(E76:E79)</f>
        <v>0</v>
      </c>
      <c r="F80" s="125">
        <f t="shared" si="10"/>
        <v>33441989</v>
      </c>
    </row>
    <row r="81" spans="1:6" x14ac:dyDescent="0.25">
      <c r="A81" s="37" t="s">
        <v>356</v>
      </c>
      <c r="B81" s="5" t="s">
        <v>357</v>
      </c>
      <c r="C81" s="123"/>
      <c r="D81" s="123"/>
      <c r="E81" s="123"/>
      <c r="F81" s="123">
        <f t="shared" si="10"/>
        <v>0</v>
      </c>
    </row>
    <row r="82" spans="1:6" x14ac:dyDescent="0.25">
      <c r="A82" s="37" t="s">
        <v>358</v>
      </c>
      <c r="B82" s="5" t="s">
        <v>359</v>
      </c>
      <c r="C82" s="123"/>
      <c r="D82" s="123"/>
      <c r="E82" s="123"/>
      <c r="F82" s="123">
        <f t="shared" si="10"/>
        <v>0</v>
      </c>
    </row>
    <row r="83" spans="1:6" x14ac:dyDescent="0.25">
      <c r="A83" s="37" t="s">
        <v>360</v>
      </c>
      <c r="B83" s="5" t="s">
        <v>361</v>
      </c>
      <c r="C83" s="123"/>
      <c r="D83" s="123"/>
      <c r="E83" s="123"/>
      <c r="F83" s="123">
        <f t="shared" si="10"/>
        <v>0</v>
      </c>
    </row>
    <row r="84" spans="1:6" x14ac:dyDescent="0.25">
      <c r="A84" s="37" t="s">
        <v>362</v>
      </c>
      <c r="B84" s="5" t="s">
        <v>363</v>
      </c>
      <c r="C84" s="123"/>
      <c r="D84" s="123"/>
      <c r="E84" s="123"/>
      <c r="F84" s="123">
        <f t="shared" si="10"/>
        <v>0</v>
      </c>
    </row>
    <row r="85" spans="1:6" x14ac:dyDescent="0.25">
      <c r="A85" s="13" t="s">
        <v>473</v>
      </c>
      <c r="B85" s="5" t="s">
        <v>364</v>
      </c>
      <c r="C85" s="123"/>
      <c r="D85" s="123"/>
      <c r="E85" s="123"/>
      <c r="F85" s="123">
        <f t="shared" si="10"/>
        <v>0</v>
      </c>
    </row>
    <row r="86" spans="1:6" x14ac:dyDescent="0.25">
      <c r="A86" s="15" t="s">
        <v>491</v>
      </c>
      <c r="B86" s="7" t="s">
        <v>366</v>
      </c>
      <c r="C86" s="125">
        <f>SUM(C80,C75,C70)</f>
        <v>33441989</v>
      </c>
      <c r="D86" s="125">
        <f>SUM(D81:D85)</f>
        <v>0</v>
      </c>
      <c r="E86" s="125">
        <f>SUM(E81:E85)</f>
        <v>0</v>
      </c>
      <c r="F86" s="125">
        <f t="shared" si="10"/>
        <v>33441989</v>
      </c>
    </row>
    <row r="87" spans="1:6" x14ac:dyDescent="0.25">
      <c r="A87" s="13" t="s">
        <v>367</v>
      </c>
      <c r="B87" s="5" t="s">
        <v>368</v>
      </c>
      <c r="C87" s="123"/>
      <c r="D87" s="123"/>
      <c r="E87" s="123"/>
      <c r="F87" s="123">
        <f t="shared" si="10"/>
        <v>0</v>
      </c>
    </row>
    <row r="88" spans="1:6" x14ac:dyDescent="0.25">
      <c r="A88" s="13" t="s">
        <v>369</v>
      </c>
      <c r="B88" s="5" t="s">
        <v>370</v>
      </c>
      <c r="C88" s="123"/>
      <c r="D88" s="123"/>
      <c r="E88" s="123"/>
      <c r="F88" s="123">
        <f t="shared" si="10"/>
        <v>0</v>
      </c>
    </row>
    <row r="89" spans="1:6" x14ac:dyDescent="0.25">
      <c r="A89" s="37" t="s">
        <v>371</v>
      </c>
      <c r="B89" s="5" t="s">
        <v>372</v>
      </c>
      <c r="C89" s="123"/>
      <c r="D89" s="123"/>
      <c r="E89" s="123"/>
      <c r="F89" s="123">
        <f t="shared" si="10"/>
        <v>0</v>
      </c>
    </row>
    <row r="90" spans="1:6" x14ac:dyDescent="0.25">
      <c r="A90" s="37" t="s">
        <v>474</v>
      </c>
      <c r="B90" s="5" t="s">
        <v>373</v>
      </c>
      <c r="C90" s="123"/>
      <c r="D90" s="123"/>
      <c r="E90" s="123"/>
      <c r="F90" s="123">
        <f t="shared" si="10"/>
        <v>0</v>
      </c>
    </row>
    <row r="91" spans="1:6" x14ac:dyDescent="0.25">
      <c r="A91" s="14" t="s">
        <v>492</v>
      </c>
      <c r="B91" s="7" t="s">
        <v>374</v>
      </c>
      <c r="C91" s="123">
        <f>SUM(C87:C90)</f>
        <v>0</v>
      </c>
      <c r="D91" s="123">
        <f>SUM(D87:D90)</f>
        <v>0</v>
      </c>
      <c r="E91" s="123">
        <f>SUM(E87:E90)</f>
        <v>0</v>
      </c>
      <c r="F91" s="123">
        <f t="shared" si="10"/>
        <v>0</v>
      </c>
    </row>
    <row r="92" spans="1:6" x14ac:dyDescent="0.25">
      <c r="A92" s="15" t="s">
        <v>375</v>
      </c>
      <c r="B92" s="7" t="s">
        <v>376</v>
      </c>
      <c r="C92" s="123"/>
      <c r="D92" s="123"/>
      <c r="E92" s="123"/>
      <c r="F92" s="123">
        <f t="shared" si="10"/>
        <v>0</v>
      </c>
    </row>
    <row r="93" spans="1:6" ht="15.75" x14ac:dyDescent="0.25">
      <c r="A93" s="40" t="s">
        <v>493</v>
      </c>
      <c r="B93" s="41" t="s">
        <v>377</v>
      </c>
      <c r="C93" s="125">
        <f>SUM(C86+C91+C92)</f>
        <v>33441989</v>
      </c>
      <c r="D93" s="125">
        <f>SUM(D70+D75+D80+D86+D91+D92)</f>
        <v>0</v>
      </c>
      <c r="E93" s="125">
        <f>SUM(E70+E75+E80+E86+E91+E92)</f>
        <v>0</v>
      </c>
      <c r="F93" s="125">
        <f t="shared" si="10"/>
        <v>33441989</v>
      </c>
    </row>
    <row r="94" spans="1:6" ht="15.75" x14ac:dyDescent="0.25">
      <c r="A94" s="44" t="s">
        <v>476</v>
      </c>
      <c r="B94" s="45"/>
      <c r="C94" s="125">
        <f>SUM(C64+C93)</f>
        <v>71888433</v>
      </c>
      <c r="D94" s="125">
        <f>SUM(D64+D93)</f>
        <v>0</v>
      </c>
      <c r="E94" s="125">
        <f>SUM(E64+E93)</f>
        <v>0</v>
      </c>
      <c r="F94" s="125">
        <f>SUM(C94:E94)</f>
        <v>71888433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abSelected="1" topLeftCell="A157" workbookViewId="0">
      <selection activeCell="A2" sqref="A2:O2"/>
    </sheetView>
  </sheetViews>
  <sheetFormatPr defaultRowHeight="15" x14ac:dyDescent="0.25"/>
  <cols>
    <col min="1" max="1" width="91.140625" customWidth="1"/>
    <col min="3" max="3" width="13" bestFit="1" customWidth="1"/>
    <col min="4" max="4" width="12" customWidth="1"/>
    <col min="5" max="5" width="12.5703125" customWidth="1"/>
    <col min="6" max="6" width="13.28515625" customWidth="1"/>
    <col min="7" max="7" width="12.7109375" customWidth="1"/>
    <col min="8" max="8" width="12.28515625" customWidth="1"/>
    <col min="9" max="9" width="13.5703125" customWidth="1"/>
    <col min="10" max="10" width="13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8"/>
      <c r="B1" s="89"/>
      <c r="C1" s="89"/>
      <c r="D1" s="89"/>
      <c r="E1" s="89"/>
      <c r="F1" s="89"/>
    </row>
    <row r="2" spans="1:17" ht="28.5" customHeight="1" x14ac:dyDescent="0.25">
      <c r="A2" s="139" t="s">
        <v>596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7" ht="26.25" customHeight="1" x14ac:dyDescent="0.25">
      <c r="A3" s="142" t="s">
        <v>585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5" spans="1:17" x14ac:dyDescent="0.25">
      <c r="A5" s="4" t="s">
        <v>17</v>
      </c>
    </row>
    <row r="6" spans="1:17" ht="25.5" x14ac:dyDescent="0.3">
      <c r="A6" s="2" t="s">
        <v>75</v>
      </c>
      <c r="B6" s="3" t="s">
        <v>76</v>
      </c>
      <c r="C6" s="137" t="s">
        <v>20</v>
      </c>
      <c r="D6" s="137" t="s">
        <v>21</v>
      </c>
      <c r="E6" s="137" t="s">
        <v>22</v>
      </c>
      <c r="F6" s="137" t="s">
        <v>23</v>
      </c>
      <c r="G6" s="137" t="s">
        <v>24</v>
      </c>
      <c r="H6" s="137" t="s">
        <v>25</v>
      </c>
      <c r="I6" s="137" t="s">
        <v>26</v>
      </c>
      <c r="J6" s="137" t="s">
        <v>27</v>
      </c>
      <c r="K6" s="137" t="s">
        <v>28</v>
      </c>
      <c r="L6" s="137" t="s">
        <v>29</v>
      </c>
      <c r="M6" s="137" t="s">
        <v>30</v>
      </c>
      <c r="N6" s="137" t="s">
        <v>31</v>
      </c>
      <c r="O6" s="80" t="s">
        <v>18</v>
      </c>
      <c r="P6" s="4"/>
      <c r="Q6" s="4"/>
    </row>
    <row r="7" spans="1:17" x14ac:dyDescent="0.25">
      <c r="A7" s="28" t="s">
        <v>77</v>
      </c>
      <c r="B7" s="29" t="s">
        <v>78</v>
      </c>
      <c r="C7" s="136">
        <v>1050504</v>
      </c>
      <c r="D7" s="136">
        <v>1050504</v>
      </c>
      <c r="E7" s="136">
        <v>1050504</v>
      </c>
      <c r="F7" s="136">
        <v>1050503</v>
      </c>
      <c r="G7" s="136">
        <v>1050504</v>
      </c>
      <c r="H7" s="136">
        <v>1050504</v>
      </c>
      <c r="I7" s="136">
        <v>1050504</v>
      </c>
      <c r="J7" s="136">
        <v>1050503</v>
      </c>
      <c r="K7" s="136">
        <v>1050504</v>
      </c>
      <c r="L7" s="136">
        <v>1050504</v>
      </c>
      <c r="M7" s="136">
        <v>1050504</v>
      </c>
      <c r="N7" s="136">
        <v>1050503</v>
      </c>
      <c r="O7" s="136">
        <f>SUM(C7:N7)</f>
        <v>12606045</v>
      </c>
      <c r="P7" s="4"/>
      <c r="Q7" s="4"/>
    </row>
    <row r="8" spans="1:17" x14ac:dyDescent="0.25">
      <c r="A8" s="28" t="s">
        <v>79</v>
      </c>
      <c r="B8" s="30" t="s">
        <v>80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>
        <f t="shared" ref="O8:O71" si="0">SUM(C8:N8)</f>
        <v>0</v>
      </c>
      <c r="P8" s="4"/>
      <c r="Q8" s="4"/>
    </row>
    <row r="9" spans="1:17" x14ac:dyDescent="0.25">
      <c r="A9" s="28" t="s">
        <v>81</v>
      </c>
      <c r="B9" s="30" t="s">
        <v>82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>
        <f t="shared" si="0"/>
        <v>0</v>
      </c>
      <c r="P9" s="4"/>
      <c r="Q9" s="4"/>
    </row>
    <row r="10" spans="1:17" x14ac:dyDescent="0.25">
      <c r="A10" s="31" t="s">
        <v>83</v>
      </c>
      <c r="B10" s="30" t="s">
        <v>84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>
        <f t="shared" si="0"/>
        <v>0</v>
      </c>
      <c r="P10" s="4"/>
      <c r="Q10" s="4"/>
    </row>
    <row r="11" spans="1:17" x14ac:dyDescent="0.25">
      <c r="A11" s="31" t="s">
        <v>85</v>
      </c>
      <c r="B11" s="30" t="s">
        <v>86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f t="shared" si="0"/>
        <v>0</v>
      </c>
      <c r="P11" s="4"/>
      <c r="Q11" s="4"/>
    </row>
    <row r="12" spans="1:17" x14ac:dyDescent="0.25">
      <c r="A12" s="31" t="s">
        <v>87</v>
      </c>
      <c r="B12" s="30" t="s">
        <v>88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>
        <f t="shared" si="0"/>
        <v>0</v>
      </c>
      <c r="P12" s="4"/>
      <c r="Q12" s="4"/>
    </row>
    <row r="13" spans="1:17" x14ac:dyDescent="0.25">
      <c r="A13" s="31" t="s">
        <v>89</v>
      </c>
      <c r="B13" s="30" t="s">
        <v>90</v>
      </c>
      <c r="C13" s="136"/>
      <c r="D13" s="136"/>
      <c r="E13" s="136"/>
      <c r="F13" s="136">
        <v>100000</v>
      </c>
      <c r="G13" s="136"/>
      <c r="H13" s="136"/>
      <c r="I13" s="136"/>
      <c r="J13" s="136"/>
      <c r="K13" s="136"/>
      <c r="L13" s="136">
        <v>100000</v>
      </c>
      <c r="M13" s="136"/>
      <c r="N13" s="136"/>
      <c r="O13" s="136">
        <f t="shared" si="0"/>
        <v>200000</v>
      </c>
      <c r="P13" s="4"/>
      <c r="Q13" s="4"/>
    </row>
    <row r="14" spans="1:17" x14ac:dyDescent="0.25">
      <c r="A14" s="31" t="s">
        <v>91</v>
      </c>
      <c r="B14" s="30" t="s">
        <v>92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>
        <f t="shared" si="0"/>
        <v>0</v>
      </c>
      <c r="P14" s="4"/>
      <c r="Q14" s="4"/>
    </row>
    <row r="15" spans="1:17" x14ac:dyDescent="0.25">
      <c r="A15" s="5" t="s">
        <v>93</v>
      </c>
      <c r="B15" s="30" t="s">
        <v>94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>
        <f t="shared" si="0"/>
        <v>0</v>
      </c>
      <c r="P15" s="4"/>
      <c r="Q15" s="4"/>
    </row>
    <row r="16" spans="1:17" x14ac:dyDescent="0.25">
      <c r="A16" s="5" t="s">
        <v>95</v>
      </c>
      <c r="B16" s="30" t="s">
        <v>96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>
        <f t="shared" si="0"/>
        <v>0</v>
      </c>
      <c r="P16" s="4"/>
      <c r="Q16" s="4"/>
    </row>
    <row r="17" spans="1:17" x14ac:dyDescent="0.25">
      <c r="A17" s="5" t="s">
        <v>97</v>
      </c>
      <c r="B17" s="30" t="s">
        <v>98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>
        <f t="shared" si="0"/>
        <v>0</v>
      </c>
      <c r="P17" s="4"/>
      <c r="Q17" s="4"/>
    </row>
    <row r="18" spans="1:17" x14ac:dyDescent="0.25">
      <c r="A18" s="5" t="s">
        <v>99</v>
      </c>
      <c r="B18" s="30" t="s">
        <v>100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>
        <f t="shared" si="0"/>
        <v>0</v>
      </c>
      <c r="P18" s="4"/>
      <c r="Q18" s="4"/>
    </row>
    <row r="19" spans="1:17" x14ac:dyDescent="0.25">
      <c r="A19" s="5" t="s">
        <v>405</v>
      </c>
      <c r="B19" s="30" t="s">
        <v>101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>
        <f t="shared" si="0"/>
        <v>0</v>
      </c>
      <c r="P19" s="4"/>
      <c r="Q19" s="4"/>
    </row>
    <row r="20" spans="1:17" x14ac:dyDescent="0.25">
      <c r="A20" s="32" t="s">
        <v>378</v>
      </c>
      <c r="B20" s="33" t="s">
        <v>102</v>
      </c>
      <c r="C20" s="136">
        <f>SUM(C7:C19)</f>
        <v>1050504</v>
      </c>
      <c r="D20" s="136">
        <f t="shared" ref="D20:N20" si="1">SUM(D7:D19)</f>
        <v>1050504</v>
      </c>
      <c r="E20" s="136">
        <f t="shared" si="1"/>
        <v>1050504</v>
      </c>
      <c r="F20" s="136">
        <f t="shared" si="1"/>
        <v>1150503</v>
      </c>
      <c r="G20" s="136">
        <f t="shared" si="1"/>
        <v>1050504</v>
      </c>
      <c r="H20" s="136">
        <f t="shared" si="1"/>
        <v>1050504</v>
      </c>
      <c r="I20" s="136">
        <f t="shared" si="1"/>
        <v>1050504</v>
      </c>
      <c r="J20" s="136">
        <f t="shared" si="1"/>
        <v>1050503</v>
      </c>
      <c r="K20" s="136">
        <f t="shared" si="1"/>
        <v>1050504</v>
      </c>
      <c r="L20" s="136">
        <f t="shared" si="1"/>
        <v>1150504</v>
      </c>
      <c r="M20" s="136">
        <f t="shared" si="1"/>
        <v>1050504</v>
      </c>
      <c r="N20" s="136">
        <f t="shared" si="1"/>
        <v>1050503</v>
      </c>
      <c r="O20" s="136">
        <f t="shared" si="0"/>
        <v>12806045</v>
      </c>
      <c r="P20" s="4"/>
      <c r="Q20" s="4"/>
    </row>
    <row r="21" spans="1:17" x14ac:dyDescent="0.25">
      <c r="A21" s="5" t="s">
        <v>103</v>
      </c>
      <c r="B21" s="30" t="s">
        <v>104</v>
      </c>
      <c r="C21" s="136">
        <v>301400</v>
      </c>
      <c r="D21" s="136">
        <v>301400</v>
      </c>
      <c r="E21" s="136">
        <v>301400</v>
      </c>
      <c r="F21" s="136">
        <v>301400</v>
      </c>
      <c r="G21" s="136">
        <v>301400</v>
      </c>
      <c r="H21" s="136">
        <v>301400</v>
      </c>
      <c r="I21" s="136">
        <v>301400</v>
      </c>
      <c r="J21" s="136">
        <v>301400</v>
      </c>
      <c r="K21" s="136">
        <v>301400</v>
      </c>
      <c r="L21" s="136">
        <v>301400</v>
      </c>
      <c r="M21" s="136">
        <v>301400</v>
      </c>
      <c r="N21" s="136">
        <v>301400</v>
      </c>
      <c r="O21" s="136">
        <f t="shared" si="0"/>
        <v>3616800</v>
      </c>
      <c r="P21" s="4"/>
      <c r="Q21" s="4"/>
    </row>
    <row r="22" spans="1:17" x14ac:dyDescent="0.25">
      <c r="A22" s="5" t="s">
        <v>105</v>
      </c>
      <c r="B22" s="30" t="s">
        <v>106</v>
      </c>
      <c r="C22" s="136">
        <v>11400</v>
      </c>
      <c r="D22" s="136">
        <v>11400</v>
      </c>
      <c r="E22" s="136">
        <v>11400</v>
      </c>
      <c r="F22" s="136">
        <v>11400</v>
      </c>
      <c r="G22" s="136">
        <v>11400</v>
      </c>
      <c r="H22" s="136">
        <v>11400</v>
      </c>
      <c r="I22" s="136">
        <v>11400</v>
      </c>
      <c r="J22" s="136">
        <v>11400</v>
      </c>
      <c r="K22" s="136">
        <v>11400</v>
      </c>
      <c r="L22" s="136">
        <v>11400</v>
      </c>
      <c r="M22" s="136">
        <v>11400</v>
      </c>
      <c r="N22" s="136">
        <v>11400</v>
      </c>
      <c r="O22" s="136">
        <f t="shared" si="0"/>
        <v>136800</v>
      </c>
      <c r="P22" s="4"/>
      <c r="Q22" s="4"/>
    </row>
    <row r="23" spans="1:17" x14ac:dyDescent="0.25">
      <c r="A23" s="6" t="s">
        <v>107</v>
      </c>
      <c r="B23" s="30" t="s">
        <v>108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>
        <f t="shared" si="0"/>
        <v>0</v>
      </c>
      <c r="P23" s="4"/>
      <c r="Q23" s="4"/>
    </row>
    <row r="24" spans="1:17" x14ac:dyDescent="0.25">
      <c r="A24" s="7" t="s">
        <v>379</v>
      </c>
      <c r="B24" s="33" t="s">
        <v>109</v>
      </c>
      <c r="C24" s="136">
        <f>SUM(C21:C23)</f>
        <v>312800</v>
      </c>
      <c r="D24" s="136">
        <f t="shared" ref="D24:N24" si="2">SUM(D21:D23)</f>
        <v>312800</v>
      </c>
      <c r="E24" s="136">
        <f t="shared" si="2"/>
        <v>312800</v>
      </c>
      <c r="F24" s="136">
        <f t="shared" si="2"/>
        <v>312800</v>
      </c>
      <c r="G24" s="136">
        <f t="shared" si="2"/>
        <v>312800</v>
      </c>
      <c r="H24" s="136">
        <f t="shared" si="2"/>
        <v>312800</v>
      </c>
      <c r="I24" s="136">
        <f t="shared" si="2"/>
        <v>312800</v>
      </c>
      <c r="J24" s="136">
        <f t="shared" si="2"/>
        <v>312800</v>
      </c>
      <c r="K24" s="136">
        <f t="shared" si="2"/>
        <v>312800</v>
      </c>
      <c r="L24" s="136">
        <f t="shared" si="2"/>
        <v>312800</v>
      </c>
      <c r="M24" s="136">
        <f t="shared" si="2"/>
        <v>312800</v>
      </c>
      <c r="N24" s="136">
        <f t="shared" si="2"/>
        <v>312800</v>
      </c>
      <c r="O24" s="136">
        <f t="shared" si="0"/>
        <v>3753600</v>
      </c>
      <c r="P24" s="4"/>
      <c r="Q24" s="4"/>
    </row>
    <row r="25" spans="1:17" x14ac:dyDescent="0.25">
      <c r="A25" s="52" t="s">
        <v>435</v>
      </c>
      <c r="B25" s="53" t="s">
        <v>110</v>
      </c>
      <c r="C25" s="136">
        <f>SUM(C20+C24)</f>
        <v>1363304</v>
      </c>
      <c r="D25" s="136">
        <f t="shared" ref="D25:N25" si="3">SUM(D20+D24)</f>
        <v>1363304</v>
      </c>
      <c r="E25" s="136">
        <f t="shared" si="3"/>
        <v>1363304</v>
      </c>
      <c r="F25" s="136">
        <f t="shared" si="3"/>
        <v>1463303</v>
      </c>
      <c r="G25" s="136">
        <f t="shared" si="3"/>
        <v>1363304</v>
      </c>
      <c r="H25" s="136">
        <f t="shared" si="3"/>
        <v>1363304</v>
      </c>
      <c r="I25" s="136">
        <f t="shared" si="3"/>
        <v>1363304</v>
      </c>
      <c r="J25" s="136">
        <f t="shared" si="3"/>
        <v>1363303</v>
      </c>
      <c r="K25" s="136">
        <f t="shared" si="3"/>
        <v>1363304</v>
      </c>
      <c r="L25" s="136">
        <f t="shared" si="3"/>
        <v>1463304</v>
      </c>
      <c r="M25" s="136">
        <f t="shared" si="3"/>
        <v>1363304</v>
      </c>
      <c r="N25" s="136">
        <f t="shared" si="3"/>
        <v>1363303</v>
      </c>
      <c r="O25" s="136">
        <f t="shared" si="0"/>
        <v>16559645</v>
      </c>
      <c r="P25" s="4"/>
      <c r="Q25" s="4"/>
    </row>
    <row r="26" spans="1:17" x14ac:dyDescent="0.25">
      <c r="A26" s="39" t="s">
        <v>406</v>
      </c>
      <c r="B26" s="53" t="s">
        <v>111</v>
      </c>
      <c r="C26" s="136">
        <v>205367</v>
      </c>
      <c r="D26" s="136">
        <v>205368</v>
      </c>
      <c r="E26" s="136">
        <v>205368</v>
      </c>
      <c r="F26" s="136">
        <v>205367</v>
      </c>
      <c r="G26" s="136">
        <v>205368</v>
      </c>
      <c r="H26" s="136">
        <v>205368</v>
      </c>
      <c r="I26" s="136">
        <v>205367</v>
      </c>
      <c r="J26" s="136">
        <v>205368</v>
      </c>
      <c r="K26" s="136">
        <v>205368</v>
      </c>
      <c r="L26" s="136">
        <v>205367</v>
      </c>
      <c r="M26" s="136">
        <v>205368</v>
      </c>
      <c r="N26" s="136">
        <v>205367</v>
      </c>
      <c r="O26" s="136">
        <f t="shared" si="0"/>
        <v>2464411</v>
      </c>
      <c r="P26" s="4"/>
      <c r="Q26" s="4"/>
    </row>
    <row r="27" spans="1:17" x14ac:dyDescent="0.25">
      <c r="A27" s="5" t="s">
        <v>112</v>
      </c>
      <c r="B27" s="30" t="s">
        <v>113</v>
      </c>
      <c r="C27" s="136">
        <v>10000</v>
      </c>
      <c r="D27" s="136">
        <v>10000</v>
      </c>
      <c r="E27" s="136">
        <v>10000</v>
      </c>
      <c r="F27" s="136">
        <v>10000</v>
      </c>
      <c r="G27" s="136">
        <v>10000</v>
      </c>
      <c r="H27" s="136">
        <v>10000</v>
      </c>
      <c r="I27" s="136">
        <v>10000</v>
      </c>
      <c r="J27" s="136">
        <v>10000</v>
      </c>
      <c r="K27" s="136">
        <v>10000</v>
      </c>
      <c r="L27" s="136">
        <v>10000</v>
      </c>
      <c r="M27" s="136">
        <v>10000</v>
      </c>
      <c r="N27" s="136">
        <v>10000</v>
      </c>
      <c r="O27" s="136">
        <f>SUM(C27:N27)</f>
        <v>120000</v>
      </c>
      <c r="P27" s="4"/>
      <c r="Q27" s="4"/>
    </row>
    <row r="28" spans="1:17" x14ac:dyDescent="0.25">
      <c r="A28" s="5" t="s">
        <v>114</v>
      </c>
      <c r="B28" s="30" t="s">
        <v>115</v>
      </c>
      <c r="C28" s="136">
        <v>397291</v>
      </c>
      <c r="D28" s="136">
        <v>397291</v>
      </c>
      <c r="E28" s="136">
        <v>397291</v>
      </c>
      <c r="F28" s="136">
        <v>397291</v>
      </c>
      <c r="G28" s="136">
        <v>397291</v>
      </c>
      <c r="H28" s="136">
        <v>397290</v>
      </c>
      <c r="I28" s="136">
        <v>397291</v>
      </c>
      <c r="J28" s="136">
        <v>397291</v>
      </c>
      <c r="K28" s="136">
        <v>397291</v>
      </c>
      <c r="L28" s="136">
        <v>397291</v>
      </c>
      <c r="M28" s="136">
        <v>397291</v>
      </c>
      <c r="N28" s="136">
        <v>397290</v>
      </c>
      <c r="O28" s="136">
        <f>SUM(C28:N28)</f>
        <v>4767490</v>
      </c>
      <c r="P28" s="4"/>
      <c r="Q28" s="4"/>
    </row>
    <row r="29" spans="1:17" x14ac:dyDescent="0.25">
      <c r="A29" s="5" t="s">
        <v>116</v>
      </c>
      <c r="B29" s="30" t="s">
        <v>117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>
        <f t="shared" si="0"/>
        <v>0</v>
      </c>
      <c r="P29" s="4"/>
      <c r="Q29" s="4"/>
    </row>
    <row r="30" spans="1:17" x14ac:dyDescent="0.25">
      <c r="A30" s="7" t="s">
        <v>380</v>
      </c>
      <c r="B30" s="33" t="s">
        <v>118</v>
      </c>
      <c r="C30" s="136">
        <f>SUM(C27:C29)</f>
        <v>407291</v>
      </c>
      <c r="D30" s="136">
        <f t="shared" ref="D30:O30" si="4">SUM(D27:D29)</f>
        <v>407291</v>
      </c>
      <c r="E30" s="136">
        <f t="shared" si="4"/>
        <v>407291</v>
      </c>
      <c r="F30" s="136">
        <f t="shared" si="4"/>
        <v>407291</v>
      </c>
      <c r="G30" s="136">
        <f t="shared" si="4"/>
        <v>407291</v>
      </c>
      <c r="H30" s="136">
        <f t="shared" si="4"/>
        <v>407290</v>
      </c>
      <c r="I30" s="136">
        <f t="shared" si="4"/>
        <v>407291</v>
      </c>
      <c r="J30" s="136">
        <f t="shared" si="4"/>
        <v>407291</v>
      </c>
      <c r="K30" s="136">
        <f t="shared" si="4"/>
        <v>407291</v>
      </c>
      <c r="L30" s="136">
        <f t="shared" si="4"/>
        <v>407291</v>
      </c>
      <c r="M30" s="136">
        <f t="shared" si="4"/>
        <v>407291</v>
      </c>
      <c r="N30" s="136">
        <f t="shared" si="4"/>
        <v>407290</v>
      </c>
      <c r="O30" s="136">
        <f t="shared" si="4"/>
        <v>4887490</v>
      </c>
      <c r="P30" s="4"/>
      <c r="Q30" s="4"/>
    </row>
    <row r="31" spans="1:17" x14ac:dyDescent="0.25">
      <c r="A31" s="5" t="s">
        <v>119</v>
      </c>
      <c r="B31" s="30" t="s">
        <v>120</v>
      </c>
      <c r="C31" s="136">
        <v>17500</v>
      </c>
      <c r="D31" s="136">
        <v>17500</v>
      </c>
      <c r="E31" s="136">
        <v>17500</v>
      </c>
      <c r="F31" s="136">
        <v>17500</v>
      </c>
      <c r="G31" s="136">
        <v>17500</v>
      </c>
      <c r="H31" s="136">
        <v>17500</v>
      </c>
      <c r="I31" s="136">
        <v>17500</v>
      </c>
      <c r="J31" s="136">
        <v>17500</v>
      </c>
      <c r="K31" s="136">
        <v>17500</v>
      </c>
      <c r="L31" s="136">
        <v>17500</v>
      </c>
      <c r="M31" s="136">
        <v>17500</v>
      </c>
      <c r="N31" s="136">
        <v>17500</v>
      </c>
      <c r="O31" s="136">
        <f t="shared" si="0"/>
        <v>210000</v>
      </c>
      <c r="P31" s="4"/>
      <c r="Q31" s="4"/>
    </row>
    <row r="32" spans="1:17" x14ac:dyDescent="0.25">
      <c r="A32" s="5" t="s">
        <v>121</v>
      </c>
      <c r="B32" s="30" t="s">
        <v>122</v>
      </c>
      <c r="C32" s="136">
        <v>5000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>
        <f t="shared" si="0"/>
        <v>5000</v>
      </c>
      <c r="P32" s="4"/>
      <c r="Q32" s="4"/>
    </row>
    <row r="33" spans="1:17" x14ac:dyDescent="0.25">
      <c r="A33" s="7" t="s">
        <v>436</v>
      </c>
      <c r="B33" s="33" t="s">
        <v>123</v>
      </c>
      <c r="C33" s="136">
        <f>SUM(C31:C32)</f>
        <v>22500</v>
      </c>
      <c r="D33" s="136">
        <f t="shared" ref="D33:N33" si="5">SUM(D31:D32)</f>
        <v>17500</v>
      </c>
      <c r="E33" s="136">
        <f t="shared" si="5"/>
        <v>17500</v>
      </c>
      <c r="F33" s="136">
        <f t="shared" si="5"/>
        <v>17500</v>
      </c>
      <c r="G33" s="136">
        <f t="shared" si="5"/>
        <v>17500</v>
      </c>
      <c r="H33" s="136">
        <f t="shared" si="5"/>
        <v>17500</v>
      </c>
      <c r="I33" s="136">
        <f t="shared" si="5"/>
        <v>17500</v>
      </c>
      <c r="J33" s="136">
        <f t="shared" si="5"/>
        <v>17500</v>
      </c>
      <c r="K33" s="136">
        <f t="shared" si="5"/>
        <v>17500</v>
      </c>
      <c r="L33" s="136">
        <f t="shared" si="5"/>
        <v>17500</v>
      </c>
      <c r="M33" s="136">
        <f t="shared" si="5"/>
        <v>17500</v>
      </c>
      <c r="N33" s="136">
        <f t="shared" si="5"/>
        <v>17500</v>
      </c>
      <c r="O33" s="136">
        <f t="shared" si="0"/>
        <v>215000</v>
      </c>
      <c r="P33" s="4"/>
      <c r="Q33" s="4"/>
    </row>
    <row r="34" spans="1:17" x14ac:dyDescent="0.25">
      <c r="A34" s="5" t="s">
        <v>124</v>
      </c>
      <c r="B34" s="30" t="s">
        <v>125</v>
      </c>
      <c r="C34" s="136">
        <v>177250</v>
      </c>
      <c r="D34" s="136">
        <v>177250</v>
      </c>
      <c r="E34" s="136">
        <v>177250</v>
      </c>
      <c r="F34" s="136">
        <v>177250</v>
      </c>
      <c r="G34" s="136">
        <v>177250</v>
      </c>
      <c r="H34" s="136">
        <v>177250</v>
      </c>
      <c r="I34" s="136">
        <v>177250</v>
      </c>
      <c r="J34" s="136">
        <v>177250</v>
      </c>
      <c r="K34" s="136">
        <v>177250</v>
      </c>
      <c r="L34" s="136">
        <v>177250</v>
      </c>
      <c r="M34" s="136">
        <v>177250</v>
      </c>
      <c r="N34" s="136">
        <v>177250</v>
      </c>
      <c r="O34" s="136">
        <f t="shared" si="0"/>
        <v>2127000</v>
      </c>
      <c r="P34" s="4"/>
      <c r="Q34" s="4"/>
    </row>
    <row r="35" spans="1:17" x14ac:dyDescent="0.25">
      <c r="A35" s="5" t="s">
        <v>126</v>
      </c>
      <c r="B35" s="30" t="s">
        <v>127</v>
      </c>
      <c r="C35" s="136">
        <v>46968</v>
      </c>
      <c r="D35" s="136">
        <v>46969</v>
      </c>
      <c r="E35" s="136">
        <v>46968</v>
      </c>
      <c r="F35" s="136">
        <v>46969</v>
      </c>
      <c r="G35" s="136">
        <v>46969</v>
      </c>
      <c r="H35" s="136">
        <v>46968</v>
      </c>
      <c r="I35" s="136">
        <v>46969</v>
      </c>
      <c r="J35" s="136">
        <v>46969</v>
      </c>
      <c r="K35" s="136">
        <v>46968</v>
      </c>
      <c r="L35" s="136">
        <v>46969</v>
      </c>
      <c r="M35" s="136">
        <v>46968</v>
      </c>
      <c r="N35" s="136">
        <v>46968</v>
      </c>
      <c r="O35" s="136">
        <f t="shared" si="0"/>
        <v>563622</v>
      </c>
      <c r="P35" s="4"/>
      <c r="Q35" s="4"/>
    </row>
    <row r="36" spans="1:17" x14ac:dyDescent="0.25">
      <c r="A36" s="5" t="s">
        <v>407</v>
      </c>
      <c r="B36" s="30" t="s">
        <v>128</v>
      </c>
      <c r="C36" s="136"/>
      <c r="D36" s="136"/>
      <c r="E36" s="136"/>
      <c r="F36" s="136">
        <v>30000</v>
      </c>
      <c r="G36" s="136">
        <v>40000</v>
      </c>
      <c r="H36" s="136"/>
      <c r="I36" s="136"/>
      <c r="J36" s="136"/>
      <c r="K36" s="136"/>
      <c r="L36" s="136"/>
      <c r="M36" s="136"/>
      <c r="N36" s="136"/>
      <c r="O36" s="136">
        <f t="shared" si="0"/>
        <v>70000</v>
      </c>
      <c r="P36" s="4"/>
      <c r="Q36" s="4"/>
    </row>
    <row r="37" spans="1:17" x14ac:dyDescent="0.25">
      <c r="A37" s="5" t="s">
        <v>129</v>
      </c>
      <c r="B37" s="30" t="s">
        <v>130</v>
      </c>
      <c r="C37" s="136">
        <v>62500</v>
      </c>
      <c r="D37" s="136">
        <v>62500</v>
      </c>
      <c r="E37" s="136">
        <v>62500</v>
      </c>
      <c r="F37" s="136">
        <v>62500</v>
      </c>
      <c r="G37" s="136">
        <v>62500</v>
      </c>
      <c r="H37" s="136">
        <v>62500</v>
      </c>
      <c r="I37" s="136">
        <v>62500</v>
      </c>
      <c r="J37" s="136">
        <v>62500</v>
      </c>
      <c r="K37" s="136">
        <v>62500</v>
      </c>
      <c r="L37" s="136">
        <v>62500</v>
      </c>
      <c r="M37" s="136">
        <v>62500</v>
      </c>
      <c r="N37" s="136">
        <v>62500</v>
      </c>
      <c r="O37" s="136">
        <f t="shared" si="0"/>
        <v>750000</v>
      </c>
      <c r="P37" s="4"/>
      <c r="Q37" s="4"/>
    </row>
    <row r="38" spans="1:17" x14ac:dyDescent="0.25">
      <c r="A38" s="10" t="s">
        <v>408</v>
      </c>
      <c r="B38" s="30" t="s">
        <v>131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>
        <f t="shared" si="0"/>
        <v>0</v>
      </c>
      <c r="P38" s="4"/>
      <c r="Q38" s="4"/>
    </row>
    <row r="39" spans="1:17" x14ac:dyDescent="0.25">
      <c r="A39" s="6" t="s">
        <v>132</v>
      </c>
      <c r="B39" s="30" t="s">
        <v>133</v>
      </c>
      <c r="C39" s="136">
        <v>145667</v>
      </c>
      <c r="D39" s="136">
        <v>145667</v>
      </c>
      <c r="E39" s="136">
        <v>145666</v>
      </c>
      <c r="F39" s="136">
        <v>145667</v>
      </c>
      <c r="G39" s="136">
        <v>145667</v>
      </c>
      <c r="H39" s="136">
        <v>145666</v>
      </c>
      <c r="I39" s="136">
        <v>145667</v>
      </c>
      <c r="J39" s="136">
        <v>145667</v>
      </c>
      <c r="K39" s="136">
        <v>145666</v>
      </c>
      <c r="L39" s="136">
        <v>145667</v>
      </c>
      <c r="M39" s="136">
        <v>145667</v>
      </c>
      <c r="N39" s="136">
        <v>145666</v>
      </c>
      <c r="O39" s="136">
        <f t="shared" si="0"/>
        <v>1748000</v>
      </c>
      <c r="P39" s="4"/>
      <c r="Q39" s="4"/>
    </row>
    <row r="40" spans="1:17" x14ac:dyDescent="0.25">
      <c r="A40" s="5" t="s">
        <v>409</v>
      </c>
      <c r="B40" s="30" t="s">
        <v>134</v>
      </c>
      <c r="C40" s="136">
        <v>128333</v>
      </c>
      <c r="D40" s="136">
        <v>128333</v>
      </c>
      <c r="E40" s="136">
        <v>128334</v>
      </c>
      <c r="F40" s="136">
        <v>128333</v>
      </c>
      <c r="G40" s="136">
        <v>128333</v>
      </c>
      <c r="H40" s="136">
        <v>128334</v>
      </c>
      <c r="I40" s="136">
        <v>128333</v>
      </c>
      <c r="J40" s="136">
        <v>128333</v>
      </c>
      <c r="K40" s="136">
        <v>128334</v>
      </c>
      <c r="L40" s="136">
        <v>128333</v>
      </c>
      <c r="M40" s="136">
        <v>128333</v>
      </c>
      <c r="N40" s="136">
        <v>128334</v>
      </c>
      <c r="O40" s="136">
        <f t="shared" si="0"/>
        <v>1540000</v>
      </c>
      <c r="P40" s="4"/>
      <c r="Q40" s="4"/>
    </row>
    <row r="41" spans="1:17" x14ac:dyDescent="0.25">
      <c r="A41" s="7" t="s">
        <v>381</v>
      </c>
      <c r="B41" s="33" t="s">
        <v>135</v>
      </c>
      <c r="C41" s="136">
        <f>SUM(C34:C40)</f>
        <v>560718</v>
      </c>
      <c r="D41" s="136">
        <f t="shared" ref="D41:O41" si="6">SUM(D34:D40)</f>
        <v>560719</v>
      </c>
      <c r="E41" s="136">
        <f t="shared" si="6"/>
        <v>560718</v>
      </c>
      <c r="F41" s="136">
        <f t="shared" si="6"/>
        <v>590719</v>
      </c>
      <c r="G41" s="136">
        <f t="shared" si="6"/>
        <v>600719</v>
      </c>
      <c r="H41" s="136">
        <f t="shared" si="6"/>
        <v>560718</v>
      </c>
      <c r="I41" s="136">
        <f t="shared" si="6"/>
        <v>560719</v>
      </c>
      <c r="J41" s="136">
        <f t="shared" si="6"/>
        <v>560719</v>
      </c>
      <c r="K41" s="136">
        <f t="shared" si="6"/>
        <v>560718</v>
      </c>
      <c r="L41" s="136">
        <f t="shared" si="6"/>
        <v>560719</v>
      </c>
      <c r="M41" s="136">
        <f t="shared" si="6"/>
        <v>560718</v>
      </c>
      <c r="N41" s="136">
        <f t="shared" si="6"/>
        <v>560718</v>
      </c>
      <c r="O41" s="136">
        <f t="shared" si="6"/>
        <v>6798622</v>
      </c>
      <c r="P41" s="4"/>
      <c r="Q41" s="4"/>
    </row>
    <row r="42" spans="1:17" x14ac:dyDescent="0.25">
      <c r="A42" s="5" t="s">
        <v>136</v>
      </c>
      <c r="B42" s="30" t="s">
        <v>137</v>
      </c>
      <c r="C42" s="136">
        <v>33235</v>
      </c>
      <c r="D42" s="136">
        <v>33235</v>
      </c>
      <c r="E42" s="136">
        <v>33230</v>
      </c>
      <c r="F42" s="136">
        <v>33235</v>
      </c>
      <c r="G42" s="136">
        <v>33235</v>
      </c>
      <c r="H42" s="136">
        <v>33230</v>
      </c>
      <c r="I42" s="136">
        <v>33235</v>
      </c>
      <c r="J42" s="136">
        <v>33235</v>
      </c>
      <c r="K42" s="136">
        <v>33230</v>
      </c>
      <c r="L42" s="136">
        <v>33235</v>
      </c>
      <c r="M42" s="136">
        <v>33235</v>
      </c>
      <c r="N42" s="136">
        <v>33230</v>
      </c>
      <c r="O42" s="136">
        <f t="shared" si="0"/>
        <v>398800</v>
      </c>
      <c r="P42" s="4"/>
      <c r="Q42" s="4"/>
    </row>
    <row r="43" spans="1:17" x14ac:dyDescent="0.25">
      <c r="A43" s="5" t="s">
        <v>138</v>
      </c>
      <c r="B43" s="30" t="s">
        <v>139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>
        <f t="shared" si="0"/>
        <v>0</v>
      </c>
      <c r="P43" s="4"/>
      <c r="Q43" s="4"/>
    </row>
    <row r="44" spans="1:17" x14ac:dyDescent="0.25">
      <c r="A44" s="7" t="s">
        <v>382</v>
      </c>
      <c r="B44" s="33" t="s">
        <v>140</v>
      </c>
      <c r="C44" s="136">
        <f>SUM(C42:C43)</f>
        <v>33235</v>
      </c>
      <c r="D44" s="136">
        <f t="shared" ref="D44:O44" si="7">SUM(D42:D43)</f>
        <v>33235</v>
      </c>
      <c r="E44" s="136">
        <f t="shared" si="7"/>
        <v>33230</v>
      </c>
      <c r="F44" s="136">
        <f t="shared" si="7"/>
        <v>33235</v>
      </c>
      <c r="G44" s="136">
        <f t="shared" si="7"/>
        <v>33235</v>
      </c>
      <c r="H44" s="136">
        <f t="shared" si="7"/>
        <v>33230</v>
      </c>
      <c r="I44" s="136">
        <f t="shared" si="7"/>
        <v>33235</v>
      </c>
      <c r="J44" s="136">
        <f t="shared" si="7"/>
        <v>33235</v>
      </c>
      <c r="K44" s="136">
        <f t="shared" si="7"/>
        <v>33230</v>
      </c>
      <c r="L44" s="136">
        <f t="shared" si="7"/>
        <v>33235</v>
      </c>
      <c r="M44" s="136">
        <f t="shared" si="7"/>
        <v>33235</v>
      </c>
      <c r="N44" s="136">
        <f t="shared" si="7"/>
        <v>33230</v>
      </c>
      <c r="O44" s="136">
        <f t="shared" si="7"/>
        <v>398800</v>
      </c>
      <c r="P44" s="4"/>
      <c r="Q44" s="4"/>
    </row>
    <row r="45" spans="1:17" x14ac:dyDescent="0.25">
      <c r="A45" s="5" t="s">
        <v>141</v>
      </c>
      <c r="B45" s="30" t="s">
        <v>142</v>
      </c>
      <c r="C45" s="136">
        <v>249967</v>
      </c>
      <c r="D45" s="136">
        <v>249967</v>
      </c>
      <c r="E45" s="136">
        <v>249966</v>
      </c>
      <c r="F45" s="136">
        <v>249967</v>
      </c>
      <c r="G45" s="136">
        <v>249967</v>
      </c>
      <c r="H45" s="136">
        <v>249966</v>
      </c>
      <c r="I45" s="136">
        <v>249967</v>
      </c>
      <c r="J45" s="136">
        <v>249967</v>
      </c>
      <c r="K45" s="136">
        <v>249966</v>
      </c>
      <c r="L45" s="136">
        <v>249967</v>
      </c>
      <c r="M45" s="136">
        <v>249967</v>
      </c>
      <c r="N45" s="136">
        <v>249966</v>
      </c>
      <c r="O45" s="136">
        <f t="shared" si="0"/>
        <v>2999600</v>
      </c>
      <c r="P45" s="4"/>
      <c r="Q45" s="4"/>
    </row>
    <row r="46" spans="1:17" x14ac:dyDescent="0.25">
      <c r="A46" s="5" t="s">
        <v>143</v>
      </c>
      <c r="B46" s="30" t="s">
        <v>144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>
        <f t="shared" si="0"/>
        <v>0</v>
      </c>
      <c r="P46" s="4"/>
      <c r="Q46" s="4"/>
    </row>
    <row r="47" spans="1:17" x14ac:dyDescent="0.25">
      <c r="A47" s="5" t="s">
        <v>410</v>
      </c>
      <c r="B47" s="30" t="s">
        <v>145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>
        <f t="shared" si="0"/>
        <v>0</v>
      </c>
      <c r="P47" s="4"/>
      <c r="Q47" s="4"/>
    </row>
    <row r="48" spans="1:17" x14ac:dyDescent="0.25">
      <c r="A48" s="5" t="s">
        <v>411</v>
      </c>
      <c r="B48" s="30" t="s">
        <v>146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>
        <f t="shared" si="0"/>
        <v>0</v>
      </c>
      <c r="P48" s="4"/>
      <c r="Q48" s="4"/>
    </row>
    <row r="49" spans="1:17" x14ac:dyDescent="0.25">
      <c r="A49" s="5" t="s">
        <v>147</v>
      </c>
      <c r="B49" s="30" t="s">
        <v>148</v>
      </c>
      <c r="C49" s="136">
        <v>9167</v>
      </c>
      <c r="D49" s="136">
        <v>9167</v>
      </c>
      <c r="E49" s="136">
        <v>9166</v>
      </c>
      <c r="F49" s="136">
        <v>9167</v>
      </c>
      <c r="G49" s="136">
        <v>9167</v>
      </c>
      <c r="H49" s="136">
        <v>9166</v>
      </c>
      <c r="I49" s="136">
        <v>9167</v>
      </c>
      <c r="J49" s="136">
        <v>9167</v>
      </c>
      <c r="K49" s="136">
        <v>9166</v>
      </c>
      <c r="L49" s="136">
        <v>9167</v>
      </c>
      <c r="M49" s="136">
        <v>9167</v>
      </c>
      <c r="N49" s="136">
        <v>9166</v>
      </c>
      <c r="O49" s="136">
        <f t="shared" si="0"/>
        <v>110000</v>
      </c>
      <c r="P49" s="4"/>
      <c r="Q49" s="4"/>
    </row>
    <row r="50" spans="1:17" x14ac:dyDescent="0.25">
      <c r="A50" s="7" t="s">
        <v>383</v>
      </c>
      <c r="B50" s="33" t="s">
        <v>149</v>
      </c>
      <c r="C50" s="136">
        <f>SUM(C45:C49)</f>
        <v>259134</v>
      </c>
      <c r="D50" s="136">
        <f t="shared" ref="D50:N50" si="8">SUM(D45:D49)</f>
        <v>259134</v>
      </c>
      <c r="E50" s="136">
        <f t="shared" si="8"/>
        <v>259132</v>
      </c>
      <c r="F50" s="136">
        <f t="shared" si="8"/>
        <v>259134</v>
      </c>
      <c r="G50" s="136">
        <f t="shared" si="8"/>
        <v>259134</v>
      </c>
      <c r="H50" s="136">
        <f t="shared" si="8"/>
        <v>259132</v>
      </c>
      <c r="I50" s="136">
        <f t="shared" si="8"/>
        <v>259134</v>
      </c>
      <c r="J50" s="136">
        <f t="shared" si="8"/>
        <v>259134</v>
      </c>
      <c r="K50" s="136">
        <f t="shared" si="8"/>
        <v>259132</v>
      </c>
      <c r="L50" s="136">
        <f t="shared" si="8"/>
        <v>259134</v>
      </c>
      <c r="M50" s="136">
        <f t="shared" si="8"/>
        <v>259134</v>
      </c>
      <c r="N50" s="136">
        <f t="shared" si="8"/>
        <v>259132</v>
      </c>
      <c r="O50" s="136">
        <f t="shared" si="0"/>
        <v>3109600</v>
      </c>
      <c r="P50" s="4"/>
      <c r="Q50" s="4"/>
    </row>
    <row r="51" spans="1:17" x14ac:dyDescent="0.25">
      <c r="A51" s="39" t="s">
        <v>384</v>
      </c>
      <c r="B51" s="53" t="s">
        <v>150</v>
      </c>
      <c r="C51" s="136">
        <f>SUM(C30+C33+C41+C50+C44)</f>
        <v>1282878</v>
      </c>
      <c r="D51" s="136">
        <f t="shared" ref="D51:O51" si="9">SUM(D30+D33+D41+D50+D44)</f>
        <v>1277879</v>
      </c>
      <c r="E51" s="136">
        <f t="shared" si="9"/>
        <v>1277871</v>
      </c>
      <c r="F51" s="136">
        <f t="shared" si="9"/>
        <v>1307879</v>
      </c>
      <c r="G51" s="136">
        <f t="shared" si="9"/>
        <v>1317879</v>
      </c>
      <c r="H51" s="136">
        <f t="shared" si="9"/>
        <v>1277870</v>
      </c>
      <c r="I51" s="136">
        <f t="shared" si="9"/>
        <v>1277879</v>
      </c>
      <c r="J51" s="136">
        <f t="shared" si="9"/>
        <v>1277879</v>
      </c>
      <c r="K51" s="136">
        <f t="shared" si="9"/>
        <v>1277871</v>
      </c>
      <c r="L51" s="136">
        <f t="shared" si="9"/>
        <v>1277879</v>
      </c>
      <c r="M51" s="136">
        <f t="shared" si="9"/>
        <v>1277878</v>
      </c>
      <c r="N51" s="136">
        <f t="shared" si="9"/>
        <v>1277870</v>
      </c>
      <c r="O51" s="136">
        <f t="shared" si="9"/>
        <v>15409512</v>
      </c>
      <c r="P51" s="4"/>
      <c r="Q51" s="4"/>
    </row>
    <row r="52" spans="1:17" x14ac:dyDescent="0.25">
      <c r="A52" s="13" t="s">
        <v>151</v>
      </c>
      <c r="B52" s="30" t="s">
        <v>152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>
        <f t="shared" si="0"/>
        <v>0</v>
      </c>
      <c r="P52" s="4"/>
      <c r="Q52" s="4"/>
    </row>
    <row r="53" spans="1:17" x14ac:dyDescent="0.25">
      <c r="A53" s="13" t="s">
        <v>385</v>
      </c>
      <c r="B53" s="30" t="s">
        <v>153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>
        <f t="shared" si="0"/>
        <v>0</v>
      </c>
      <c r="P53" s="4"/>
      <c r="Q53" s="4"/>
    </row>
    <row r="54" spans="1:17" x14ac:dyDescent="0.25">
      <c r="A54" s="16" t="s">
        <v>412</v>
      </c>
      <c r="B54" s="30" t="s">
        <v>154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>
        <f t="shared" si="0"/>
        <v>0</v>
      </c>
      <c r="P54" s="4"/>
      <c r="Q54" s="4"/>
    </row>
    <row r="55" spans="1:17" x14ac:dyDescent="0.25">
      <c r="A55" s="16" t="s">
        <v>413</v>
      </c>
      <c r="B55" s="30" t="s">
        <v>155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>
        <f t="shared" si="0"/>
        <v>0</v>
      </c>
      <c r="P55" s="4"/>
      <c r="Q55" s="4"/>
    </row>
    <row r="56" spans="1:17" x14ac:dyDescent="0.25">
      <c r="A56" s="16" t="s">
        <v>414</v>
      </c>
      <c r="B56" s="30" t="s">
        <v>156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>
        <f t="shared" si="0"/>
        <v>0</v>
      </c>
      <c r="P56" s="4"/>
      <c r="Q56" s="4"/>
    </row>
    <row r="57" spans="1:17" x14ac:dyDescent="0.25">
      <c r="A57" s="13" t="s">
        <v>415</v>
      </c>
      <c r="B57" s="30" t="s">
        <v>157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>
        <f t="shared" si="0"/>
        <v>0</v>
      </c>
      <c r="P57" s="4"/>
      <c r="Q57" s="4"/>
    </row>
    <row r="58" spans="1:17" x14ac:dyDescent="0.25">
      <c r="A58" s="13" t="s">
        <v>416</v>
      </c>
      <c r="B58" s="30" t="s">
        <v>158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>
        <f t="shared" si="0"/>
        <v>0</v>
      </c>
      <c r="P58" s="4"/>
      <c r="Q58" s="4"/>
    </row>
    <row r="59" spans="1:17" x14ac:dyDescent="0.25">
      <c r="A59" s="13" t="s">
        <v>417</v>
      </c>
      <c r="B59" s="30" t="s">
        <v>159</v>
      </c>
      <c r="C59" s="136">
        <v>347500</v>
      </c>
      <c r="D59" s="136">
        <v>347500</v>
      </c>
      <c r="E59" s="136">
        <v>347500</v>
      </c>
      <c r="F59" s="136">
        <v>347500</v>
      </c>
      <c r="G59" s="136">
        <v>347500</v>
      </c>
      <c r="H59" s="136">
        <v>347500</v>
      </c>
      <c r="I59" s="136">
        <v>347500</v>
      </c>
      <c r="J59" s="136">
        <v>347500</v>
      </c>
      <c r="K59" s="136">
        <v>347500</v>
      </c>
      <c r="L59" s="136">
        <v>347500</v>
      </c>
      <c r="M59" s="136">
        <v>347500</v>
      </c>
      <c r="N59" s="136">
        <v>347500</v>
      </c>
      <c r="O59" s="136">
        <f>SUM(C59:N59)</f>
        <v>4170000</v>
      </c>
      <c r="P59" s="4"/>
      <c r="Q59" s="4"/>
    </row>
    <row r="60" spans="1:17" x14ac:dyDescent="0.25">
      <c r="A60" s="50" t="s">
        <v>386</v>
      </c>
      <c r="B60" s="53" t="s">
        <v>160</v>
      </c>
      <c r="C60" s="136">
        <f>SUM(C52:C59)</f>
        <v>347500</v>
      </c>
      <c r="D60" s="136">
        <f t="shared" ref="D60:N60" si="10">SUM(D52:D59)</f>
        <v>347500</v>
      </c>
      <c r="E60" s="136">
        <f t="shared" si="10"/>
        <v>347500</v>
      </c>
      <c r="F60" s="136">
        <f t="shared" si="10"/>
        <v>347500</v>
      </c>
      <c r="G60" s="136">
        <f t="shared" si="10"/>
        <v>347500</v>
      </c>
      <c r="H60" s="136">
        <f t="shared" si="10"/>
        <v>347500</v>
      </c>
      <c r="I60" s="136">
        <f t="shared" si="10"/>
        <v>347500</v>
      </c>
      <c r="J60" s="136">
        <f t="shared" si="10"/>
        <v>347500</v>
      </c>
      <c r="K60" s="136">
        <f t="shared" si="10"/>
        <v>347500</v>
      </c>
      <c r="L60" s="136">
        <f t="shared" si="10"/>
        <v>347500</v>
      </c>
      <c r="M60" s="136">
        <f t="shared" si="10"/>
        <v>347500</v>
      </c>
      <c r="N60" s="136">
        <f t="shared" si="10"/>
        <v>347500</v>
      </c>
      <c r="O60" s="136">
        <f t="shared" si="0"/>
        <v>4170000</v>
      </c>
      <c r="P60" s="4"/>
      <c r="Q60" s="4"/>
    </row>
    <row r="61" spans="1:17" x14ac:dyDescent="0.25">
      <c r="A61" s="12" t="s">
        <v>418</v>
      </c>
      <c r="B61" s="30" t="s">
        <v>161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>
        <f t="shared" si="0"/>
        <v>0</v>
      </c>
      <c r="P61" s="4"/>
      <c r="Q61" s="4"/>
    </row>
    <row r="62" spans="1:17" x14ac:dyDescent="0.25">
      <c r="A62" s="12" t="s">
        <v>162</v>
      </c>
      <c r="B62" s="30" t="s">
        <v>163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>
        <f t="shared" si="0"/>
        <v>0</v>
      </c>
      <c r="P62" s="4"/>
      <c r="Q62" s="4"/>
    </row>
    <row r="63" spans="1:17" x14ac:dyDescent="0.25">
      <c r="A63" s="12" t="s">
        <v>164</v>
      </c>
      <c r="B63" s="30" t="s">
        <v>165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>
        <f t="shared" si="0"/>
        <v>0</v>
      </c>
      <c r="P63" s="4"/>
      <c r="Q63" s="4"/>
    </row>
    <row r="64" spans="1:17" x14ac:dyDescent="0.25">
      <c r="A64" s="12" t="s">
        <v>387</v>
      </c>
      <c r="B64" s="30" t="s">
        <v>166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>
        <f t="shared" si="0"/>
        <v>0</v>
      </c>
      <c r="P64" s="4"/>
      <c r="Q64" s="4"/>
    </row>
    <row r="65" spans="1:17" x14ac:dyDescent="0.25">
      <c r="A65" s="12" t="s">
        <v>419</v>
      </c>
      <c r="B65" s="30" t="s">
        <v>167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>
        <f t="shared" si="0"/>
        <v>0</v>
      </c>
      <c r="P65" s="4"/>
      <c r="Q65" s="4"/>
    </row>
    <row r="66" spans="1:17" x14ac:dyDescent="0.25">
      <c r="A66" s="12" t="s">
        <v>388</v>
      </c>
      <c r="B66" s="30" t="s">
        <v>168</v>
      </c>
      <c r="C66" s="136">
        <v>298379</v>
      </c>
      <c r="D66" s="136">
        <v>298378</v>
      </c>
      <c r="E66" s="136">
        <v>298378</v>
      </c>
      <c r="F66" s="136">
        <v>850422</v>
      </c>
      <c r="G66" s="136">
        <v>298378</v>
      </c>
      <c r="H66" s="136">
        <v>298378</v>
      </c>
      <c r="I66" s="136">
        <v>298379</v>
      </c>
      <c r="J66" s="136">
        <v>298378</v>
      </c>
      <c r="K66" s="136">
        <v>298378</v>
      </c>
      <c r="L66" s="136">
        <v>850422</v>
      </c>
      <c r="M66" s="136">
        <v>298378</v>
      </c>
      <c r="N66" s="136">
        <v>298379</v>
      </c>
      <c r="O66" s="136">
        <f t="shared" si="0"/>
        <v>4684627</v>
      </c>
      <c r="P66" s="4"/>
      <c r="Q66" s="4"/>
    </row>
    <row r="67" spans="1:17" x14ac:dyDescent="0.25">
      <c r="A67" s="12" t="s">
        <v>420</v>
      </c>
      <c r="B67" s="30" t="s">
        <v>169</v>
      </c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>
        <f t="shared" si="0"/>
        <v>0</v>
      </c>
      <c r="P67" s="4"/>
      <c r="Q67" s="4"/>
    </row>
    <row r="68" spans="1:17" x14ac:dyDescent="0.25">
      <c r="A68" s="12" t="s">
        <v>421</v>
      </c>
      <c r="B68" s="30" t="s">
        <v>170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>
        <f t="shared" si="0"/>
        <v>0</v>
      </c>
      <c r="P68" s="4"/>
      <c r="Q68" s="4"/>
    </row>
    <row r="69" spans="1:17" x14ac:dyDescent="0.25">
      <c r="A69" s="12" t="s">
        <v>171</v>
      </c>
      <c r="B69" s="30" t="s">
        <v>172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>
        <f t="shared" si="0"/>
        <v>0</v>
      </c>
      <c r="P69" s="4"/>
      <c r="Q69" s="4"/>
    </row>
    <row r="70" spans="1:17" x14ac:dyDescent="0.25">
      <c r="A70" s="19" t="s">
        <v>173</v>
      </c>
      <c r="B70" s="30" t="s">
        <v>174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>
        <f t="shared" si="0"/>
        <v>0</v>
      </c>
      <c r="P70" s="4"/>
      <c r="Q70" s="4"/>
    </row>
    <row r="71" spans="1:17" x14ac:dyDescent="0.25">
      <c r="A71" s="12" t="s">
        <v>422</v>
      </c>
      <c r="B71" s="30" t="s">
        <v>175</v>
      </c>
      <c r="C71" s="136"/>
      <c r="D71" s="136"/>
      <c r="E71" s="136"/>
      <c r="F71" s="136">
        <v>10000</v>
      </c>
      <c r="G71" s="136"/>
      <c r="H71" s="136"/>
      <c r="I71" s="136"/>
      <c r="J71" s="136">
        <v>10000</v>
      </c>
      <c r="K71" s="136"/>
      <c r="L71" s="136"/>
      <c r="M71" s="136"/>
      <c r="N71" s="136"/>
      <c r="O71" s="136">
        <f t="shared" si="0"/>
        <v>20000</v>
      </c>
      <c r="P71" s="4"/>
      <c r="Q71" s="4"/>
    </row>
    <row r="72" spans="1:17" x14ac:dyDescent="0.25">
      <c r="A72" s="19" t="s">
        <v>575</v>
      </c>
      <c r="B72" s="30" t="s">
        <v>176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>
        <v>6549429</v>
      </c>
      <c r="O72" s="136">
        <f t="shared" ref="O72:O135" si="11">SUM(C72:N72)</f>
        <v>6549429</v>
      </c>
      <c r="P72" s="4"/>
      <c r="Q72" s="4"/>
    </row>
    <row r="73" spans="1:17" x14ac:dyDescent="0.25">
      <c r="A73" s="19"/>
      <c r="B73" s="30" t="s">
        <v>176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>
        <f t="shared" si="11"/>
        <v>0</v>
      </c>
      <c r="P73" s="4"/>
      <c r="Q73" s="4"/>
    </row>
    <row r="74" spans="1:17" x14ac:dyDescent="0.25">
      <c r="A74" s="50" t="s">
        <v>389</v>
      </c>
      <c r="B74" s="53" t="s">
        <v>177</v>
      </c>
      <c r="C74" s="136">
        <f>SUM(C61:C73)</f>
        <v>298379</v>
      </c>
      <c r="D74" s="136">
        <f t="shared" ref="D74:N74" si="12">SUM(D61:D73)</f>
        <v>298378</v>
      </c>
      <c r="E74" s="136">
        <f t="shared" si="12"/>
        <v>298378</v>
      </c>
      <c r="F74" s="136">
        <f t="shared" si="12"/>
        <v>860422</v>
      </c>
      <c r="G74" s="136">
        <f t="shared" si="12"/>
        <v>298378</v>
      </c>
      <c r="H74" s="136">
        <f t="shared" si="12"/>
        <v>298378</v>
      </c>
      <c r="I74" s="136">
        <f t="shared" si="12"/>
        <v>298379</v>
      </c>
      <c r="J74" s="136">
        <f t="shared" si="12"/>
        <v>308378</v>
      </c>
      <c r="K74" s="136">
        <f t="shared" si="12"/>
        <v>298378</v>
      </c>
      <c r="L74" s="136">
        <f t="shared" si="12"/>
        <v>850422</v>
      </c>
      <c r="M74" s="136">
        <f t="shared" si="12"/>
        <v>298378</v>
      </c>
      <c r="N74" s="136">
        <f t="shared" si="12"/>
        <v>6847808</v>
      </c>
      <c r="O74" s="136">
        <f t="shared" si="11"/>
        <v>11254056</v>
      </c>
      <c r="P74" s="4"/>
      <c r="Q74" s="4"/>
    </row>
    <row r="75" spans="1:17" ht="15.75" x14ac:dyDescent="0.25">
      <c r="A75" s="61" t="s">
        <v>541</v>
      </c>
      <c r="B75" s="53"/>
      <c r="C75" s="136">
        <f>SUM(C25+C26+C51+C60+C74)</f>
        <v>3497428</v>
      </c>
      <c r="D75" s="136">
        <f t="shared" ref="D75:N75" si="13">SUM(D25+D26+D51+D60+D74)</f>
        <v>3492429</v>
      </c>
      <c r="E75" s="136">
        <f t="shared" si="13"/>
        <v>3492421</v>
      </c>
      <c r="F75" s="136">
        <f t="shared" si="13"/>
        <v>4184471</v>
      </c>
      <c r="G75" s="136">
        <f t="shared" si="13"/>
        <v>3532429</v>
      </c>
      <c r="H75" s="136">
        <f t="shared" si="13"/>
        <v>3492420</v>
      </c>
      <c r="I75" s="136">
        <f t="shared" si="13"/>
        <v>3492429</v>
      </c>
      <c r="J75" s="136">
        <f t="shared" si="13"/>
        <v>3502428</v>
      </c>
      <c r="K75" s="136">
        <f t="shared" si="13"/>
        <v>3492421</v>
      </c>
      <c r="L75" s="136">
        <f t="shared" si="13"/>
        <v>4144472</v>
      </c>
      <c r="M75" s="136">
        <f t="shared" si="13"/>
        <v>3492428</v>
      </c>
      <c r="N75" s="136">
        <f t="shared" si="13"/>
        <v>10041848</v>
      </c>
      <c r="O75" s="136">
        <f t="shared" si="11"/>
        <v>49857624</v>
      </c>
      <c r="P75" s="4"/>
      <c r="Q75" s="4"/>
    </row>
    <row r="76" spans="1:17" x14ac:dyDescent="0.25">
      <c r="A76" s="34" t="s">
        <v>178</v>
      </c>
      <c r="B76" s="30" t="s">
        <v>179</v>
      </c>
      <c r="C76" s="136"/>
      <c r="D76" s="136"/>
      <c r="E76" s="136">
        <v>200000</v>
      </c>
      <c r="F76" s="136"/>
      <c r="G76" s="136">
        <v>300000</v>
      </c>
      <c r="H76" s="136"/>
      <c r="I76" s="136">
        <v>500000</v>
      </c>
      <c r="J76" s="136"/>
      <c r="K76" s="136"/>
      <c r="L76" s="136"/>
      <c r="M76" s="136"/>
      <c r="N76" s="136"/>
      <c r="O76" s="136">
        <f t="shared" si="11"/>
        <v>1000000</v>
      </c>
      <c r="P76" s="4"/>
      <c r="Q76" s="4"/>
    </row>
    <row r="77" spans="1:17" x14ac:dyDescent="0.25">
      <c r="A77" s="34" t="s">
        <v>423</v>
      </c>
      <c r="B77" s="30" t="s">
        <v>180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>
        <f t="shared" si="11"/>
        <v>0</v>
      </c>
      <c r="P77" s="4"/>
      <c r="Q77" s="4"/>
    </row>
    <row r="78" spans="1:17" x14ac:dyDescent="0.25">
      <c r="A78" s="34" t="s">
        <v>181</v>
      </c>
      <c r="B78" s="30" t="s">
        <v>182</v>
      </c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>
        <f t="shared" si="11"/>
        <v>0</v>
      </c>
      <c r="P78" s="4"/>
      <c r="Q78" s="4"/>
    </row>
    <row r="79" spans="1:17" x14ac:dyDescent="0.25">
      <c r="A79" s="34" t="s">
        <v>183</v>
      </c>
      <c r="B79" s="30" t="s">
        <v>184</v>
      </c>
      <c r="C79" s="136"/>
      <c r="D79" s="136"/>
      <c r="E79" s="136">
        <v>314960</v>
      </c>
      <c r="F79" s="136">
        <v>5423898</v>
      </c>
      <c r="G79" s="136">
        <v>4312000</v>
      </c>
      <c r="H79" s="136">
        <v>1812500</v>
      </c>
      <c r="I79" s="136"/>
      <c r="J79" s="136"/>
      <c r="K79" s="136">
        <v>2500000</v>
      </c>
      <c r="L79" s="136"/>
      <c r="M79" s="136"/>
      <c r="N79" s="136"/>
      <c r="O79" s="136">
        <f t="shared" si="11"/>
        <v>14363358</v>
      </c>
      <c r="P79" s="4"/>
      <c r="Q79" s="4"/>
    </row>
    <row r="80" spans="1:17" x14ac:dyDescent="0.25">
      <c r="A80" s="6" t="s">
        <v>185</v>
      </c>
      <c r="B80" s="30" t="s">
        <v>186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>
        <f t="shared" si="11"/>
        <v>0</v>
      </c>
      <c r="P80" s="4"/>
      <c r="Q80" s="4"/>
    </row>
    <row r="81" spans="1:17" x14ac:dyDescent="0.25">
      <c r="A81" s="6" t="s">
        <v>187</v>
      </c>
      <c r="B81" s="30" t="s">
        <v>188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>
        <f t="shared" si="11"/>
        <v>0</v>
      </c>
      <c r="P81" s="4"/>
      <c r="Q81" s="4"/>
    </row>
    <row r="82" spans="1:17" x14ac:dyDescent="0.25">
      <c r="A82" s="6" t="s">
        <v>189</v>
      </c>
      <c r="B82" s="30" t="s">
        <v>190</v>
      </c>
      <c r="C82" s="136"/>
      <c r="D82" s="136"/>
      <c r="E82" s="136">
        <v>85039</v>
      </c>
      <c r="F82" s="136">
        <v>1464452</v>
      </c>
      <c r="G82" s="136">
        <v>1164240</v>
      </c>
      <c r="H82" s="136">
        <v>489375</v>
      </c>
      <c r="I82" s="136"/>
      <c r="J82" s="136"/>
      <c r="K82" s="136">
        <v>675000</v>
      </c>
      <c r="L82" s="136"/>
      <c r="M82" s="136"/>
      <c r="N82" s="136"/>
      <c r="O82" s="136">
        <f t="shared" si="11"/>
        <v>3878106</v>
      </c>
      <c r="P82" s="4"/>
      <c r="Q82" s="4"/>
    </row>
    <row r="83" spans="1:17" x14ac:dyDescent="0.25">
      <c r="A83" s="51" t="s">
        <v>391</v>
      </c>
      <c r="B83" s="53" t="s">
        <v>191</v>
      </c>
      <c r="C83" s="136">
        <f>SUM(C76:C82)</f>
        <v>0</v>
      </c>
      <c r="D83" s="136">
        <f t="shared" ref="D83:N83" si="14">SUM(D76:D82)</f>
        <v>0</v>
      </c>
      <c r="E83" s="136">
        <f t="shared" si="14"/>
        <v>599999</v>
      </c>
      <c r="F83" s="136">
        <f t="shared" si="14"/>
        <v>6888350</v>
      </c>
      <c r="G83" s="136">
        <f t="shared" si="14"/>
        <v>5776240</v>
      </c>
      <c r="H83" s="136">
        <f t="shared" si="14"/>
        <v>2301875</v>
      </c>
      <c r="I83" s="136">
        <f t="shared" si="14"/>
        <v>500000</v>
      </c>
      <c r="J83" s="136">
        <f t="shared" si="14"/>
        <v>0</v>
      </c>
      <c r="K83" s="136">
        <f t="shared" si="14"/>
        <v>3175000</v>
      </c>
      <c r="L83" s="136">
        <f t="shared" si="14"/>
        <v>0</v>
      </c>
      <c r="M83" s="136">
        <f t="shared" si="14"/>
        <v>0</v>
      </c>
      <c r="N83" s="136">
        <f t="shared" si="14"/>
        <v>0</v>
      </c>
      <c r="O83" s="136">
        <f t="shared" si="11"/>
        <v>19241464</v>
      </c>
      <c r="P83" s="4"/>
      <c r="Q83" s="4"/>
    </row>
    <row r="84" spans="1:17" x14ac:dyDescent="0.25">
      <c r="A84" s="13" t="s">
        <v>192</v>
      </c>
      <c r="B84" s="30" t="s">
        <v>193</v>
      </c>
      <c r="C84" s="136"/>
      <c r="D84" s="136"/>
      <c r="E84" s="136"/>
      <c r="F84" s="136"/>
      <c r="G84" s="136">
        <v>787402</v>
      </c>
      <c r="H84" s="136">
        <v>787402</v>
      </c>
      <c r="I84" s="136"/>
      <c r="J84" s="136"/>
      <c r="K84" s="136"/>
      <c r="L84" s="136"/>
      <c r="M84" s="136"/>
      <c r="N84" s="136"/>
      <c r="O84" s="136">
        <f>SUM(C84:N84)</f>
        <v>1574804</v>
      </c>
      <c r="P84" s="4"/>
      <c r="Q84" s="4"/>
    </row>
    <row r="85" spans="1:17" x14ac:dyDescent="0.25">
      <c r="A85" s="13" t="s">
        <v>194</v>
      </c>
      <c r="B85" s="30" t="s">
        <v>195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>
        <f t="shared" si="11"/>
        <v>0</v>
      </c>
      <c r="P85" s="4"/>
      <c r="Q85" s="4"/>
    </row>
    <row r="86" spans="1:17" x14ac:dyDescent="0.25">
      <c r="A86" s="13" t="s">
        <v>196</v>
      </c>
      <c r="B86" s="30" t="s">
        <v>197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>
        <f t="shared" si="11"/>
        <v>0</v>
      </c>
      <c r="P86" s="4"/>
      <c r="Q86" s="4"/>
    </row>
    <row r="87" spans="1:17" x14ac:dyDescent="0.25">
      <c r="A87" s="13" t="s">
        <v>198</v>
      </c>
      <c r="B87" s="30" t="s">
        <v>199</v>
      </c>
      <c r="C87" s="136"/>
      <c r="D87" s="136"/>
      <c r="E87" s="136"/>
      <c r="F87" s="136"/>
      <c r="G87" s="136">
        <v>212598</v>
      </c>
      <c r="H87" s="136">
        <v>212598</v>
      </c>
      <c r="I87" s="136"/>
      <c r="J87" s="136"/>
      <c r="K87" s="136"/>
      <c r="L87" s="136"/>
      <c r="M87" s="136"/>
      <c r="N87" s="136"/>
      <c r="O87" s="136">
        <f>SUM(C87:N87)</f>
        <v>425196</v>
      </c>
      <c r="P87" s="4"/>
      <c r="Q87" s="4"/>
    </row>
    <row r="88" spans="1:17" x14ac:dyDescent="0.25">
      <c r="A88" s="50" t="s">
        <v>392</v>
      </c>
      <c r="B88" s="53" t="s">
        <v>200</v>
      </c>
      <c r="C88" s="136">
        <f>SUM(C84:C87)</f>
        <v>0</v>
      </c>
      <c r="D88" s="136">
        <f t="shared" ref="D88:N88" si="15">SUM(D84:D87)</f>
        <v>0</v>
      </c>
      <c r="E88" s="136">
        <f t="shared" si="15"/>
        <v>0</v>
      </c>
      <c r="F88" s="136">
        <f t="shared" si="15"/>
        <v>0</v>
      </c>
      <c r="G88" s="136">
        <f t="shared" si="15"/>
        <v>1000000</v>
      </c>
      <c r="H88" s="136">
        <f t="shared" si="15"/>
        <v>1000000</v>
      </c>
      <c r="I88" s="136">
        <f t="shared" si="15"/>
        <v>0</v>
      </c>
      <c r="J88" s="136">
        <f t="shared" si="15"/>
        <v>0</v>
      </c>
      <c r="K88" s="136">
        <f t="shared" si="15"/>
        <v>0</v>
      </c>
      <c r="L88" s="136">
        <f t="shared" si="15"/>
        <v>0</v>
      </c>
      <c r="M88" s="136">
        <f t="shared" si="15"/>
        <v>0</v>
      </c>
      <c r="N88" s="136">
        <f t="shared" si="15"/>
        <v>0</v>
      </c>
      <c r="O88" s="136">
        <f t="shared" si="11"/>
        <v>2000000</v>
      </c>
      <c r="P88" s="4"/>
      <c r="Q88" s="4"/>
    </row>
    <row r="89" spans="1:17" ht="30" x14ac:dyDescent="0.25">
      <c r="A89" s="13" t="s">
        <v>201</v>
      </c>
      <c r="B89" s="30" t="s">
        <v>202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>
        <f t="shared" si="11"/>
        <v>0</v>
      </c>
      <c r="P89" s="4"/>
      <c r="Q89" s="4"/>
    </row>
    <row r="90" spans="1:17" ht="30" x14ac:dyDescent="0.25">
      <c r="A90" s="13" t="s">
        <v>424</v>
      </c>
      <c r="B90" s="30" t="s">
        <v>203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>
        <f t="shared" si="11"/>
        <v>0</v>
      </c>
      <c r="P90" s="4"/>
      <c r="Q90" s="4"/>
    </row>
    <row r="91" spans="1:17" ht="30" x14ac:dyDescent="0.25">
      <c r="A91" s="13" t="s">
        <v>425</v>
      </c>
      <c r="B91" s="30" t="s">
        <v>204</v>
      </c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>
        <f t="shared" si="11"/>
        <v>0</v>
      </c>
      <c r="P91" s="4"/>
      <c r="Q91" s="4"/>
    </row>
    <row r="92" spans="1:17" x14ac:dyDescent="0.25">
      <c r="A92" s="13" t="s">
        <v>426</v>
      </c>
      <c r="B92" s="30" t="s">
        <v>205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>
        <f t="shared" si="11"/>
        <v>0</v>
      </c>
      <c r="P92" s="4"/>
      <c r="Q92" s="4"/>
    </row>
    <row r="93" spans="1:17" ht="30" x14ac:dyDescent="0.25">
      <c r="A93" s="13" t="s">
        <v>427</v>
      </c>
      <c r="B93" s="30" t="s">
        <v>206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>
        <f t="shared" si="11"/>
        <v>0</v>
      </c>
      <c r="P93" s="4"/>
      <c r="Q93" s="4"/>
    </row>
    <row r="94" spans="1:17" ht="30" x14ac:dyDescent="0.25">
      <c r="A94" s="13" t="s">
        <v>428</v>
      </c>
      <c r="B94" s="30" t="s">
        <v>207</v>
      </c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>
        <f t="shared" si="11"/>
        <v>0</v>
      </c>
      <c r="P94" s="4"/>
      <c r="Q94" s="4"/>
    </row>
    <row r="95" spans="1:17" x14ac:dyDescent="0.25">
      <c r="A95" s="13" t="s">
        <v>208</v>
      </c>
      <c r="B95" s="30" t="s">
        <v>209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>
        <f t="shared" si="11"/>
        <v>0</v>
      </c>
      <c r="P95" s="4"/>
      <c r="Q95" s="4"/>
    </row>
    <row r="96" spans="1:17" x14ac:dyDescent="0.25">
      <c r="A96" s="13" t="s">
        <v>429</v>
      </c>
      <c r="B96" s="30" t="s">
        <v>210</v>
      </c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>
        <f t="shared" si="11"/>
        <v>0</v>
      </c>
      <c r="P96" s="4"/>
      <c r="Q96" s="4"/>
    </row>
    <row r="97" spans="1:17" x14ac:dyDescent="0.25">
      <c r="A97" s="50" t="s">
        <v>393</v>
      </c>
      <c r="B97" s="53" t="s">
        <v>211</v>
      </c>
      <c r="C97" s="136">
        <f>SUM(C89:C96)</f>
        <v>0</v>
      </c>
      <c r="D97" s="136">
        <f t="shared" ref="D97:N97" si="16">SUM(D89:D96)</f>
        <v>0</v>
      </c>
      <c r="E97" s="136">
        <f t="shared" si="16"/>
        <v>0</v>
      </c>
      <c r="F97" s="136">
        <f t="shared" si="16"/>
        <v>0</v>
      </c>
      <c r="G97" s="136">
        <f t="shared" si="16"/>
        <v>0</v>
      </c>
      <c r="H97" s="136">
        <f t="shared" si="16"/>
        <v>0</v>
      </c>
      <c r="I97" s="136">
        <f t="shared" si="16"/>
        <v>0</v>
      </c>
      <c r="J97" s="136">
        <f t="shared" si="16"/>
        <v>0</v>
      </c>
      <c r="K97" s="136">
        <f t="shared" si="16"/>
        <v>0</v>
      </c>
      <c r="L97" s="136">
        <f t="shared" si="16"/>
        <v>0</v>
      </c>
      <c r="M97" s="136">
        <f t="shared" si="16"/>
        <v>0</v>
      </c>
      <c r="N97" s="136">
        <f t="shared" si="16"/>
        <v>0</v>
      </c>
      <c r="O97" s="136">
        <f t="shared" si="11"/>
        <v>0</v>
      </c>
      <c r="P97" s="4"/>
      <c r="Q97" s="4"/>
    </row>
    <row r="98" spans="1:17" ht="15.75" x14ac:dyDescent="0.25">
      <c r="A98" s="61" t="s">
        <v>540</v>
      </c>
      <c r="B98" s="53"/>
      <c r="C98" s="136">
        <f>SUM(C83+C88+C97)</f>
        <v>0</v>
      </c>
      <c r="D98" s="136">
        <f t="shared" ref="D98:N98" si="17">SUM(D83+D88+D97)</f>
        <v>0</v>
      </c>
      <c r="E98" s="136">
        <f t="shared" si="17"/>
        <v>599999</v>
      </c>
      <c r="F98" s="136">
        <f t="shared" si="17"/>
        <v>6888350</v>
      </c>
      <c r="G98" s="136">
        <f t="shared" si="17"/>
        <v>6776240</v>
      </c>
      <c r="H98" s="136">
        <f t="shared" si="17"/>
        <v>3301875</v>
      </c>
      <c r="I98" s="136">
        <f t="shared" si="17"/>
        <v>500000</v>
      </c>
      <c r="J98" s="136">
        <f t="shared" si="17"/>
        <v>0</v>
      </c>
      <c r="K98" s="136">
        <f t="shared" si="17"/>
        <v>3175000</v>
      </c>
      <c r="L98" s="136">
        <f t="shared" si="17"/>
        <v>0</v>
      </c>
      <c r="M98" s="136">
        <f t="shared" si="17"/>
        <v>0</v>
      </c>
      <c r="N98" s="136">
        <f t="shared" si="17"/>
        <v>0</v>
      </c>
      <c r="O98" s="136">
        <f t="shared" si="11"/>
        <v>21241464</v>
      </c>
      <c r="P98" s="4"/>
      <c r="Q98" s="4"/>
    </row>
    <row r="99" spans="1:17" ht="15.75" x14ac:dyDescent="0.25">
      <c r="A99" s="35" t="s">
        <v>437</v>
      </c>
      <c r="B99" s="36" t="s">
        <v>212</v>
      </c>
      <c r="C99" s="136">
        <f>SUM(C75+C98)</f>
        <v>3497428</v>
      </c>
      <c r="D99" s="136">
        <f t="shared" ref="D99:N99" si="18">SUM(D75+D98)</f>
        <v>3492429</v>
      </c>
      <c r="E99" s="136">
        <f t="shared" si="18"/>
        <v>4092420</v>
      </c>
      <c r="F99" s="136">
        <f t="shared" si="18"/>
        <v>11072821</v>
      </c>
      <c r="G99" s="136">
        <f t="shared" si="18"/>
        <v>10308669</v>
      </c>
      <c r="H99" s="136">
        <f t="shared" si="18"/>
        <v>6794295</v>
      </c>
      <c r="I99" s="136">
        <f t="shared" si="18"/>
        <v>3992429</v>
      </c>
      <c r="J99" s="136">
        <f t="shared" si="18"/>
        <v>3502428</v>
      </c>
      <c r="K99" s="136">
        <f t="shared" si="18"/>
        <v>6667421</v>
      </c>
      <c r="L99" s="136">
        <f t="shared" si="18"/>
        <v>4144472</v>
      </c>
      <c r="M99" s="136">
        <f t="shared" si="18"/>
        <v>3492428</v>
      </c>
      <c r="N99" s="136">
        <f t="shared" si="18"/>
        <v>10041848</v>
      </c>
      <c r="O99" s="136">
        <f t="shared" si="11"/>
        <v>71099088</v>
      </c>
      <c r="P99" s="4"/>
      <c r="Q99" s="4"/>
    </row>
    <row r="100" spans="1:17" x14ac:dyDescent="0.25">
      <c r="A100" s="13" t="s">
        <v>430</v>
      </c>
      <c r="B100" s="5" t="s">
        <v>213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>
        <f t="shared" si="11"/>
        <v>0</v>
      </c>
      <c r="P100" s="4"/>
      <c r="Q100" s="4"/>
    </row>
    <row r="101" spans="1:17" x14ac:dyDescent="0.25">
      <c r="A101" s="13" t="s">
        <v>216</v>
      </c>
      <c r="B101" s="5" t="s">
        <v>217</v>
      </c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>
        <f t="shared" si="11"/>
        <v>0</v>
      </c>
      <c r="P101" s="4"/>
      <c r="Q101" s="4"/>
    </row>
    <row r="102" spans="1:17" x14ac:dyDescent="0.25">
      <c r="A102" s="13" t="s">
        <v>431</v>
      </c>
      <c r="B102" s="5" t="s">
        <v>218</v>
      </c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>
        <f t="shared" si="11"/>
        <v>0</v>
      </c>
      <c r="P102" s="4"/>
      <c r="Q102" s="4"/>
    </row>
    <row r="103" spans="1:17" x14ac:dyDescent="0.25">
      <c r="A103" s="15" t="s">
        <v>394</v>
      </c>
      <c r="B103" s="7" t="s">
        <v>220</v>
      </c>
      <c r="C103" s="136">
        <f>SUM(C100:C102)</f>
        <v>0</v>
      </c>
      <c r="D103" s="136">
        <f t="shared" ref="D103:N103" si="19">SUM(D100:D102)</f>
        <v>0</v>
      </c>
      <c r="E103" s="136">
        <f t="shared" si="19"/>
        <v>0</v>
      </c>
      <c r="F103" s="136">
        <f t="shared" si="19"/>
        <v>0</v>
      </c>
      <c r="G103" s="136">
        <f t="shared" si="19"/>
        <v>0</v>
      </c>
      <c r="H103" s="136">
        <f t="shared" si="19"/>
        <v>0</v>
      </c>
      <c r="I103" s="136">
        <f t="shared" si="19"/>
        <v>0</v>
      </c>
      <c r="J103" s="136">
        <f t="shared" si="19"/>
        <v>0</v>
      </c>
      <c r="K103" s="136">
        <f t="shared" si="19"/>
        <v>0</v>
      </c>
      <c r="L103" s="136">
        <f t="shared" si="19"/>
        <v>0</v>
      </c>
      <c r="M103" s="136">
        <f t="shared" si="19"/>
        <v>0</v>
      </c>
      <c r="N103" s="136">
        <f t="shared" si="19"/>
        <v>0</v>
      </c>
      <c r="O103" s="136">
        <f t="shared" si="11"/>
        <v>0</v>
      </c>
      <c r="P103" s="4"/>
      <c r="Q103" s="4"/>
    </row>
    <row r="104" spans="1:17" x14ac:dyDescent="0.25">
      <c r="A104" s="37" t="s">
        <v>432</v>
      </c>
      <c r="B104" s="5" t="s">
        <v>221</v>
      </c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>
        <f t="shared" si="11"/>
        <v>0</v>
      </c>
      <c r="P104" s="4"/>
      <c r="Q104" s="4"/>
    </row>
    <row r="105" spans="1:17" x14ac:dyDescent="0.25">
      <c r="A105" s="37" t="s">
        <v>400</v>
      </c>
      <c r="B105" s="5" t="s">
        <v>224</v>
      </c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>
        <f t="shared" si="11"/>
        <v>0</v>
      </c>
      <c r="P105" s="4"/>
      <c r="Q105" s="4"/>
    </row>
    <row r="106" spans="1:17" x14ac:dyDescent="0.25">
      <c r="A106" s="13" t="s">
        <v>225</v>
      </c>
      <c r="B106" s="5" t="s">
        <v>226</v>
      </c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>
        <f t="shared" si="11"/>
        <v>0</v>
      </c>
      <c r="P106" s="4"/>
      <c r="Q106" s="4"/>
    </row>
    <row r="107" spans="1:17" x14ac:dyDescent="0.25">
      <c r="A107" s="13" t="s">
        <v>433</v>
      </c>
      <c r="B107" s="5" t="s">
        <v>227</v>
      </c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>
        <f t="shared" si="11"/>
        <v>0</v>
      </c>
      <c r="P107" s="4"/>
      <c r="Q107" s="4"/>
    </row>
    <row r="108" spans="1:17" x14ac:dyDescent="0.25">
      <c r="A108" s="14" t="s">
        <v>397</v>
      </c>
      <c r="B108" s="7" t="s">
        <v>228</v>
      </c>
      <c r="C108" s="136">
        <f>SUM(C104:C107)</f>
        <v>0</v>
      </c>
      <c r="D108" s="136">
        <f t="shared" ref="D108:N108" si="20">SUM(D104:D107)</f>
        <v>0</v>
      </c>
      <c r="E108" s="136">
        <f t="shared" si="20"/>
        <v>0</v>
      </c>
      <c r="F108" s="136">
        <f t="shared" si="20"/>
        <v>0</v>
      </c>
      <c r="G108" s="136">
        <f t="shared" si="20"/>
        <v>0</v>
      </c>
      <c r="H108" s="136">
        <f t="shared" si="20"/>
        <v>0</v>
      </c>
      <c r="I108" s="136">
        <f t="shared" si="20"/>
        <v>0</v>
      </c>
      <c r="J108" s="136">
        <f t="shared" si="20"/>
        <v>0</v>
      </c>
      <c r="K108" s="136">
        <f t="shared" si="20"/>
        <v>0</v>
      </c>
      <c r="L108" s="136">
        <f t="shared" si="20"/>
        <v>0</v>
      </c>
      <c r="M108" s="136">
        <f t="shared" si="20"/>
        <v>0</v>
      </c>
      <c r="N108" s="136">
        <f t="shared" si="20"/>
        <v>0</v>
      </c>
      <c r="O108" s="136">
        <f t="shared" si="11"/>
        <v>0</v>
      </c>
      <c r="P108" s="4"/>
      <c r="Q108" s="4"/>
    </row>
    <row r="109" spans="1:17" x14ac:dyDescent="0.25">
      <c r="A109" s="37" t="s">
        <v>229</v>
      </c>
      <c r="B109" s="5" t="s">
        <v>230</v>
      </c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>
        <f t="shared" si="11"/>
        <v>0</v>
      </c>
      <c r="P109" s="4"/>
      <c r="Q109" s="4"/>
    </row>
    <row r="110" spans="1:17" x14ac:dyDescent="0.25">
      <c r="A110" s="37" t="s">
        <v>231</v>
      </c>
      <c r="B110" s="5" t="s">
        <v>232</v>
      </c>
      <c r="C110" s="136">
        <v>789345</v>
      </c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>
        <f t="shared" si="11"/>
        <v>789345</v>
      </c>
      <c r="P110" s="4"/>
      <c r="Q110" s="4"/>
    </row>
    <row r="111" spans="1:17" x14ac:dyDescent="0.25">
      <c r="A111" s="14" t="s">
        <v>233</v>
      </c>
      <c r="B111" s="7" t="s">
        <v>234</v>
      </c>
      <c r="C111" s="136">
        <f>SUM(C109:C110)</f>
        <v>789345</v>
      </c>
      <c r="D111" s="136">
        <f t="shared" ref="D111:N111" si="21">SUM(D109:D110)</f>
        <v>0</v>
      </c>
      <c r="E111" s="136">
        <f t="shared" si="21"/>
        <v>0</v>
      </c>
      <c r="F111" s="136">
        <f t="shared" si="21"/>
        <v>0</v>
      </c>
      <c r="G111" s="136">
        <f t="shared" si="21"/>
        <v>0</v>
      </c>
      <c r="H111" s="136">
        <f t="shared" si="21"/>
        <v>0</v>
      </c>
      <c r="I111" s="136">
        <f t="shared" si="21"/>
        <v>0</v>
      </c>
      <c r="J111" s="136">
        <f t="shared" si="21"/>
        <v>0</v>
      </c>
      <c r="K111" s="136">
        <f t="shared" si="21"/>
        <v>0</v>
      </c>
      <c r="L111" s="136">
        <f t="shared" si="21"/>
        <v>0</v>
      </c>
      <c r="M111" s="136">
        <f t="shared" si="21"/>
        <v>0</v>
      </c>
      <c r="N111" s="136">
        <f t="shared" si="21"/>
        <v>0</v>
      </c>
      <c r="O111" s="136">
        <f t="shared" si="11"/>
        <v>789345</v>
      </c>
      <c r="P111" s="4"/>
      <c r="Q111" s="4"/>
    </row>
    <row r="112" spans="1:17" x14ac:dyDescent="0.25">
      <c r="A112" s="37" t="s">
        <v>235</v>
      </c>
      <c r="B112" s="5" t="s">
        <v>236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>
        <f t="shared" si="11"/>
        <v>0</v>
      </c>
      <c r="P112" s="4"/>
      <c r="Q112" s="4"/>
    </row>
    <row r="113" spans="1:17" x14ac:dyDescent="0.25">
      <c r="A113" s="37" t="s">
        <v>237</v>
      </c>
      <c r="B113" s="5" t="s">
        <v>238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>
        <f t="shared" si="11"/>
        <v>0</v>
      </c>
      <c r="P113" s="4"/>
      <c r="Q113" s="4"/>
    </row>
    <row r="114" spans="1:17" x14ac:dyDescent="0.25">
      <c r="A114" s="37" t="s">
        <v>239</v>
      </c>
      <c r="B114" s="5" t="s">
        <v>240</v>
      </c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>
        <f t="shared" si="11"/>
        <v>0</v>
      </c>
      <c r="P114" s="4"/>
      <c r="Q114" s="4"/>
    </row>
    <row r="115" spans="1:17" x14ac:dyDescent="0.25">
      <c r="A115" s="38" t="s">
        <v>398</v>
      </c>
      <c r="B115" s="39" t="s">
        <v>241</v>
      </c>
      <c r="C115" s="136">
        <f>SUM(C112:C114)</f>
        <v>0</v>
      </c>
      <c r="D115" s="136">
        <f t="shared" ref="D115:N115" si="22">SUM(D112:D114)</f>
        <v>0</v>
      </c>
      <c r="E115" s="136">
        <f t="shared" si="22"/>
        <v>0</v>
      </c>
      <c r="F115" s="136">
        <f t="shared" si="22"/>
        <v>0</v>
      </c>
      <c r="G115" s="136">
        <f t="shared" si="22"/>
        <v>0</v>
      </c>
      <c r="H115" s="136">
        <f t="shared" si="22"/>
        <v>0</v>
      </c>
      <c r="I115" s="136">
        <f t="shared" si="22"/>
        <v>0</v>
      </c>
      <c r="J115" s="136">
        <f t="shared" si="22"/>
        <v>0</v>
      </c>
      <c r="K115" s="136">
        <f t="shared" si="22"/>
        <v>0</v>
      </c>
      <c r="L115" s="136">
        <f t="shared" si="22"/>
        <v>0</v>
      </c>
      <c r="M115" s="136">
        <f t="shared" si="22"/>
        <v>0</v>
      </c>
      <c r="N115" s="136">
        <f t="shared" si="22"/>
        <v>0</v>
      </c>
      <c r="O115" s="136">
        <f t="shared" si="11"/>
        <v>0</v>
      </c>
      <c r="P115" s="4"/>
      <c r="Q115" s="4"/>
    </row>
    <row r="116" spans="1:17" x14ac:dyDescent="0.25">
      <c r="A116" s="37" t="s">
        <v>242</v>
      </c>
      <c r="B116" s="5" t="s">
        <v>243</v>
      </c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>
        <f t="shared" si="11"/>
        <v>0</v>
      </c>
      <c r="P116" s="4"/>
      <c r="Q116" s="4"/>
    </row>
    <row r="117" spans="1:17" x14ac:dyDescent="0.25">
      <c r="A117" s="13" t="s">
        <v>244</v>
      </c>
      <c r="B117" s="5" t="s">
        <v>245</v>
      </c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>
        <f t="shared" si="11"/>
        <v>0</v>
      </c>
      <c r="P117" s="4"/>
      <c r="Q117" s="4"/>
    </row>
    <row r="118" spans="1:17" x14ac:dyDescent="0.25">
      <c r="A118" s="37" t="s">
        <v>434</v>
      </c>
      <c r="B118" s="5" t="s">
        <v>246</v>
      </c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>
        <f t="shared" si="11"/>
        <v>0</v>
      </c>
      <c r="P118" s="4"/>
      <c r="Q118" s="4"/>
    </row>
    <row r="119" spans="1:17" x14ac:dyDescent="0.25">
      <c r="A119" s="37" t="s">
        <v>403</v>
      </c>
      <c r="B119" s="5" t="s">
        <v>247</v>
      </c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>
        <f t="shared" si="11"/>
        <v>0</v>
      </c>
      <c r="P119" s="4"/>
      <c r="Q119" s="4"/>
    </row>
    <row r="120" spans="1:17" x14ac:dyDescent="0.25">
      <c r="A120" s="38" t="s">
        <v>404</v>
      </c>
      <c r="B120" s="39" t="s">
        <v>251</v>
      </c>
      <c r="C120" s="136">
        <f>SUM(C116:C119)</f>
        <v>0</v>
      </c>
      <c r="D120" s="136">
        <f t="shared" ref="D120:N120" si="23">SUM(D116:D119)</f>
        <v>0</v>
      </c>
      <c r="E120" s="136">
        <f t="shared" si="23"/>
        <v>0</v>
      </c>
      <c r="F120" s="136">
        <f t="shared" si="23"/>
        <v>0</v>
      </c>
      <c r="G120" s="136">
        <f t="shared" si="23"/>
        <v>0</v>
      </c>
      <c r="H120" s="136">
        <f t="shared" si="23"/>
        <v>0</v>
      </c>
      <c r="I120" s="136">
        <f t="shared" si="23"/>
        <v>0</v>
      </c>
      <c r="J120" s="136">
        <f t="shared" si="23"/>
        <v>0</v>
      </c>
      <c r="K120" s="136">
        <f t="shared" si="23"/>
        <v>0</v>
      </c>
      <c r="L120" s="136">
        <f t="shared" si="23"/>
        <v>0</v>
      </c>
      <c r="M120" s="136">
        <f t="shared" si="23"/>
        <v>0</v>
      </c>
      <c r="N120" s="136">
        <f t="shared" si="23"/>
        <v>0</v>
      </c>
      <c r="O120" s="136">
        <f t="shared" si="11"/>
        <v>0</v>
      </c>
      <c r="P120" s="4"/>
      <c r="Q120" s="4"/>
    </row>
    <row r="121" spans="1:17" x14ac:dyDescent="0.25">
      <c r="A121" s="13" t="s">
        <v>252</v>
      </c>
      <c r="B121" s="5" t="s">
        <v>253</v>
      </c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>
        <f t="shared" si="11"/>
        <v>0</v>
      </c>
      <c r="P121" s="4"/>
      <c r="Q121" s="4"/>
    </row>
    <row r="122" spans="1:17" ht="15.75" x14ac:dyDescent="0.25">
      <c r="A122" s="40" t="s">
        <v>438</v>
      </c>
      <c r="B122" s="41" t="s">
        <v>254</v>
      </c>
      <c r="C122" s="136">
        <f>SUM(C103+C108+C111+C115+C120+C121)</f>
        <v>789345</v>
      </c>
      <c r="D122" s="136">
        <f t="shared" ref="D122:N122" si="24">SUM(D103+D108+D111+D115+D120+D121)</f>
        <v>0</v>
      </c>
      <c r="E122" s="136">
        <f t="shared" si="24"/>
        <v>0</v>
      </c>
      <c r="F122" s="136">
        <f t="shared" si="24"/>
        <v>0</v>
      </c>
      <c r="G122" s="136">
        <f t="shared" si="24"/>
        <v>0</v>
      </c>
      <c r="H122" s="136">
        <f t="shared" si="24"/>
        <v>0</v>
      </c>
      <c r="I122" s="136">
        <f t="shared" si="24"/>
        <v>0</v>
      </c>
      <c r="J122" s="136">
        <f t="shared" si="24"/>
        <v>0</v>
      </c>
      <c r="K122" s="136">
        <f t="shared" si="24"/>
        <v>0</v>
      </c>
      <c r="L122" s="136">
        <f t="shared" si="24"/>
        <v>0</v>
      </c>
      <c r="M122" s="136">
        <f t="shared" si="24"/>
        <v>0</v>
      </c>
      <c r="N122" s="136">
        <f t="shared" si="24"/>
        <v>0</v>
      </c>
      <c r="O122" s="136">
        <f t="shared" si="11"/>
        <v>789345</v>
      </c>
      <c r="P122" s="4"/>
      <c r="Q122" s="4"/>
    </row>
    <row r="123" spans="1:17" ht="15.75" x14ac:dyDescent="0.25">
      <c r="A123" s="44" t="s">
        <v>475</v>
      </c>
      <c r="B123" s="45"/>
      <c r="C123" s="136">
        <f>SUM(C99+C122)</f>
        <v>4286773</v>
      </c>
      <c r="D123" s="136">
        <f t="shared" ref="D123:N123" si="25">SUM(D99+D122)</f>
        <v>3492429</v>
      </c>
      <c r="E123" s="136">
        <f t="shared" si="25"/>
        <v>4092420</v>
      </c>
      <c r="F123" s="136">
        <f t="shared" si="25"/>
        <v>11072821</v>
      </c>
      <c r="G123" s="136">
        <f t="shared" si="25"/>
        <v>10308669</v>
      </c>
      <c r="H123" s="136">
        <f t="shared" si="25"/>
        <v>6794295</v>
      </c>
      <c r="I123" s="136">
        <f t="shared" si="25"/>
        <v>3992429</v>
      </c>
      <c r="J123" s="136">
        <f t="shared" si="25"/>
        <v>3502428</v>
      </c>
      <c r="K123" s="136">
        <f t="shared" si="25"/>
        <v>6667421</v>
      </c>
      <c r="L123" s="136">
        <f t="shared" si="25"/>
        <v>4144472</v>
      </c>
      <c r="M123" s="136">
        <f t="shared" si="25"/>
        <v>3492428</v>
      </c>
      <c r="N123" s="136">
        <f t="shared" si="25"/>
        <v>10041848</v>
      </c>
      <c r="O123" s="136">
        <f t="shared" si="11"/>
        <v>71888433</v>
      </c>
      <c r="P123" s="4"/>
      <c r="Q123" s="4"/>
    </row>
    <row r="124" spans="1:17" ht="25.5" x14ac:dyDescent="0.25">
      <c r="A124" s="2" t="s">
        <v>75</v>
      </c>
      <c r="B124" s="3" t="s">
        <v>468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4"/>
      <c r="Q124" s="4"/>
    </row>
    <row r="125" spans="1:17" x14ac:dyDescent="0.25">
      <c r="A125" s="31" t="s">
        <v>255</v>
      </c>
      <c r="B125" s="6" t="s">
        <v>256</v>
      </c>
      <c r="C125" s="136">
        <v>900502</v>
      </c>
      <c r="D125" s="136">
        <v>900502</v>
      </c>
      <c r="E125" s="136">
        <v>900502</v>
      </c>
      <c r="F125" s="136">
        <v>900502</v>
      </c>
      <c r="G125" s="136">
        <v>900502</v>
      </c>
      <c r="H125" s="136">
        <v>900502</v>
      </c>
      <c r="I125" s="136">
        <v>900502</v>
      </c>
      <c r="J125" s="136">
        <v>900502</v>
      </c>
      <c r="K125" s="136">
        <v>900502</v>
      </c>
      <c r="L125" s="136">
        <v>900502</v>
      </c>
      <c r="M125" s="136">
        <v>900502</v>
      </c>
      <c r="N125" s="136">
        <v>900502</v>
      </c>
      <c r="O125" s="136">
        <f>SUM(C125:N125)</f>
        <v>10806024</v>
      </c>
      <c r="P125" s="4"/>
      <c r="Q125" s="4"/>
    </row>
    <row r="126" spans="1:17" x14ac:dyDescent="0.25">
      <c r="A126" s="5" t="s">
        <v>257</v>
      </c>
      <c r="B126" s="6" t="s">
        <v>258</v>
      </c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4"/>
      <c r="Q126" s="4"/>
    </row>
    <row r="127" spans="1:17" x14ac:dyDescent="0.25">
      <c r="A127" s="5" t="s">
        <v>259</v>
      </c>
      <c r="B127" s="6" t="s">
        <v>260</v>
      </c>
      <c r="C127" s="136">
        <v>593967</v>
      </c>
      <c r="D127" s="136">
        <v>593967</v>
      </c>
      <c r="E127" s="136">
        <v>593966</v>
      </c>
      <c r="F127" s="136">
        <v>593967</v>
      </c>
      <c r="G127" s="136">
        <v>593967</v>
      </c>
      <c r="H127" s="136">
        <v>593966</v>
      </c>
      <c r="I127" s="136">
        <v>593967</v>
      </c>
      <c r="J127" s="136">
        <v>593967</v>
      </c>
      <c r="K127" s="136">
        <v>593966</v>
      </c>
      <c r="L127" s="136">
        <v>593967</v>
      </c>
      <c r="M127" s="136">
        <v>593967</v>
      </c>
      <c r="N127" s="136">
        <v>593966</v>
      </c>
      <c r="O127" s="136">
        <f t="shared" si="11"/>
        <v>7127600</v>
      </c>
      <c r="P127" s="4"/>
      <c r="Q127" s="4"/>
    </row>
    <row r="128" spans="1:17" x14ac:dyDescent="0.25">
      <c r="A128" s="5" t="s">
        <v>261</v>
      </c>
      <c r="B128" s="6" t="s">
        <v>262</v>
      </c>
      <c r="C128" s="136">
        <v>150000</v>
      </c>
      <c r="D128" s="136">
        <v>150000</v>
      </c>
      <c r="E128" s="136">
        <v>150000</v>
      </c>
      <c r="F128" s="136">
        <v>150000</v>
      </c>
      <c r="G128" s="136">
        <v>150000</v>
      </c>
      <c r="H128" s="136">
        <v>150000</v>
      </c>
      <c r="I128" s="136">
        <v>150000</v>
      </c>
      <c r="J128" s="136">
        <v>150000</v>
      </c>
      <c r="K128" s="136">
        <v>150000</v>
      </c>
      <c r="L128" s="136">
        <v>150000</v>
      </c>
      <c r="M128" s="136">
        <v>150000</v>
      </c>
      <c r="N128" s="136">
        <v>150000</v>
      </c>
      <c r="O128" s="136">
        <f t="shared" si="11"/>
        <v>1800000</v>
      </c>
      <c r="P128" s="4"/>
      <c r="Q128" s="4"/>
    </row>
    <row r="129" spans="1:17" x14ac:dyDescent="0.25">
      <c r="A129" s="5" t="s">
        <v>263</v>
      </c>
      <c r="B129" s="6" t="s">
        <v>264</v>
      </c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>
        <f>SUM(C129:N129)</f>
        <v>0</v>
      </c>
      <c r="P129" s="4"/>
      <c r="Q129" s="4"/>
    </row>
    <row r="130" spans="1:17" x14ac:dyDescent="0.25">
      <c r="A130" s="5" t="s">
        <v>265</v>
      </c>
      <c r="B130" s="6" t="s">
        <v>266</v>
      </c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>
        <f t="shared" si="11"/>
        <v>0</v>
      </c>
      <c r="P130" s="4"/>
      <c r="Q130" s="4"/>
    </row>
    <row r="131" spans="1:17" x14ac:dyDescent="0.25">
      <c r="A131" s="7" t="s">
        <v>477</v>
      </c>
      <c r="B131" s="8" t="s">
        <v>267</v>
      </c>
      <c r="C131" s="136">
        <f>SUM(C125:C130)</f>
        <v>1644469</v>
      </c>
      <c r="D131" s="136">
        <f t="shared" ref="D131:N131" si="26">SUM(D125:D130)</f>
        <v>1644469</v>
      </c>
      <c r="E131" s="136">
        <f t="shared" si="26"/>
        <v>1644468</v>
      </c>
      <c r="F131" s="136">
        <f t="shared" si="26"/>
        <v>1644469</v>
      </c>
      <c r="G131" s="136">
        <f t="shared" si="26"/>
        <v>1644469</v>
      </c>
      <c r="H131" s="136">
        <f t="shared" si="26"/>
        <v>1644468</v>
      </c>
      <c r="I131" s="136">
        <f t="shared" si="26"/>
        <v>1644469</v>
      </c>
      <c r="J131" s="136">
        <f t="shared" si="26"/>
        <v>1644469</v>
      </c>
      <c r="K131" s="136">
        <f t="shared" si="26"/>
        <v>1644468</v>
      </c>
      <c r="L131" s="136">
        <f t="shared" si="26"/>
        <v>1644469</v>
      </c>
      <c r="M131" s="136">
        <f t="shared" si="26"/>
        <v>1644469</v>
      </c>
      <c r="N131" s="136">
        <f t="shared" si="26"/>
        <v>1644468</v>
      </c>
      <c r="O131" s="136">
        <f t="shared" si="11"/>
        <v>19733624</v>
      </c>
      <c r="P131" s="4"/>
      <c r="Q131" s="4"/>
    </row>
    <row r="132" spans="1:17" x14ac:dyDescent="0.25">
      <c r="A132" s="5" t="s">
        <v>268</v>
      </c>
      <c r="B132" s="6" t="s">
        <v>269</v>
      </c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>
        <f t="shared" si="11"/>
        <v>0</v>
      </c>
      <c r="P132" s="4"/>
      <c r="Q132" s="4"/>
    </row>
    <row r="133" spans="1:17" ht="30" x14ac:dyDescent="0.25">
      <c r="A133" s="5" t="s">
        <v>270</v>
      </c>
      <c r="B133" s="6" t="s">
        <v>271</v>
      </c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>
        <f t="shared" si="11"/>
        <v>0</v>
      </c>
      <c r="P133" s="4"/>
      <c r="Q133" s="4"/>
    </row>
    <row r="134" spans="1:17" ht="30" x14ac:dyDescent="0.25">
      <c r="A134" s="5" t="s">
        <v>439</v>
      </c>
      <c r="B134" s="6" t="s">
        <v>272</v>
      </c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>
        <f t="shared" si="11"/>
        <v>0</v>
      </c>
      <c r="P134" s="4"/>
      <c r="Q134" s="4"/>
    </row>
    <row r="135" spans="1:17" ht="30" x14ac:dyDescent="0.25">
      <c r="A135" s="5" t="s">
        <v>440</v>
      </c>
      <c r="B135" s="6" t="s">
        <v>273</v>
      </c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>
        <f t="shared" si="11"/>
        <v>0</v>
      </c>
      <c r="P135" s="4"/>
      <c r="Q135" s="4"/>
    </row>
    <row r="136" spans="1:17" x14ac:dyDescent="0.25">
      <c r="A136" s="5" t="s">
        <v>441</v>
      </c>
      <c r="B136" s="6" t="s">
        <v>274</v>
      </c>
      <c r="C136" s="136">
        <v>972732</v>
      </c>
      <c r="D136" s="136">
        <v>972732</v>
      </c>
      <c r="E136" s="136">
        <v>972731</v>
      </c>
      <c r="F136" s="136">
        <v>972732</v>
      </c>
      <c r="G136" s="136">
        <v>972732</v>
      </c>
      <c r="H136" s="136">
        <v>972731</v>
      </c>
      <c r="I136" s="136">
        <v>972732</v>
      </c>
      <c r="J136" s="136">
        <v>972732</v>
      </c>
      <c r="K136" s="136">
        <v>972731</v>
      </c>
      <c r="L136" s="136">
        <v>972732</v>
      </c>
      <c r="M136" s="136">
        <v>972732</v>
      </c>
      <c r="N136" s="136">
        <v>972731</v>
      </c>
      <c r="O136" s="136">
        <f t="shared" ref="O136:O199" si="27">SUM(C136:N136)</f>
        <v>11672780</v>
      </c>
      <c r="P136" s="4"/>
      <c r="Q136" s="4"/>
    </row>
    <row r="137" spans="1:17" x14ac:dyDescent="0.25">
      <c r="A137" s="39" t="s">
        <v>478</v>
      </c>
      <c r="B137" s="51" t="s">
        <v>275</v>
      </c>
      <c r="C137" s="136">
        <f>SUM(C131:C136)</f>
        <v>2617201</v>
      </c>
      <c r="D137" s="136">
        <f t="shared" ref="D137:N137" si="28">SUM(D131:D136)</f>
        <v>2617201</v>
      </c>
      <c r="E137" s="136">
        <f t="shared" si="28"/>
        <v>2617199</v>
      </c>
      <c r="F137" s="136">
        <f t="shared" si="28"/>
        <v>2617201</v>
      </c>
      <c r="G137" s="136">
        <f t="shared" si="28"/>
        <v>2617201</v>
      </c>
      <c r="H137" s="136">
        <f t="shared" si="28"/>
        <v>2617199</v>
      </c>
      <c r="I137" s="136">
        <f t="shared" si="28"/>
        <v>2617201</v>
      </c>
      <c r="J137" s="136">
        <f t="shared" si="28"/>
        <v>2617201</v>
      </c>
      <c r="K137" s="136">
        <f t="shared" si="28"/>
        <v>2617199</v>
      </c>
      <c r="L137" s="136">
        <f t="shared" si="28"/>
        <v>2617201</v>
      </c>
      <c r="M137" s="136">
        <f t="shared" si="28"/>
        <v>2617201</v>
      </c>
      <c r="N137" s="136">
        <f t="shared" si="28"/>
        <v>2617199</v>
      </c>
      <c r="O137" s="136">
        <f t="shared" si="27"/>
        <v>31406404</v>
      </c>
      <c r="P137" s="4"/>
      <c r="Q137" s="4"/>
    </row>
    <row r="138" spans="1:17" x14ac:dyDescent="0.25">
      <c r="A138" s="5" t="s">
        <v>445</v>
      </c>
      <c r="B138" s="6" t="s">
        <v>284</v>
      </c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>
        <f t="shared" si="27"/>
        <v>0</v>
      </c>
      <c r="P138" s="4"/>
      <c r="Q138" s="4"/>
    </row>
    <row r="139" spans="1:17" x14ac:dyDescent="0.25">
      <c r="A139" s="5" t="s">
        <v>446</v>
      </c>
      <c r="B139" s="6" t="s">
        <v>285</v>
      </c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>
        <f t="shared" si="27"/>
        <v>0</v>
      </c>
      <c r="P139" s="4"/>
      <c r="Q139" s="4"/>
    </row>
    <row r="140" spans="1:17" x14ac:dyDescent="0.25">
      <c r="A140" s="7" t="s">
        <v>480</v>
      </c>
      <c r="B140" s="8" t="s">
        <v>286</v>
      </c>
      <c r="C140" s="136">
        <f>SUM(C138:C139)</f>
        <v>0</v>
      </c>
      <c r="D140" s="136">
        <f t="shared" ref="D140:O140" si="29">SUM(D138:D139)</f>
        <v>0</v>
      </c>
      <c r="E140" s="136">
        <f t="shared" si="29"/>
        <v>0</v>
      </c>
      <c r="F140" s="136">
        <f t="shared" si="29"/>
        <v>0</v>
      </c>
      <c r="G140" s="136">
        <f t="shared" si="29"/>
        <v>0</v>
      </c>
      <c r="H140" s="136">
        <f t="shared" si="29"/>
        <v>0</v>
      </c>
      <c r="I140" s="136">
        <f t="shared" si="29"/>
        <v>0</v>
      </c>
      <c r="J140" s="136">
        <f t="shared" si="29"/>
        <v>0</v>
      </c>
      <c r="K140" s="136">
        <f t="shared" si="29"/>
        <v>0</v>
      </c>
      <c r="L140" s="136">
        <f t="shared" si="29"/>
        <v>0</v>
      </c>
      <c r="M140" s="136">
        <f t="shared" si="29"/>
        <v>0</v>
      </c>
      <c r="N140" s="136">
        <f t="shared" si="29"/>
        <v>0</v>
      </c>
      <c r="O140" s="136">
        <f t="shared" si="29"/>
        <v>0</v>
      </c>
      <c r="P140" s="4"/>
      <c r="Q140" s="4"/>
    </row>
    <row r="141" spans="1:17" x14ac:dyDescent="0.25">
      <c r="A141" s="5" t="s">
        <v>447</v>
      </c>
      <c r="B141" s="6" t="s">
        <v>287</v>
      </c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>
        <f t="shared" si="27"/>
        <v>0</v>
      </c>
      <c r="P141" s="4"/>
      <c r="Q141" s="4"/>
    </row>
    <row r="142" spans="1:17" x14ac:dyDescent="0.25">
      <c r="A142" s="5" t="s">
        <v>448</v>
      </c>
      <c r="B142" s="6" t="s">
        <v>288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>
        <f t="shared" si="27"/>
        <v>0</v>
      </c>
      <c r="P142" s="4"/>
      <c r="Q142" s="4"/>
    </row>
    <row r="143" spans="1:17" x14ac:dyDescent="0.25">
      <c r="A143" s="5" t="s">
        <v>449</v>
      </c>
      <c r="B143" s="6" t="s">
        <v>289</v>
      </c>
      <c r="C143" s="136"/>
      <c r="D143" s="136"/>
      <c r="E143" s="136">
        <v>1050000</v>
      </c>
      <c r="F143" s="136">
        <v>300000</v>
      </c>
      <c r="G143" s="136"/>
      <c r="H143" s="136"/>
      <c r="I143" s="136"/>
      <c r="J143" s="136"/>
      <c r="K143" s="136">
        <v>1050000</v>
      </c>
      <c r="L143" s="136">
        <v>300000</v>
      </c>
      <c r="M143" s="136"/>
      <c r="N143" s="136"/>
      <c r="O143" s="136">
        <f t="shared" si="27"/>
        <v>2700000</v>
      </c>
      <c r="P143" s="4"/>
      <c r="Q143" s="4"/>
    </row>
    <row r="144" spans="1:17" x14ac:dyDescent="0.25">
      <c r="A144" s="5" t="s">
        <v>450</v>
      </c>
      <c r="B144" s="6" t="s">
        <v>290</v>
      </c>
      <c r="C144" s="136"/>
      <c r="D144" s="136"/>
      <c r="E144" s="136">
        <v>1250000</v>
      </c>
      <c r="F144" s="136">
        <v>100000</v>
      </c>
      <c r="G144" s="136"/>
      <c r="H144" s="136"/>
      <c r="I144" s="136"/>
      <c r="J144" s="136"/>
      <c r="K144" s="136">
        <v>1250000</v>
      </c>
      <c r="L144" s="136">
        <v>100000</v>
      </c>
      <c r="M144" s="136"/>
      <c r="N144" s="136"/>
      <c r="O144" s="136">
        <f t="shared" si="27"/>
        <v>2700000</v>
      </c>
      <c r="P144" s="4"/>
      <c r="Q144" s="4"/>
    </row>
    <row r="145" spans="1:17" x14ac:dyDescent="0.25">
      <c r="A145" s="5" t="s">
        <v>451</v>
      </c>
      <c r="B145" s="6" t="s">
        <v>293</v>
      </c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>
        <f t="shared" si="27"/>
        <v>0</v>
      </c>
      <c r="P145" s="4"/>
      <c r="Q145" s="4"/>
    </row>
    <row r="146" spans="1:17" x14ac:dyDescent="0.25">
      <c r="A146" s="5" t="s">
        <v>294</v>
      </c>
      <c r="B146" s="6" t="s">
        <v>295</v>
      </c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>
        <f t="shared" si="27"/>
        <v>0</v>
      </c>
      <c r="P146" s="4"/>
      <c r="Q146" s="4"/>
    </row>
    <row r="147" spans="1:17" x14ac:dyDescent="0.25">
      <c r="A147" s="5" t="s">
        <v>452</v>
      </c>
      <c r="B147" s="6" t="s">
        <v>296</v>
      </c>
      <c r="C147" s="136"/>
      <c r="D147" s="136"/>
      <c r="E147" s="136">
        <v>600000</v>
      </c>
      <c r="F147" s="136">
        <v>50000</v>
      </c>
      <c r="G147" s="136"/>
      <c r="H147" s="136"/>
      <c r="I147" s="136"/>
      <c r="J147" s="136"/>
      <c r="K147" s="136">
        <v>600000</v>
      </c>
      <c r="L147" s="136">
        <v>50000</v>
      </c>
      <c r="M147" s="136"/>
      <c r="N147" s="136"/>
      <c r="O147" s="136">
        <f t="shared" si="27"/>
        <v>1300000</v>
      </c>
      <c r="P147" s="4"/>
      <c r="Q147" s="4"/>
    </row>
    <row r="148" spans="1:17" x14ac:dyDescent="0.25">
      <c r="A148" s="5" t="s">
        <v>453</v>
      </c>
      <c r="B148" s="6" t="s">
        <v>301</v>
      </c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>
        <f t="shared" si="27"/>
        <v>0</v>
      </c>
      <c r="P148" s="4"/>
      <c r="Q148" s="4"/>
    </row>
    <row r="149" spans="1:17" x14ac:dyDescent="0.25">
      <c r="A149" s="7" t="s">
        <v>481</v>
      </c>
      <c r="B149" s="8" t="s">
        <v>304</v>
      </c>
      <c r="C149" s="136">
        <f>SUM(C144:C148)</f>
        <v>0</v>
      </c>
      <c r="D149" s="136">
        <f t="shared" ref="D149:O149" si="30">SUM(D144:D148)</f>
        <v>0</v>
      </c>
      <c r="E149" s="136">
        <f t="shared" si="30"/>
        <v>1850000</v>
      </c>
      <c r="F149" s="136">
        <f t="shared" si="30"/>
        <v>150000</v>
      </c>
      <c r="G149" s="136">
        <f t="shared" si="30"/>
        <v>0</v>
      </c>
      <c r="H149" s="136">
        <f t="shared" si="30"/>
        <v>0</v>
      </c>
      <c r="I149" s="136">
        <f t="shared" si="30"/>
        <v>0</v>
      </c>
      <c r="J149" s="136">
        <f t="shared" si="30"/>
        <v>0</v>
      </c>
      <c r="K149" s="136">
        <f t="shared" si="30"/>
        <v>1850000</v>
      </c>
      <c r="L149" s="136">
        <f t="shared" si="30"/>
        <v>150000</v>
      </c>
      <c r="M149" s="136">
        <f t="shared" si="30"/>
        <v>0</v>
      </c>
      <c r="N149" s="136">
        <f t="shared" si="30"/>
        <v>0</v>
      </c>
      <c r="O149" s="136">
        <f t="shared" si="30"/>
        <v>4000000</v>
      </c>
      <c r="P149" s="4"/>
      <c r="Q149" s="4"/>
    </row>
    <row r="150" spans="1:17" x14ac:dyDescent="0.25">
      <c r="A150" s="5" t="s">
        <v>454</v>
      </c>
      <c r="B150" s="6" t="s">
        <v>305</v>
      </c>
      <c r="C150" s="136"/>
      <c r="D150" s="136"/>
      <c r="E150" s="136">
        <v>50000</v>
      </c>
      <c r="F150" s="136">
        <v>30000</v>
      </c>
      <c r="G150" s="136"/>
      <c r="H150" s="136"/>
      <c r="I150" s="136"/>
      <c r="J150" s="136"/>
      <c r="K150" s="136">
        <v>50000</v>
      </c>
      <c r="L150" s="136">
        <v>30000</v>
      </c>
      <c r="M150" s="136"/>
      <c r="N150" s="136"/>
      <c r="O150" s="136">
        <f>SUM(C150:N150)</f>
        <v>160000</v>
      </c>
      <c r="P150" s="4"/>
      <c r="Q150" s="4"/>
    </row>
    <row r="151" spans="1:17" x14ac:dyDescent="0.25">
      <c r="A151" s="39" t="s">
        <v>482</v>
      </c>
      <c r="B151" s="51" t="s">
        <v>306</v>
      </c>
      <c r="C151" s="136">
        <f>SUM(C140+C141+C142+C143+C149+C150)</f>
        <v>0</v>
      </c>
      <c r="D151" s="136">
        <f t="shared" ref="D151:O151" si="31">SUM(D140+D141+D142+D143+D149+D150)</f>
        <v>0</v>
      </c>
      <c r="E151" s="136">
        <f t="shared" si="31"/>
        <v>2950000</v>
      </c>
      <c r="F151" s="136">
        <f t="shared" si="31"/>
        <v>480000</v>
      </c>
      <c r="G151" s="136">
        <f t="shared" si="31"/>
        <v>0</v>
      </c>
      <c r="H151" s="136">
        <f t="shared" si="31"/>
        <v>0</v>
      </c>
      <c r="I151" s="136">
        <f t="shared" si="31"/>
        <v>0</v>
      </c>
      <c r="J151" s="136">
        <f t="shared" si="31"/>
        <v>0</v>
      </c>
      <c r="K151" s="136">
        <f t="shared" si="31"/>
        <v>2950000</v>
      </c>
      <c r="L151" s="136">
        <f t="shared" si="31"/>
        <v>480000</v>
      </c>
      <c r="M151" s="136">
        <f t="shared" si="31"/>
        <v>0</v>
      </c>
      <c r="N151" s="136">
        <f t="shared" si="31"/>
        <v>0</v>
      </c>
      <c r="O151" s="136">
        <f t="shared" si="31"/>
        <v>6860000</v>
      </c>
      <c r="P151" s="4"/>
      <c r="Q151" s="4"/>
    </row>
    <row r="152" spans="1:17" x14ac:dyDescent="0.25">
      <c r="A152" s="13" t="s">
        <v>307</v>
      </c>
      <c r="B152" s="6" t="s">
        <v>308</v>
      </c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>
        <f t="shared" si="27"/>
        <v>0</v>
      </c>
      <c r="P152" s="4"/>
      <c r="Q152" s="4"/>
    </row>
    <row r="153" spans="1:17" x14ac:dyDescent="0.25">
      <c r="A153" s="13" t="s">
        <v>455</v>
      </c>
      <c r="B153" s="6" t="s">
        <v>309</v>
      </c>
      <c r="C153" s="136">
        <v>3420</v>
      </c>
      <c r="D153" s="136">
        <v>3420</v>
      </c>
      <c r="E153" s="136">
        <v>3420</v>
      </c>
      <c r="F153" s="136">
        <v>3420</v>
      </c>
      <c r="G153" s="136">
        <v>3420</v>
      </c>
      <c r="H153" s="136">
        <v>3420</v>
      </c>
      <c r="I153" s="136">
        <v>3420</v>
      </c>
      <c r="J153" s="136">
        <v>3420</v>
      </c>
      <c r="K153" s="136">
        <v>3420</v>
      </c>
      <c r="L153" s="136">
        <v>3420</v>
      </c>
      <c r="M153" s="136">
        <v>3420</v>
      </c>
      <c r="N153" s="136">
        <v>3420</v>
      </c>
      <c r="O153" s="136">
        <f t="shared" si="27"/>
        <v>41040</v>
      </c>
      <c r="P153" s="4"/>
      <c r="Q153" s="4"/>
    </row>
    <row r="154" spans="1:17" x14ac:dyDescent="0.25">
      <c r="A154" s="13" t="s">
        <v>456</v>
      </c>
      <c r="B154" s="6" t="s">
        <v>310</v>
      </c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>
        <f t="shared" si="27"/>
        <v>0</v>
      </c>
      <c r="P154" s="4"/>
      <c r="Q154" s="4"/>
    </row>
    <row r="155" spans="1:17" x14ac:dyDescent="0.25">
      <c r="A155" s="13" t="s">
        <v>457</v>
      </c>
      <c r="B155" s="6" t="s">
        <v>311</v>
      </c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>
        <f t="shared" si="27"/>
        <v>0</v>
      </c>
      <c r="P155" s="4"/>
      <c r="Q155" s="4"/>
    </row>
    <row r="156" spans="1:17" x14ac:dyDescent="0.25">
      <c r="A156" s="13" t="s">
        <v>312</v>
      </c>
      <c r="B156" s="6" t="s">
        <v>313</v>
      </c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>
        <f t="shared" si="27"/>
        <v>0</v>
      </c>
      <c r="P156" s="4"/>
      <c r="Q156" s="4"/>
    </row>
    <row r="157" spans="1:17" x14ac:dyDescent="0.25">
      <c r="A157" s="13" t="s">
        <v>314</v>
      </c>
      <c r="B157" s="6" t="s">
        <v>315</v>
      </c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>
        <f t="shared" si="27"/>
        <v>0</v>
      </c>
      <c r="P157" s="4"/>
      <c r="Q157" s="4"/>
    </row>
    <row r="158" spans="1:17" x14ac:dyDescent="0.25">
      <c r="A158" s="13" t="s">
        <v>316</v>
      </c>
      <c r="B158" s="6" t="s">
        <v>317</v>
      </c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>
        <f t="shared" si="27"/>
        <v>0</v>
      </c>
      <c r="P158" s="4"/>
      <c r="Q158" s="4"/>
    </row>
    <row r="159" spans="1:17" x14ac:dyDescent="0.25">
      <c r="A159" s="13" t="s">
        <v>458</v>
      </c>
      <c r="B159" s="6" t="s">
        <v>318</v>
      </c>
      <c r="C159" s="136"/>
      <c r="D159" s="136"/>
      <c r="E159" s="136">
        <v>250</v>
      </c>
      <c r="F159" s="136"/>
      <c r="G159" s="136"/>
      <c r="H159" s="136">
        <v>250</v>
      </c>
      <c r="I159" s="136"/>
      <c r="J159" s="136"/>
      <c r="K159" s="136">
        <v>250</v>
      </c>
      <c r="L159" s="136"/>
      <c r="M159" s="136"/>
      <c r="N159" s="136">
        <v>250</v>
      </c>
      <c r="O159" s="136">
        <f t="shared" si="27"/>
        <v>1000</v>
      </c>
      <c r="P159" s="4"/>
      <c r="Q159" s="4"/>
    </row>
    <row r="160" spans="1:17" x14ac:dyDescent="0.25">
      <c r="A160" s="13" t="s">
        <v>459</v>
      </c>
      <c r="B160" s="6" t="s">
        <v>319</v>
      </c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>
        <f t="shared" si="27"/>
        <v>0</v>
      </c>
      <c r="P160" s="4"/>
      <c r="Q160" s="4"/>
    </row>
    <row r="161" spans="1:17" x14ac:dyDescent="0.25">
      <c r="A161" s="13" t="s">
        <v>460</v>
      </c>
      <c r="B161" s="6" t="s">
        <v>320</v>
      </c>
      <c r="C161" s="136"/>
      <c r="D161" s="136"/>
      <c r="E161" s="136"/>
      <c r="F161" s="136">
        <v>5000</v>
      </c>
      <c r="G161" s="136"/>
      <c r="H161" s="136"/>
      <c r="I161" s="136"/>
      <c r="J161" s="136"/>
      <c r="K161" s="136">
        <v>5000</v>
      </c>
      <c r="L161" s="136"/>
      <c r="M161" s="136"/>
      <c r="N161" s="136"/>
      <c r="O161" s="136">
        <f t="shared" si="27"/>
        <v>10000</v>
      </c>
      <c r="P161" s="4"/>
      <c r="Q161" s="4"/>
    </row>
    <row r="162" spans="1:17" x14ac:dyDescent="0.25">
      <c r="A162" s="50" t="s">
        <v>483</v>
      </c>
      <c r="B162" s="51" t="s">
        <v>321</v>
      </c>
      <c r="C162" s="136">
        <f>SUM(C152:C161)</f>
        <v>3420</v>
      </c>
      <c r="D162" s="136">
        <f t="shared" ref="D162:N162" si="32">SUM(D152:D161)</f>
        <v>3420</v>
      </c>
      <c r="E162" s="136">
        <f t="shared" si="32"/>
        <v>3670</v>
      </c>
      <c r="F162" s="136">
        <f t="shared" si="32"/>
        <v>8420</v>
      </c>
      <c r="G162" s="136">
        <f t="shared" si="32"/>
        <v>3420</v>
      </c>
      <c r="H162" s="136">
        <f t="shared" si="32"/>
        <v>3670</v>
      </c>
      <c r="I162" s="136">
        <f t="shared" si="32"/>
        <v>3420</v>
      </c>
      <c r="J162" s="136">
        <f t="shared" si="32"/>
        <v>3420</v>
      </c>
      <c r="K162" s="136">
        <f t="shared" si="32"/>
        <v>8670</v>
      </c>
      <c r="L162" s="136">
        <f t="shared" si="32"/>
        <v>3420</v>
      </c>
      <c r="M162" s="136">
        <f t="shared" si="32"/>
        <v>3420</v>
      </c>
      <c r="N162" s="136">
        <f t="shared" si="32"/>
        <v>3670</v>
      </c>
      <c r="O162" s="136">
        <f t="shared" si="27"/>
        <v>52040</v>
      </c>
      <c r="P162" s="4"/>
      <c r="Q162" s="4"/>
    </row>
    <row r="163" spans="1:17" ht="30" x14ac:dyDescent="0.25">
      <c r="A163" s="13" t="s">
        <v>330</v>
      </c>
      <c r="B163" s="6" t="s">
        <v>331</v>
      </c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>
        <f t="shared" si="27"/>
        <v>0</v>
      </c>
      <c r="P163" s="4"/>
      <c r="Q163" s="4"/>
    </row>
    <row r="164" spans="1:17" ht="30" x14ac:dyDescent="0.25">
      <c r="A164" s="5" t="s">
        <v>464</v>
      </c>
      <c r="B164" s="6" t="s">
        <v>332</v>
      </c>
      <c r="C164" s="136">
        <v>10000</v>
      </c>
      <c r="D164" s="136">
        <v>10000</v>
      </c>
      <c r="E164" s="136">
        <v>10000</v>
      </c>
      <c r="F164" s="136">
        <v>15000</v>
      </c>
      <c r="G164" s="136">
        <v>10000</v>
      </c>
      <c r="H164" s="136">
        <v>10000</v>
      </c>
      <c r="I164" s="136">
        <v>10000</v>
      </c>
      <c r="J164" s="136">
        <v>10000</v>
      </c>
      <c r="K164" s="136">
        <v>10000</v>
      </c>
      <c r="L164" s="136">
        <v>13000</v>
      </c>
      <c r="M164" s="136">
        <v>10000</v>
      </c>
      <c r="N164" s="136">
        <v>10000</v>
      </c>
      <c r="O164" s="136">
        <f>SUM(C164:N164)</f>
        <v>128000</v>
      </c>
      <c r="P164" s="4"/>
      <c r="Q164" s="4"/>
    </row>
    <row r="165" spans="1:17" x14ac:dyDescent="0.25">
      <c r="A165" s="13" t="s">
        <v>465</v>
      </c>
      <c r="B165" s="6" t="s">
        <v>333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>
        <f t="shared" si="27"/>
        <v>0</v>
      </c>
      <c r="P165" s="4"/>
      <c r="Q165" s="4"/>
    </row>
    <row r="166" spans="1:17" x14ac:dyDescent="0.25">
      <c r="A166" s="39" t="s">
        <v>485</v>
      </c>
      <c r="B166" s="51" t="s">
        <v>334</v>
      </c>
      <c r="C166" s="136">
        <f>SUM(C163:C165)</f>
        <v>10000</v>
      </c>
      <c r="D166" s="136">
        <f t="shared" ref="D166:N166" si="33">SUM(D163:D165)</f>
        <v>10000</v>
      </c>
      <c r="E166" s="136">
        <f t="shared" si="33"/>
        <v>10000</v>
      </c>
      <c r="F166" s="136">
        <f t="shared" si="33"/>
        <v>15000</v>
      </c>
      <c r="G166" s="136">
        <f t="shared" si="33"/>
        <v>10000</v>
      </c>
      <c r="H166" s="136">
        <f t="shared" si="33"/>
        <v>10000</v>
      </c>
      <c r="I166" s="136">
        <f t="shared" si="33"/>
        <v>10000</v>
      </c>
      <c r="J166" s="136">
        <f t="shared" si="33"/>
        <v>10000</v>
      </c>
      <c r="K166" s="136">
        <f t="shared" si="33"/>
        <v>10000</v>
      </c>
      <c r="L166" s="136">
        <f t="shared" si="33"/>
        <v>13000</v>
      </c>
      <c r="M166" s="136">
        <f t="shared" si="33"/>
        <v>10000</v>
      </c>
      <c r="N166" s="136">
        <f t="shared" si="33"/>
        <v>10000</v>
      </c>
      <c r="O166" s="136">
        <f t="shared" si="27"/>
        <v>128000</v>
      </c>
      <c r="P166" s="4"/>
      <c r="Q166" s="4"/>
    </row>
    <row r="167" spans="1:17" ht="15.75" x14ac:dyDescent="0.25">
      <c r="A167" s="61" t="s">
        <v>541</v>
      </c>
      <c r="B167" s="66"/>
      <c r="C167" s="136">
        <f>SUM(C137+C151+C162+C166)</f>
        <v>2630621</v>
      </c>
      <c r="D167" s="136">
        <f t="shared" ref="D167:N167" si="34">SUM(D137+D151+D162+D166)</f>
        <v>2630621</v>
      </c>
      <c r="E167" s="136">
        <f t="shared" si="34"/>
        <v>5580869</v>
      </c>
      <c r="F167" s="136">
        <f t="shared" si="34"/>
        <v>3120621</v>
      </c>
      <c r="G167" s="136">
        <f t="shared" si="34"/>
        <v>2630621</v>
      </c>
      <c r="H167" s="136">
        <f t="shared" si="34"/>
        <v>2630869</v>
      </c>
      <c r="I167" s="136">
        <f t="shared" si="34"/>
        <v>2630621</v>
      </c>
      <c r="J167" s="136">
        <f t="shared" si="34"/>
        <v>2630621</v>
      </c>
      <c r="K167" s="136">
        <f t="shared" si="34"/>
        <v>5585869</v>
      </c>
      <c r="L167" s="136">
        <f t="shared" si="34"/>
        <v>3113621</v>
      </c>
      <c r="M167" s="136">
        <f t="shared" si="34"/>
        <v>2630621</v>
      </c>
      <c r="N167" s="136">
        <f t="shared" si="34"/>
        <v>2630869</v>
      </c>
      <c r="O167" s="136">
        <f t="shared" si="27"/>
        <v>38446444</v>
      </c>
      <c r="P167" s="4"/>
      <c r="Q167" s="4"/>
    </row>
    <row r="168" spans="1:17" x14ac:dyDescent="0.25">
      <c r="A168" s="5" t="s">
        <v>276</v>
      </c>
      <c r="B168" s="6" t="s">
        <v>277</v>
      </c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>
        <f t="shared" si="27"/>
        <v>0</v>
      </c>
      <c r="P168" s="4"/>
      <c r="Q168" s="4"/>
    </row>
    <row r="169" spans="1:17" ht="30" x14ac:dyDescent="0.25">
      <c r="A169" s="5" t="s">
        <v>278</v>
      </c>
      <c r="B169" s="6" t="s">
        <v>279</v>
      </c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>
        <f t="shared" si="27"/>
        <v>0</v>
      </c>
      <c r="P169" s="4"/>
      <c r="Q169" s="4"/>
    </row>
    <row r="170" spans="1:17" ht="30" x14ac:dyDescent="0.25">
      <c r="A170" s="5" t="s">
        <v>442</v>
      </c>
      <c r="B170" s="6" t="s">
        <v>280</v>
      </c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>
        <f t="shared" si="27"/>
        <v>0</v>
      </c>
      <c r="P170" s="4"/>
      <c r="Q170" s="4"/>
    </row>
    <row r="171" spans="1:17" ht="30" x14ac:dyDescent="0.25">
      <c r="A171" s="5" t="s">
        <v>443</v>
      </c>
      <c r="B171" s="6" t="s">
        <v>281</v>
      </c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>
        <f t="shared" si="27"/>
        <v>0</v>
      </c>
      <c r="P171" s="4"/>
      <c r="Q171" s="4"/>
    </row>
    <row r="172" spans="1:17" x14ac:dyDescent="0.25">
      <c r="A172" s="5" t="s">
        <v>444</v>
      </c>
      <c r="B172" s="6" t="s">
        <v>282</v>
      </c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>
        <f t="shared" si="27"/>
        <v>0</v>
      </c>
      <c r="P172" s="4"/>
      <c r="Q172" s="4"/>
    </row>
    <row r="173" spans="1:17" x14ac:dyDescent="0.25">
      <c r="A173" s="39" t="s">
        <v>479</v>
      </c>
      <c r="B173" s="51" t="s">
        <v>283</v>
      </c>
      <c r="C173" s="136">
        <f>SUM(C168:C172)</f>
        <v>0</v>
      </c>
      <c r="D173" s="136">
        <f t="shared" ref="D173:N173" si="35">SUM(D168:D172)</f>
        <v>0</v>
      </c>
      <c r="E173" s="136">
        <f t="shared" si="35"/>
        <v>0</v>
      </c>
      <c r="F173" s="136">
        <f t="shared" si="35"/>
        <v>0</v>
      </c>
      <c r="G173" s="136">
        <f t="shared" si="35"/>
        <v>0</v>
      </c>
      <c r="H173" s="136">
        <f t="shared" si="35"/>
        <v>0</v>
      </c>
      <c r="I173" s="136">
        <f t="shared" si="35"/>
        <v>0</v>
      </c>
      <c r="J173" s="136">
        <f t="shared" si="35"/>
        <v>0</v>
      </c>
      <c r="K173" s="136">
        <f t="shared" si="35"/>
        <v>0</v>
      </c>
      <c r="L173" s="136">
        <f t="shared" si="35"/>
        <v>0</v>
      </c>
      <c r="M173" s="136">
        <f t="shared" si="35"/>
        <v>0</v>
      </c>
      <c r="N173" s="136">
        <f t="shared" si="35"/>
        <v>0</v>
      </c>
      <c r="O173" s="136">
        <f t="shared" si="27"/>
        <v>0</v>
      </c>
      <c r="P173" s="4"/>
      <c r="Q173" s="4"/>
    </row>
    <row r="174" spans="1:17" x14ac:dyDescent="0.25">
      <c r="A174" s="13" t="s">
        <v>461</v>
      </c>
      <c r="B174" s="6" t="s">
        <v>322</v>
      </c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>
        <f t="shared" si="27"/>
        <v>0</v>
      </c>
      <c r="P174" s="4"/>
      <c r="Q174" s="4"/>
    </row>
    <row r="175" spans="1:17" x14ac:dyDescent="0.25">
      <c r="A175" s="13" t="s">
        <v>462</v>
      </c>
      <c r="B175" s="6" t="s">
        <v>323</v>
      </c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>
        <f t="shared" si="27"/>
        <v>0</v>
      </c>
      <c r="P175" s="4"/>
      <c r="Q175" s="4"/>
    </row>
    <row r="176" spans="1:17" x14ac:dyDescent="0.25">
      <c r="A176" s="13" t="s">
        <v>324</v>
      </c>
      <c r="B176" s="6" t="s">
        <v>325</v>
      </c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>
        <f t="shared" si="27"/>
        <v>0</v>
      </c>
      <c r="P176" s="4"/>
      <c r="Q176" s="4"/>
    </row>
    <row r="177" spans="1:17" x14ac:dyDescent="0.25">
      <c r="A177" s="13" t="s">
        <v>463</v>
      </c>
      <c r="B177" s="6" t="s">
        <v>326</v>
      </c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>
        <f t="shared" si="27"/>
        <v>0</v>
      </c>
      <c r="P177" s="4"/>
      <c r="Q177" s="4"/>
    </row>
    <row r="178" spans="1:17" x14ac:dyDescent="0.25">
      <c r="A178" s="13" t="s">
        <v>327</v>
      </c>
      <c r="B178" s="6" t="s">
        <v>328</v>
      </c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>
        <f t="shared" si="27"/>
        <v>0</v>
      </c>
      <c r="P178" s="4"/>
      <c r="Q178" s="4"/>
    </row>
    <row r="179" spans="1:17" x14ac:dyDescent="0.25">
      <c r="A179" s="39" t="s">
        <v>484</v>
      </c>
      <c r="B179" s="51" t="s">
        <v>329</v>
      </c>
      <c r="C179" s="136">
        <f>SUM(C174:C178)</f>
        <v>0</v>
      </c>
      <c r="D179" s="136">
        <f t="shared" ref="D179:N179" si="36">SUM(D174:D178)</f>
        <v>0</v>
      </c>
      <c r="E179" s="136">
        <f t="shared" si="36"/>
        <v>0</v>
      </c>
      <c r="F179" s="136">
        <f t="shared" si="36"/>
        <v>0</v>
      </c>
      <c r="G179" s="136">
        <f t="shared" si="36"/>
        <v>0</v>
      </c>
      <c r="H179" s="136">
        <f t="shared" si="36"/>
        <v>0</v>
      </c>
      <c r="I179" s="136">
        <f t="shared" si="36"/>
        <v>0</v>
      </c>
      <c r="J179" s="136">
        <f t="shared" si="36"/>
        <v>0</v>
      </c>
      <c r="K179" s="136">
        <f t="shared" si="36"/>
        <v>0</v>
      </c>
      <c r="L179" s="136">
        <f t="shared" si="36"/>
        <v>0</v>
      </c>
      <c r="M179" s="136">
        <f t="shared" si="36"/>
        <v>0</v>
      </c>
      <c r="N179" s="136">
        <f t="shared" si="36"/>
        <v>0</v>
      </c>
      <c r="O179" s="136">
        <f t="shared" si="27"/>
        <v>0</v>
      </c>
      <c r="P179" s="4"/>
      <c r="Q179" s="4"/>
    </row>
    <row r="180" spans="1:17" ht="30" x14ac:dyDescent="0.25">
      <c r="A180" s="13" t="s">
        <v>335</v>
      </c>
      <c r="B180" s="6" t="s">
        <v>336</v>
      </c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>
        <f t="shared" si="27"/>
        <v>0</v>
      </c>
      <c r="P180" s="4"/>
      <c r="Q180" s="4"/>
    </row>
    <row r="181" spans="1:17" ht="30" x14ac:dyDescent="0.25">
      <c r="A181" s="5" t="s">
        <v>466</v>
      </c>
      <c r="B181" s="6" t="s">
        <v>337</v>
      </c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>
        <f t="shared" si="27"/>
        <v>0</v>
      </c>
      <c r="P181" s="4"/>
      <c r="Q181" s="4"/>
    </row>
    <row r="182" spans="1:17" x14ac:dyDescent="0.25">
      <c r="A182" s="13" t="s">
        <v>467</v>
      </c>
      <c r="B182" s="6" t="s">
        <v>338</v>
      </c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>
        <f t="shared" si="27"/>
        <v>0</v>
      </c>
      <c r="P182" s="4"/>
      <c r="Q182" s="4"/>
    </row>
    <row r="183" spans="1:17" x14ac:dyDescent="0.25">
      <c r="A183" s="39" t="s">
        <v>487</v>
      </c>
      <c r="B183" s="51" t="s">
        <v>339</v>
      </c>
      <c r="C183" s="136">
        <f>SUM(C180:C182)</f>
        <v>0</v>
      </c>
      <c r="D183" s="136">
        <f t="shared" ref="D183:N183" si="37">SUM(D180:D182)</f>
        <v>0</v>
      </c>
      <c r="E183" s="136">
        <f t="shared" si="37"/>
        <v>0</v>
      </c>
      <c r="F183" s="136">
        <f t="shared" si="37"/>
        <v>0</v>
      </c>
      <c r="G183" s="136">
        <f t="shared" si="37"/>
        <v>0</v>
      </c>
      <c r="H183" s="136">
        <f t="shared" si="37"/>
        <v>0</v>
      </c>
      <c r="I183" s="136">
        <f t="shared" si="37"/>
        <v>0</v>
      </c>
      <c r="J183" s="136">
        <f t="shared" si="37"/>
        <v>0</v>
      </c>
      <c r="K183" s="136">
        <f t="shared" si="37"/>
        <v>0</v>
      </c>
      <c r="L183" s="136">
        <f t="shared" si="37"/>
        <v>0</v>
      </c>
      <c r="M183" s="136">
        <f t="shared" si="37"/>
        <v>0</v>
      </c>
      <c r="N183" s="136">
        <f t="shared" si="37"/>
        <v>0</v>
      </c>
      <c r="O183" s="136">
        <f t="shared" si="27"/>
        <v>0</v>
      </c>
      <c r="P183" s="4"/>
      <c r="Q183" s="4"/>
    </row>
    <row r="184" spans="1:17" ht="15.75" x14ac:dyDescent="0.25">
      <c r="A184" s="61" t="s">
        <v>540</v>
      </c>
      <c r="B184" s="6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>
        <f>SUM(N183,N179,N173)</f>
        <v>0</v>
      </c>
      <c r="O184" s="136">
        <f t="shared" si="27"/>
        <v>0</v>
      </c>
      <c r="P184" s="4"/>
      <c r="Q184" s="4"/>
    </row>
    <row r="185" spans="1:17" ht="15.75" x14ac:dyDescent="0.25">
      <c r="A185" s="48" t="s">
        <v>486</v>
      </c>
      <c r="B185" s="35" t="s">
        <v>340</v>
      </c>
      <c r="C185" s="136">
        <f>SUM(C167,C183,C179,C173)</f>
        <v>2630621</v>
      </c>
      <c r="D185" s="136">
        <f t="shared" ref="D185:O185" si="38">SUM(D167,D183,D179,D173)</f>
        <v>2630621</v>
      </c>
      <c r="E185" s="136">
        <f t="shared" si="38"/>
        <v>5580869</v>
      </c>
      <c r="F185" s="136">
        <f t="shared" si="38"/>
        <v>3120621</v>
      </c>
      <c r="G185" s="136">
        <f t="shared" si="38"/>
        <v>2630621</v>
      </c>
      <c r="H185" s="136">
        <f t="shared" si="38"/>
        <v>2630869</v>
      </c>
      <c r="I185" s="136">
        <f t="shared" si="38"/>
        <v>2630621</v>
      </c>
      <c r="J185" s="136">
        <f t="shared" si="38"/>
        <v>2630621</v>
      </c>
      <c r="K185" s="136">
        <f t="shared" si="38"/>
        <v>5585869</v>
      </c>
      <c r="L185" s="136">
        <f t="shared" si="38"/>
        <v>3113621</v>
      </c>
      <c r="M185" s="136">
        <f t="shared" si="38"/>
        <v>2630621</v>
      </c>
      <c r="N185" s="136">
        <f t="shared" si="38"/>
        <v>2630869</v>
      </c>
      <c r="O185" s="136">
        <f t="shared" si="38"/>
        <v>38446444</v>
      </c>
      <c r="P185" s="4"/>
      <c r="Q185" s="4"/>
    </row>
    <row r="186" spans="1:17" ht="15.75" x14ac:dyDescent="0.25">
      <c r="A186" s="65" t="s">
        <v>550</v>
      </c>
      <c r="B186" s="64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>
        <f t="shared" si="27"/>
        <v>0</v>
      </c>
      <c r="P186" s="4"/>
      <c r="Q186" s="4"/>
    </row>
    <row r="187" spans="1:17" ht="15.75" x14ac:dyDescent="0.25">
      <c r="A187" s="65" t="s">
        <v>551</v>
      </c>
      <c r="B187" s="64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>
        <f t="shared" si="27"/>
        <v>0</v>
      </c>
      <c r="P187" s="4"/>
      <c r="Q187" s="4"/>
    </row>
    <row r="188" spans="1:17" x14ac:dyDescent="0.25">
      <c r="A188" s="37" t="s">
        <v>469</v>
      </c>
      <c r="B188" s="5" t="s">
        <v>341</v>
      </c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>
        <f t="shared" si="27"/>
        <v>0</v>
      </c>
      <c r="P188" s="4"/>
      <c r="Q188" s="4"/>
    </row>
    <row r="189" spans="1:17" x14ac:dyDescent="0.25">
      <c r="A189" s="13" t="s">
        <v>342</v>
      </c>
      <c r="B189" s="5" t="s">
        <v>343</v>
      </c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>
        <f t="shared" si="27"/>
        <v>0</v>
      </c>
      <c r="P189" s="4"/>
      <c r="Q189" s="4"/>
    </row>
    <row r="190" spans="1:17" x14ac:dyDescent="0.25">
      <c r="A190" s="37" t="s">
        <v>470</v>
      </c>
      <c r="B190" s="5" t="s">
        <v>344</v>
      </c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>
        <f t="shared" si="27"/>
        <v>0</v>
      </c>
      <c r="P190" s="4"/>
      <c r="Q190" s="4"/>
    </row>
    <row r="191" spans="1:17" x14ac:dyDescent="0.25">
      <c r="A191" s="15" t="s">
        <v>488</v>
      </c>
      <c r="B191" s="7" t="s">
        <v>345</v>
      </c>
      <c r="C191" s="136">
        <f>SUM(C188:C190)</f>
        <v>0</v>
      </c>
      <c r="D191" s="136">
        <f t="shared" ref="D191:N191" si="39">SUM(D188:D190)</f>
        <v>0</v>
      </c>
      <c r="E191" s="136">
        <f t="shared" si="39"/>
        <v>0</v>
      </c>
      <c r="F191" s="136">
        <f t="shared" si="39"/>
        <v>0</v>
      </c>
      <c r="G191" s="136">
        <f t="shared" si="39"/>
        <v>0</v>
      </c>
      <c r="H191" s="136">
        <f t="shared" si="39"/>
        <v>0</v>
      </c>
      <c r="I191" s="136">
        <f t="shared" si="39"/>
        <v>0</v>
      </c>
      <c r="J191" s="136">
        <f t="shared" si="39"/>
        <v>0</v>
      </c>
      <c r="K191" s="136">
        <f t="shared" si="39"/>
        <v>0</v>
      </c>
      <c r="L191" s="136">
        <f t="shared" si="39"/>
        <v>0</v>
      </c>
      <c r="M191" s="136">
        <f t="shared" si="39"/>
        <v>0</v>
      </c>
      <c r="N191" s="136">
        <f t="shared" si="39"/>
        <v>0</v>
      </c>
      <c r="O191" s="136">
        <f t="shared" si="27"/>
        <v>0</v>
      </c>
      <c r="P191" s="4"/>
      <c r="Q191" s="4"/>
    </row>
    <row r="192" spans="1:17" x14ac:dyDescent="0.25">
      <c r="A192" s="13" t="s">
        <v>471</v>
      </c>
      <c r="B192" s="5" t="s">
        <v>346</v>
      </c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>
        <f t="shared" si="27"/>
        <v>0</v>
      </c>
      <c r="P192" s="4"/>
      <c r="Q192" s="4"/>
    </row>
    <row r="193" spans="1:17" x14ac:dyDescent="0.25">
      <c r="A193" s="37" t="s">
        <v>347</v>
      </c>
      <c r="B193" s="5" t="s">
        <v>348</v>
      </c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>
        <f t="shared" si="27"/>
        <v>0</v>
      </c>
      <c r="P193" s="4"/>
      <c r="Q193" s="4"/>
    </row>
    <row r="194" spans="1:17" x14ac:dyDescent="0.25">
      <c r="A194" s="13" t="s">
        <v>472</v>
      </c>
      <c r="B194" s="5" t="s">
        <v>349</v>
      </c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>
        <f t="shared" si="27"/>
        <v>0</v>
      </c>
      <c r="P194" s="4"/>
      <c r="Q194" s="4"/>
    </row>
    <row r="195" spans="1:17" x14ac:dyDescent="0.25">
      <c r="A195" s="37" t="s">
        <v>350</v>
      </c>
      <c r="B195" s="5" t="s">
        <v>351</v>
      </c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>
        <f t="shared" si="27"/>
        <v>0</v>
      </c>
      <c r="P195" s="4"/>
      <c r="Q195" s="4"/>
    </row>
    <row r="196" spans="1:17" x14ac:dyDescent="0.25">
      <c r="A196" s="14" t="s">
        <v>489</v>
      </c>
      <c r="B196" s="7" t="s">
        <v>352</v>
      </c>
      <c r="C196" s="136">
        <f>SUM(C192:C195)</f>
        <v>0</v>
      </c>
      <c r="D196" s="136">
        <f t="shared" ref="D196:N196" si="40">SUM(D192:D195)</f>
        <v>0</v>
      </c>
      <c r="E196" s="136">
        <f t="shared" si="40"/>
        <v>0</v>
      </c>
      <c r="F196" s="136">
        <f t="shared" si="40"/>
        <v>0</v>
      </c>
      <c r="G196" s="136">
        <f t="shared" si="40"/>
        <v>0</v>
      </c>
      <c r="H196" s="136">
        <f t="shared" si="40"/>
        <v>0</v>
      </c>
      <c r="I196" s="136">
        <f t="shared" si="40"/>
        <v>0</v>
      </c>
      <c r="J196" s="136">
        <f t="shared" si="40"/>
        <v>0</v>
      </c>
      <c r="K196" s="136">
        <f t="shared" si="40"/>
        <v>0</v>
      </c>
      <c r="L196" s="136">
        <f t="shared" si="40"/>
        <v>0</v>
      </c>
      <c r="M196" s="136">
        <f t="shared" si="40"/>
        <v>0</v>
      </c>
      <c r="N196" s="136">
        <f t="shared" si="40"/>
        <v>0</v>
      </c>
      <c r="O196" s="136">
        <f t="shared" si="27"/>
        <v>0</v>
      </c>
      <c r="P196" s="4"/>
      <c r="Q196" s="4"/>
    </row>
    <row r="197" spans="1:17" x14ac:dyDescent="0.25">
      <c r="A197" s="5" t="s">
        <v>548</v>
      </c>
      <c r="B197" s="5" t="s">
        <v>353</v>
      </c>
      <c r="C197" s="136">
        <v>33441989</v>
      </c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>
        <f t="shared" si="27"/>
        <v>33441989</v>
      </c>
      <c r="P197" s="4"/>
      <c r="Q197" s="4"/>
    </row>
    <row r="198" spans="1:17" x14ac:dyDescent="0.25">
      <c r="A198" s="5" t="s">
        <v>549</v>
      </c>
      <c r="B198" s="5" t="s">
        <v>353</v>
      </c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>
        <f t="shared" si="27"/>
        <v>0</v>
      </c>
      <c r="P198" s="4"/>
      <c r="Q198" s="4"/>
    </row>
    <row r="199" spans="1:17" x14ac:dyDescent="0.25">
      <c r="A199" s="5" t="s">
        <v>546</v>
      </c>
      <c r="B199" s="5" t="s">
        <v>354</v>
      </c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>
        <f t="shared" si="27"/>
        <v>0</v>
      </c>
      <c r="P199" s="4"/>
      <c r="Q199" s="4"/>
    </row>
    <row r="200" spans="1:17" x14ac:dyDescent="0.25">
      <c r="A200" s="5" t="s">
        <v>547</v>
      </c>
      <c r="B200" s="5" t="s">
        <v>354</v>
      </c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>
        <f t="shared" ref="O200:O215" si="41">SUM(C200:N200)</f>
        <v>0</v>
      </c>
      <c r="P200" s="4"/>
      <c r="Q200" s="4"/>
    </row>
    <row r="201" spans="1:17" x14ac:dyDescent="0.25">
      <c r="A201" s="7" t="s">
        <v>490</v>
      </c>
      <c r="B201" s="7" t="s">
        <v>355</v>
      </c>
      <c r="C201" s="136">
        <f>SUM(C197:C200)</f>
        <v>33441989</v>
      </c>
      <c r="D201" s="136">
        <f t="shared" ref="D201:N201" si="42">SUM(D197:D200)</f>
        <v>0</v>
      </c>
      <c r="E201" s="136">
        <f t="shared" si="42"/>
        <v>0</v>
      </c>
      <c r="F201" s="136">
        <f t="shared" si="42"/>
        <v>0</v>
      </c>
      <c r="G201" s="136">
        <f t="shared" si="42"/>
        <v>0</v>
      </c>
      <c r="H201" s="136">
        <f t="shared" si="42"/>
        <v>0</v>
      </c>
      <c r="I201" s="136">
        <f t="shared" si="42"/>
        <v>0</v>
      </c>
      <c r="J201" s="136">
        <f t="shared" si="42"/>
        <v>0</v>
      </c>
      <c r="K201" s="136">
        <f t="shared" si="42"/>
        <v>0</v>
      </c>
      <c r="L201" s="136">
        <f t="shared" si="42"/>
        <v>0</v>
      </c>
      <c r="M201" s="136">
        <f t="shared" si="42"/>
        <v>0</v>
      </c>
      <c r="N201" s="136">
        <f t="shared" si="42"/>
        <v>0</v>
      </c>
      <c r="O201" s="136">
        <f t="shared" si="41"/>
        <v>33441989</v>
      </c>
      <c r="P201" s="4"/>
      <c r="Q201" s="4"/>
    </row>
    <row r="202" spans="1:17" x14ac:dyDescent="0.25">
      <c r="A202" s="37" t="s">
        <v>356</v>
      </c>
      <c r="B202" s="5" t="s">
        <v>357</v>
      </c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>
        <f t="shared" si="41"/>
        <v>0</v>
      </c>
      <c r="P202" s="4"/>
      <c r="Q202" s="4"/>
    </row>
    <row r="203" spans="1:17" x14ac:dyDescent="0.25">
      <c r="A203" s="37" t="s">
        <v>358</v>
      </c>
      <c r="B203" s="5" t="s">
        <v>359</v>
      </c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>
        <f t="shared" si="41"/>
        <v>0</v>
      </c>
      <c r="P203" s="4"/>
      <c r="Q203" s="4"/>
    </row>
    <row r="204" spans="1:17" x14ac:dyDescent="0.25">
      <c r="A204" s="37" t="s">
        <v>360</v>
      </c>
      <c r="B204" s="5" t="s">
        <v>361</v>
      </c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>
        <f t="shared" si="41"/>
        <v>0</v>
      </c>
      <c r="P204" s="4"/>
      <c r="Q204" s="4"/>
    </row>
    <row r="205" spans="1:17" x14ac:dyDescent="0.25">
      <c r="A205" s="37" t="s">
        <v>362</v>
      </c>
      <c r="B205" s="5" t="s">
        <v>363</v>
      </c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>
        <f t="shared" si="41"/>
        <v>0</v>
      </c>
      <c r="P205" s="4"/>
      <c r="Q205" s="4"/>
    </row>
    <row r="206" spans="1:17" x14ac:dyDescent="0.25">
      <c r="A206" s="13" t="s">
        <v>473</v>
      </c>
      <c r="B206" s="5" t="s">
        <v>364</v>
      </c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>
        <f t="shared" si="41"/>
        <v>0</v>
      </c>
      <c r="P206" s="4"/>
      <c r="Q206" s="4"/>
    </row>
    <row r="207" spans="1:17" x14ac:dyDescent="0.25">
      <c r="A207" s="15" t="s">
        <v>491</v>
      </c>
      <c r="B207" s="7" t="s">
        <v>366</v>
      </c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>
        <f t="shared" si="41"/>
        <v>0</v>
      </c>
      <c r="P207" s="4"/>
      <c r="Q207" s="4"/>
    </row>
    <row r="208" spans="1:17" x14ac:dyDescent="0.25">
      <c r="A208" s="13" t="s">
        <v>367</v>
      </c>
      <c r="B208" s="5" t="s">
        <v>368</v>
      </c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>
        <f t="shared" si="41"/>
        <v>0</v>
      </c>
      <c r="P208" s="4"/>
      <c r="Q208" s="4"/>
    </row>
    <row r="209" spans="1:17" x14ac:dyDescent="0.25">
      <c r="A209" s="13" t="s">
        <v>369</v>
      </c>
      <c r="B209" s="5" t="s">
        <v>370</v>
      </c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>
        <f t="shared" si="41"/>
        <v>0</v>
      </c>
      <c r="P209" s="4"/>
      <c r="Q209" s="4"/>
    </row>
    <row r="210" spans="1:17" x14ac:dyDescent="0.25">
      <c r="A210" s="37" t="s">
        <v>371</v>
      </c>
      <c r="B210" s="5" t="s">
        <v>372</v>
      </c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>
        <f t="shared" si="41"/>
        <v>0</v>
      </c>
      <c r="P210" s="4"/>
      <c r="Q210" s="4"/>
    </row>
    <row r="211" spans="1:17" x14ac:dyDescent="0.25">
      <c r="A211" s="37" t="s">
        <v>474</v>
      </c>
      <c r="B211" s="5" t="s">
        <v>373</v>
      </c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>
        <f t="shared" si="41"/>
        <v>0</v>
      </c>
      <c r="P211" s="4"/>
      <c r="Q211" s="4"/>
    </row>
    <row r="212" spans="1:17" x14ac:dyDescent="0.25">
      <c r="A212" s="14" t="s">
        <v>492</v>
      </c>
      <c r="B212" s="7" t="s">
        <v>374</v>
      </c>
      <c r="C212" s="136">
        <f>SUM(C208:C211)</f>
        <v>0</v>
      </c>
      <c r="D212" s="136">
        <f t="shared" ref="D212:N212" si="43">SUM(D208:D211)</f>
        <v>0</v>
      </c>
      <c r="E212" s="136">
        <f t="shared" si="43"/>
        <v>0</v>
      </c>
      <c r="F212" s="136">
        <f t="shared" si="43"/>
        <v>0</v>
      </c>
      <c r="G212" s="136">
        <f t="shared" si="43"/>
        <v>0</v>
      </c>
      <c r="H212" s="136">
        <f t="shared" si="43"/>
        <v>0</v>
      </c>
      <c r="I212" s="136">
        <f t="shared" si="43"/>
        <v>0</v>
      </c>
      <c r="J212" s="136">
        <f t="shared" si="43"/>
        <v>0</v>
      </c>
      <c r="K212" s="136">
        <f t="shared" si="43"/>
        <v>0</v>
      </c>
      <c r="L212" s="136">
        <f t="shared" si="43"/>
        <v>0</v>
      </c>
      <c r="M212" s="136">
        <f t="shared" si="43"/>
        <v>0</v>
      </c>
      <c r="N212" s="136">
        <f t="shared" si="43"/>
        <v>0</v>
      </c>
      <c r="O212" s="136">
        <f t="shared" si="41"/>
        <v>0</v>
      </c>
      <c r="P212" s="4"/>
      <c r="Q212" s="4"/>
    </row>
    <row r="213" spans="1:17" x14ac:dyDescent="0.25">
      <c r="A213" s="15" t="s">
        <v>375</v>
      </c>
      <c r="B213" s="7" t="s">
        <v>376</v>
      </c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>
        <f t="shared" si="41"/>
        <v>0</v>
      </c>
      <c r="P213" s="4"/>
      <c r="Q213" s="4"/>
    </row>
    <row r="214" spans="1:17" ht="15.75" x14ac:dyDescent="0.25">
      <c r="A214" s="40" t="s">
        <v>493</v>
      </c>
      <c r="B214" s="41" t="s">
        <v>377</v>
      </c>
      <c r="C214" s="136">
        <f>SUM(C191+C196+C201+C212+C213)</f>
        <v>33441989</v>
      </c>
      <c r="D214" s="136">
        <f t="shared" ref="D214:O214" si="44">SUM(D191+D196+D201+D212+D213)</f>
        <v>0</v>
      </c>
      <c r="E214" s="136">
        <f t="shared" si="44"/>
        <v>0</v>
      </c>
      <c r="F214" s="136">
        <f t="shared" si="44"/>
        <v>0</v>
      </c>
      <c r="G214" s="136">
        <f t="shared" si="44"/>
        <v>0</v>
      </c>
      <c r="H214" s="136">
        <f t="shared" si="44"/>
        <v>0</v>
      </c>
      <c r="I214" s="136">
        <f t="shared" si="44"/>
        <v>0</v>
      </c>
      <c r="J214" s="136">
        <f t="shared" si="44"/>
        <v>0</v>
      </c>
      <c r="K214" s="136">
        <f t="shared" si="44"/>
        <v>0</v>
      </c>
      <c r="L214" s="136">
        <f t="shared" si="44"/>
        <v>0</v>
      </c>
      <c r="M214" s="136">
        <f t="shared" si="44"/>
        <v>0</v>
      </c>
      <c r="N214" s="136">
        <f t="shared" si="44"/>
        <v>0</v>
      </c>
      <c r="O214" s="136">
        <f t="shared" si="44"/>
        <v>33441989</v>
      </c>
      <c r="P214" s="4"/>
      <c r="Q214" s="4"/>
    </row>
    <row r="215" spans="1:17" ht="15.75" x14ac:dyDescent="0.25">
      <c r="A215" s="44" t="s">
        <v>476</v>
      </c>
      <c r="B215" s="45"/>
      <c r="C215" s="136">
        <f>SUM(C185+C214)</f>
        <v>36072610</v>
      </c>
      <c r="D215" s="136">
        <f>SUM(D185+D214)</f>
        <v>2630621</v>
      </c>
      <c r="E215" s="136">
        <f t="shared" ref="E215:J215" si="45">SUM(E185+E214)</f>
        <v>5580869</v>
      </c>
      <c r="F215" s="136">
        <f t="shared" si="45"/>
        <v>3120621</v>
      </c>
      <c r="G215" s="136">
        <f t="shared" si="45"/>
        <v>2630621</v>
      </c>
      <c r="H215" s="136">
        <f t="shared" si="45"/>
        <v>2630869</v>
      </c>
      <c r="I215" s="136">
        <f t="shared" si="45"/>
        <v>2630621</v>
      </c>
      <c r="J215" s="136">
        <f t="shared" si="45"/>
        <v>2630621</v>
      </c>
      <c r="K215" s="136">
        <f>SUM(K185+K214)</f>
        <v>5585869</v>
      </c>
      <c r="L215" s="136">
        <f>SUM(L185+L214)</f>
        <v>3113621</v>
      </c>
      <c r="M215" s="136">
        <f>SUM(M185+M214)</f>
        <v>2630621</v>
      </c>
      <c r="N215" s="136">
        <f>SUM(N185+N214)</f>
        <v>2630869</v>
      </c>
      <c r="O215" s="136">
        <f t="shared" si="41"/>
        <v>71888433</v>
      </c>
      <c r="P215" s="4"/>
      <c r="Q215" s="4"/>
    </row>
    <row r="216" spans="1:17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5" fitToHeight="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22" workbookViewId="0">
      <selection activeCell="H7" sqref="H7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8"/>
      <c r="B1" s="89"/>
      <c r="C1" s="89"/>
      <c r="D1" s="89"/>
      <c r="E1" s="89"/>
      <c r="F1" s="89"/>
    </row>
    <row r="2" spans="1:9" ht="30.75" customHeight="1" x14ac:dyDescent="0.25">
      <c r="A2" s="139" t="s">
        <v>596</v>
      </c>
      <c r="B2" s="140"/>
      <c r="C2" s="140"/>
      <c r="D2" s="140"/>
      <c r="E2" s="140"/>
      <c r="F2" s="140"/>
      <c r="G2" s="140"/>
      <c r="H2" s="140"/>
      <c r="I2" s="140"/>
    </row>
    <row r="3" spans="1:9" ht="23.25" customHeight="1" x14ac:dyDescent="0.25">
      <c r="A3" s="147" t="s">
        <v>47</v>
      </c>
      <c r="B3" s="143"/>
      <c r="C3" s="143"/>
      <c r="D3" s="143"/>
      <c r="E3" s="143"/>
      <c r="F3" s="143"/>
      <c r="G3" s="143"/>
      <c r="H3" s="143"/>
      <c r="I3" s="143"/>
    </row>
    <row r="5" spans="1:9" x14ac:dyDescent="0.25">
      <c r="A5" s="4" t="s">
        <v>17</v>
      </c>
    </row>
    <row r="6" spans="1:9" ht="36.75" x14ac:dyDescent="0.25">
      <c r="A6" s="92" t="s">
        <v>55</v>
      </c>
      <c r="B6" s="93" t="s">
        <v>56</v>
      </c>
      <c r="C6" s="93" t="s">
        <v>57</v>
      </c>
      <c r="D6" s="93" t="s">
        <v>609</v>
      </c>
      <c r="E6" s="93" t="s">
        <v>584</v>
      </c>
      <c r="F6" s="93" t="s">
        <v>593</v>
      </c>
      <c r="G6" s="93" t="s">
        <v>610</v>
      </c>
      <c r="H6" s="93" t="s">
        <v>611</v>
      </c>
      <c r="I6" s="99" t="s">
        <v>58</v>
      </c>
    </row>
    <row r="7" spans="1:9" ht="15.75" x14ac:dyDescent="0.3">
      <c r="A7" s="94"/>
      <c r="B7" s="94"/>
      <c r="C7" s="95"/>
      <c r="D7" s="95"/>
      <c r="E7" s="95"/>
      <c r="F7" s="95"/>
      <c r="G7" s="95"/>
      <c r="H7" s="95"/>
      <c r="I7" s="95"/>
    </row>
    <row r="8" spans="1:9" ht="15.75" x14ac:dyDescent="0.3">
      <c r="A8" s="94"/>
      <c r="B8" s="94"/>
      <c r="C8" s="95"/>
      <c r="D8" s="95"/>
      <c r="E8" s="95"/>
      <c r="F8" s="95"/>
      <c r="G8" s="95"/>
      <c r="H8" s="95"/>
      <c r="I8" s="95"/>
    </row>
    <row r="9" spans="1:9" ht="15.75" x14ac:dyDescent="0.3">
      <c r="A9" s="94"/>
      <c r="B9" s="94"/>
      <c r="C9" s="95"/>
      <c r="D9" s="95"/>
      <c r="E9" s="95"/>
      <c r="F9" s="95"/>
      <c r="G9" s="95"/>
      <c r="H9" s="95"/>
      <c r="I9" s="95"/>
    </row>
    <row r="10" spans="1:9" ht="15.75" x14ac:dyDescent="0.3">
      <c r="A10" s="94"/>
      <c r="B10" s="94"/>
      <c r="C10" s="95"/>
      <c r="D10" s="95"/>
      <c r="E10" s="95"/>
      <c r="F10" s="95"/>
      <c r="G10" s="95"/>
      <c r="H10" s="95"/>
      <c r="I10" s="95"/>
    </row>
    <row r="11" spans="1:9" x14ac:dyDescent="0.25">
      <c r="A11" s="96" t="s">
        <v>59</v>
      </c>
      <c r="B11" s="96"/>
      <c r="C11" s="96">
        <f t="shared" ref="C11:H11" si="0">SUM(C7:C10)</f>
        <v>0</v>
      </c>
      <c r="D11" s="96">
        <f t="shared" si="0"/>
        <v>0</v>
      </c>
      <c r="E11" s="96">
        <f t="shared" si="0"/>
        <v>0</v>
      </c>
      <c r="F11" s="96">
        <f t="shared" si="0"/>
        <v>0</v>
      </c>
      <c r="G11" s="96">
        <f t="shared" si="0"/>
        <v>0</v>
      </c>
      <c r="H11" s="96">
        <f t="shared" si="0"/>
        <v>0</v>
      </c>
      <c r="I11" s="96">
        <f>SUM(C11:H11)</f>
        <v>0</v>
      </c>
    </row>
    <row r="12" spans="1:9" ht="15.75" x14ac:dyDescent="0.3">
      <c r="A12" s="94"/>
      <c r="B12" s="94"/>
      <c r="C12" s="95"/>
      <c r="D12" s="95"/>
      <c r="E12" s="95"/>
      <c r="F12" s="95"/>
      <c r="G12" s="95"/>
      <c r="H12" s="95"/>
      <c r="I12" s="96">
        <f t="shared" ref="I12:I31" si="1">SUM(C12:H12)</f>
        <v>0</v>
      </c>
    </row>
    <row r="13" spans="1:9" ht="15.75" x14ac:dyDescent="0.3">
      <c r="A13" s="94"/>
      <c r="B13" s="94"/>
      <c r="C13" s="95"/>
      <c r="D13" s="95"/>
      <c r="E13" s="95"/>
      <c r="F13" s="95"/>
      <c r="G13" s="95"/>
      <c r="H13" s="95"/>
      <c r="I13" s="96">
        <f t="shared" si="1"/>
        <v>0</v>
      </c>
    </row>
    <row r="14" spans="1:9" ht="15.75" x14ac:dyDescent="0.3">
      <c r="A14" s="94"/>
      <c r="B14" s="94"/>
      <c r="C14" s="95"/>
      <c r="D14" s="95"/>
      <c r="E14" s="95"/>
      <c r="F14" s="95"/>
      <c r="G14" s="95"/>
      <c r="H14" s="95"/>
      <c r="I14" s="96">
        <f t="shared" si="1"/>
        <v>0</v>
      </c>
    </row>
    <row r="15" spans="1:9" ht="15.75" x14ac:dyDescent="0.3">
      <c r="A15" s="94"/>
      <c r="B15" s="94"/>
      <c r="C15" s="95"/>
      <c r="D15" s="95"/>
      <c r="E15" s="95"/>
      <c r="F15" s="95"/>
      <c r="G15" s="95"/>
      <c r="H15" s="95"/>
      <c r="I15" s="96">
        <f t="shared" si="1"/>
        <v>0</v>
      </c>
    </row>
    <row r="16" spans="1:9" x14ac:dyDescent="0.25">
      <c r="A16" s="96" t="s">
        <v>60</v>
      </c>
      <c r="B16" s="96"/>
      <c r="C16" s="97"/>
      <c r="D16" s="97"/>
      <c r="E16" s="97"/>
      <c r="F16" s="97"/>
      <c r="G16" s="97"/>
      <c r="H16" s="97"/>
      <c r="I16" s="96">
        <f t="shared" si="1"/>
        <v>0</v>
      </c>
    </row>
    <row r="17" spans="1:9" ht="15.75" x14ac:dyDescent="0.3">
      <c r="A17" s="94" t="s">
        <v>563</v>
      </c>
      <c r="B17" s="94"/>
      <c r="C17" s="95"/>
      <c r="D17" s="95"/>
      <c r="E17" s="95"/>
      <c r="F17" s="95"/>
      <c r="G17" s="95"/>
      <c r="H17" s="95"/>
      <c r="I17" s="96">
        <f t="shared" si="1"/>
        <v>0</v>
      </c>
    </row>
    <row r="18" spans="1:9" ht="15.75" x14ac:dyDescent="0.3">
      <c r="A18" s="94"/>
      <c r="B18" s="94"/>
      <c r="C18" s="95"/>
      <c r="D18" s="95"/>
      <c r="E18" s="95"/>
      <c r="F18" s="95"/>
      <c r="G18" s="95"/>
      <c r="H18" s="95"/>
      <c r="I18" s="96">
        <f t="shared" si="1"/>
        <v>0</v>
      </c>
    </row>
    <row r="19" spans="1:9" ht="15.75" x14ac:dyDescent="0.3">
      <c r="A19" s="94"/>
      <c r="B19" s="94"/>
      <c r="C19" s="95"/>
      <c r="D19" s="95"/>
      <c r="E19" s="95"/>
      <c r="F19" s="95"/>
      <c r="G19" s="95"/>
      <c r="H19" s="95"/>
      <c r="I19" s="96">
        <f t="shared" si="1"/>
        <v>0</v>
      </c>
    </row>
    <row r="20" spans="1:9" ht="15.75" x14ac:dyDescent="0.3">
      <c r="A20" s="94"/>
      <c r="B20" s="94"/>
      <c r="C20" s="95"/>
      <c r="D20" s="95"/>
      <c r="E20" s="95"/>
      <c r="F20" s="95"/>
      <c r="G20" s="95"/>
      <c r="H20" s="95"/>
      <c r="I20" s="96">
        <f t="shared" si="1"/>
        <v>0</v>
      </c>
    </row>
    <row r="21" spans="1:9" x14ac:dyDescent="0.25">
      <c r="A21" s="96" t="s">
        <v>61</v>
      </c>
      <c r="B21" s="96"/>
      <c r="C21" s="96">
        <f t="shared" ref="C21:H21" si="2">SUM(C17:C20)</f>
        <v>0</v>
      </c>
      <c r="D21" s="96">
        <f t="shared" si="2"/>
        <v>0</v>
      </c>
      <c r="E21" s="96">
        <f t="shared" si="2"/>
        <v>0</v>
      </c>
      <c r="F21" s="96">
        <f t="shared" si="2"/>
        <v>0</v>
      </c>
      <c r="G21" s="96">
        <f t="shared" si="2"/>
        <v>0</v>
      </c>
      <c r="H21" s="96">
        <f t="shared" si="2"/>
        <v>0</v>
      </c>
      <c r="I21" s="96">
        <f t="shared" si="1"/>
        <v>0</v>
      </c>
    </row>
    <row r="22" spans="1:9" ht="15.75" x14ac:dyDescent="0.3">
      <c r="A22" s="94"/>
      <c r="B22" s="94"/>
      <c r="C22" s="95"/>
      <c r="D22" s="95"/>
      <c r="E22" s="95"/>
      <c r="F22" s="95"/>
      <c r="G22" s="95"/>
      <c r="H22" s="95"/>
      <c r="I22" s="96">
        <f t="shared" si="1"/>
        <v>0</v>
      </c>
    </row>
    <row r="23" spans="1:9" ht="15.75" x14ac:dyDescent="0.3">
      <c r="A23" s="94"/>
      <c r="B23" s="94"/>
      <c r="C23" s="95"/>
      <c r="D23" s="95"/>
      <c r="E23" s="95"/>
      <c r="F23" s="95"/>
      <c r="G23" s="95"/>
      <c r="H23" s="95"/>
      <c r="I23" s="96">
        <f t="shared" si="1"/>
        <v>0</v>
      </c>
    </row>
    <row r="24" spans="1:9" ht="15.75" x14ac:dyDescent="0.3">
      <c r="A24" s="94"/>
      <c r="B24" s="94"/>
      <c r="C24" s="95"/>
      <c r="D24" s="95"/>
      <c r="E24" s="95"/>
      <c r="F24" s="95"/>
      <c r="G24" s="95"/>
      <c r="H24" s="95"/>
      <c r="I24" s="96">
        <f t="shared" si="1"/>
        <v>0</v>
      </c>
    </row>
    <row r="25" spans="1:9" ht="15.75" x14ac:dyDescent="0.3">
      <c r="A25" s="94"/>
      <c r="B25" s="94"/>
      <c r="C25" s="95"/>
      <c r="D25" s="95"/>
      <c r="E25" s="95"/>
      <c r="F25" s="95"/>
      <c r="G25" s="95"/>
      <c r="H25" s="95"/>
      <c r="I25" s="96">
        <f t="shared" si="1"/>
        <v>0</v>
      </c>
    </row>
    <row r="26" spans="1:9" x14ac:dyDescent="0.25">
      <c r="A26" s="96" t="s">
        <v>62</v>
      </c>
      <c r="B26" s="96"/>
      <c r="C26" s="97">
        <f t="shared" ref="C26:H26" si="3">SUM(C22:C25)</f>
        <v>0</v>
      </c>
      <c r="D26" s="97">
        <f t="shared" si="3"/>
        <v>0</v>
      </c>
      <c r="E26" s="97">
        <f t="shared" si="3"/>
        <v>0</v>
      </c>
      <c r="F26" s="97">
        <f t="shared" si="3"/>
        <v>0</v>
      </c>
      <c r="G26" s="97">
        <f t="shared" si="3"/>
        <v>0</v>
      </c>
      <c r="H26" s="97">
        <f t="shared" si="3"/>
        <v>0</v>
      </c>
      <c r="I26" s="96">
        <f t="shared" si="1"/>
        <v>0</v>
      </c>
    </row>
    <row r="27" spans="1:9" x14ac:dyDescent="0.25">
      <c r="A27" s="96"/>
      <c r="B27" s="96"/>
      <c r="C27" s="97"/>
      <c r="D27" s="97"/>
      <c r="E27" s="97"/>
      <c r="F27" s="97"/>
      <c r="G27" s="97"/>
      <c r="H27" s="97"/>
      <c r="I27" s="96">
        <f t="shared" si="1"/>
        <v>0</v>
      </c>
    </row>
    <row r="28" spans="1:9" x14ac:dyDescent="0.25">
      <c r="A28" s="96"/>
      <c r="B28" s="96"/>
      <c r="C28" s="97"/>
      <c r="D28" s="97"/>
      <c r="E28" s="97"/>
      <c r="F28" s="97"/>
      <c r="G28" s="97"/>
      <c r="H28" s="97"/>
      <c r="I28" s="96">
        <f t="shared" si="1"/>
        <v>0</v>
      </c>
    </row>
    <row r="29" spans="1:9" x14ac:dyDescent="0.25">
      <c r="A29" s="96"/>
      <c r="B29" s="96"/>
      <c r="C29" s="97"/>
      <c r="D29" s="97"/>
      <c r="E29" s="97"/>
      <c r="F29" s="97"/>
      <c r="G29" s="97"/>
      <c r="H29" s="97"/>
      <c r="I29" s="96">
        <f t="shared" si="1"/>
        <v>0</v>
      </c>
    </row>
    <row r="30" spans="1:9" x14ac:dyDescent="0.25">
      <c r="A30" s="96"/>
      <c r="B30" s="96"/>
      <c r="C30" s="97"/>
      <c r="D30" s="97"/>
      <c r="E30" s="97"/>
      <c r="F30" s="97"/>
      <c r="G30" s="97"/>
      <c r="H30" s="97"/>
      <c r="I30" s="96">
        <f t="shared" si="1"/>
        <v>0</v>
      </c>
    </row>
    <row r="31" spans="1:9" ht="16.5" x14ac:dyDescent="0.3">
      <c r="A31" s="98" t="s">
        <v>63</v>
      </c>
      <c r="B31" s="94"/>
      <c r="C31" s="114">
        <f t="shared" ref="C31:H31" si="4">SUM(C11+C21+C26)</f>
        <v>0</v>
      </c>
      <c r="D31" s="114">
        <f t="shared" si="4"/>
        <v>0</v>
      </c>
      <c r="E31" s="114">
        <f t="shared" si="4"/>
        <v>0</v>
      </c>
      <c r="F31" s="114">
        <f t="shared" si="4"/>
        <v>0</v>
      </c>
      <c r="G31" s="114">
        <f t="shared" si="4"/>
        <v>0</v>
      </c>
      <c r="H31" s="114">
        <f t="shared" si="4"/>
        <v>0</v>
      </c>
      <c r="I31" s="96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4" workbookViewId="0">
      <selection activeCell="D23" sqref="D2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8"/>
      <c r="B1" s="89"/>
      <c r="C1" s="89"/>
      <c r="D1" s="89"/>
    </row>
    <row r="2" spans="1:5" ht="27" customHeight="1" x14ac:dyDescent="0.25">
      <c r="A2" s="139" t="s">
        <v>596</v>
      </c>
      <c r="B2" s="140"/>
      <c r="C2" s="140"/>
      <c r="D2" s="140"/>
      <c r="E2" s="140"/>
    </row>
    <row r="3" spans="1:5" ht="22.5" customHeight="1" x14ac:dyDescent="0.25">
      <c r="A3" s="142" t="s">
        <v>583</v>
      </c>
      <c r="B3" s="143"/>
      <c r="C3" s="143"/>
      <c r="D3" s="143"/>
      <c r="E3" s="143"/>
    </row>
    <row r="4" spans="1:5" ht="18" x14ac:dyDescent="0.25">
      <c r="A4" s="81"/>
    </row>
    <row r="5" spans="1:5" x14ac:dyDescent="0.25">
      <c r="A5" s="4" t="s">
        <v>17</v>
      </c>
    </row>
    <row r="6" spans="1:5" ht="31.5" customHeight="1" x14ac:dyDescent="0.25">
      <c r="A6" s="82" t="s">
        <v>75</v>
      </c>
      <c r="B6" s="83" t="s">
        <v>76</v>
      </c>
      <c r="C6" s="75" t="s">
        <v>43</v>
      </c>
      <c r="D6" s="75" t="s">
        <v>44</v>
      </c>
      <c r="E6" s="75" t="s">
        <v>45</v>
      </c>
    </row>
    <row r="7" spans="1:5" ht="15" customHeight="1" x14ac:dyDescent="0.25">
      <c r="A7" s="84"/>
      <c r="B7" s="42"/>
      <c r="C7" s="116"/>
      <c r="D7" s="116"/>
      <c r="E7" s="116"/>
    </row>
    <row r="8" spans="1:5" ht="15" customHeight="1" x14ac:dyDescent="0.25">
      <c r="A8" s="84"/>
      <c r="B8" s="42"/>
      <c r="C8" s="116"/>
      <c r="D8" s="116"/>
      <c r="E8" s="116"/>
    </row>
    <row r="9" spans="1:5" ht="15" customHeight="1" x14ac:dyDescent="0.25">
      <c r="A9" s="84"/>
      <c r="B9" s="42"/>
      <c r="C9" s="116"/>
      <c r="D9" s="116"/>
      <c r="E9" s="116"/>
    </row>
    <row r="10" spans="1:5" ht="15" customHeight="1" x14ac:dyDescent="0.25">
      <c r="A10" s="42"/>
      <c r="B10" s="42"/>
      <c r="C10" s="116"/>
      <c r="D10" s="116"/>
      <c r="E10" s="116"/>
    </row>
    <row r="11" spans="1:5" ht="15" customHeight="1" x14ac:dyDescent="0.25">
      <c r="A11" s="85" t="s">
        <v>36</v>
      </c>
      <c r="B11" s="51" t="s">
        <v>313</v>
      </c>
      <c r="C11" s="116"/>
      <c r="D11" s="116"/>
      <c r="E11" s="116"/>
    </row>
    <row r="12" spans="1:5" ht="15" customHeight="1" x14ac:dyDescent="0.25">
      <c r="A12" s="85"/>
      <c r="B12" s="42"/>
      <c r="C12" s="116"/>
      <c r="D12" s="116"/>
      <c r="E12" s="116"/>
    </row>
    <row r="13" spans="1:5" ht="15" customHeight="1" x14ac:dyDescent="0.25">
      <c r="A13" s="85"/>
      <c r="B13" s="42"/>
      <c r="C13" s="116"/>
      <c r="D13" s="116"/>
      <c r="E13" s="116"/>
    </row>
    <row r="14" spans="1:5" ht="15" customHeight="1" x14ac:dyDescent="0.25">
      <c r="A14" s="86"/>
      <c r="B14" s="42"/>
      <c r="C14" s="116"/>
      <c r="D14" s="116"/>
      <c r="E14" s="116"/>
    </row>
    <row r="15" spans="1:5" ht="15" customHeight="1" x14ac:dyDescent="0.25">
      <c r="A15" s="86"/>
      <c r="B15" s="42"/>
      <c r="C15" s="116"/>
      <c r="D15" s="116"/>
      <c r="E15" s="116"/>
    </row>
    <row r="16" spans="1:5" ht="15" customHeight="1" x14ac:dyDescent="0.25">
      <c r="A16" s="85" t="s">
        <v>37</v>
      </c>
      <c r="B16" s="39" t="s">
        <v>337</v>
      </c>
      <c r="C16" s="116"/>
      <c r="D16" s="116"/>
      <c r="E16" s="116"/>
    </row>
    <row r="17" spans="1:5" ht="15" customHeight="1" x14ac:dyDescent="0.25">
      <c r="A17" s="76" t="s">
        <v>494</v>
      </c>
      <c r="B17" s="76" t="s">
        <v>289</v>
      </c>
      <c r="C17" s="116"/>
      <c r="D17" s="116"/>
      <c r="E17" s="116"/>
    </row>
    <row r="18" spans="1:5" ht="15" customHeight="1" x14ac:dyDescent="0.25">
      <c r="A18" s="76" t="s">
        <v>495</v>
      </c>
      <c r="B18" s="76" t="s">
        <v>289</v>
      </c>
      <c r="C18" s="116"/>
      <c r="D18" s="116"/>
      <c r="E18" s="116"/>
    </row>
    <row r="19" spans="1:5" ht="15" customHeight="1" x14ac:dyDescent="0.25">
      <c r="A19" s="76" t="s">
        <v>496</v>
      </c>
      <c r="B19" s="76" t="s">
        <v>289</v>
      </c>
      <c r="C19" s="116">
        <v>14202000</v>
      </c>
      <c r="D19" s="116">
        <v>11502000</v>
      </c>
      <c r="E19" s="116">
        <v>2700000</v>
      </c>
    </row>
    <row r="20" spans="1:5" ht="15" customHeight="1" x14ac:dyDescent="0.25">
      <c r="A20" s="76" t="s">
        <v>497</v>
      </c>
      <c r="B20" s="76" t="s">
        <v>289</v>
      </c>
      <c r="C20" s="116"/>
      <c r="D20" s="116"/>
      <c r="E20" s="116"/>
    </row>
    <row r="21" spans="1:5" ht="15" customHeight="1" x14ac:dyDescent="0.25">
      <c r="A21" s="76" t="s">
        <v>452</v>
      </c>
      <c r="B21" s="87" t="s">
        <v>296</v>
      </c>
      <c r="C21" s="116">
        <v>1300000</v>
      </c>
      <c r="D21" s="116"/>
      <c r="E21" s="116">
        <v>1300000</v>
      </c>
    </row>
    <row r="22" spans="1:5" ht="15" customHeight="1" x14ac:dyDescent="0.25">
      <c r="A22" s="76" t="s">
        <v>450</v>
      </c>
      <c r="B22" s="87" t="s">
        <v>290</v>
      </c>
      <c r="C22" s="116">
        <v>7101000</v>
      </c>
      <c r="D22" s="116">
        <v>4401000</v>
      </c>
      <c r="E22" s="116">
        <v>2700000</v>
      </c>
    </row>
    <row r="23" spans="1:5" ht="15" customHeight="1" x14ac:dyDescent="0.25">
      <c r="A23" s="86"/>
      <c r="B23" s="42"/>
      <c r="C23" s="116"/>
      <c r="D23" s="116"/>
      <c r="E23" s="116"/>
    </row>
    <row r="24" spans="1:5" ht="15" customHeight="1" x14ac:dyDescent="0.25">
      <c r="A24" s="85" t="s">
        <v>38</v>
      </c>
      <c r="B24" s="43" t="s">
        <v>41</v>
      </c>
      <c r="C24" s="116" t="s">
        <v>564</v>
      </c>
      <c r="D24" s="116">
        <f>SUM(D17:D22)</f>
        <v>15903000</v>
      </c>
      <c r="E24" s="116">
        <f>SUM(E17:E22)</f>
        <v>6700000</v>
      </c>
    </row>
    <row r="25" spans="1:5" ht="15" customHeight="1" x14ac:dyDescent="0.25">
      <c r="A25" s="85"/>
      <c r="B25" s="42" t="s">
        <v>309</v>
      </c>
      <c r="C25" s="116"/>
      <c r="D25" s="116"/>
      <c r="E25" s="116"/>
    </row>
    <row r="26" spans="1:5" ht="15" customHeight="1" x14ac:dyDescent="0.25">
      <c r="A26" s="85"/>
      <c r="B26" s="42" t="s">
        <v>329</v>
      </c>
      <c r="C26" s="116"/>
      <c r="D26" s="116"/>
      <c r="E26" s="116"/>
    </row>
    <row r="27" spans="1:5" ht="15" customHeight="1" x14ac:dyDescent="0.25">
      <c r="A27" s="86"/>
      <c r="B27" s="42"/>
      <c r="C27" s="116"/>
      <c r="D27" s="116"/>
      <c r="E27" s="116"/>
    </row>
    <row r="28" spans="1:5" ht="15" customHeight="1" x14ac:dyDescent="0.25">
      <c r="A28" s="86"/>
      <c r="B28" s="42"/>
      <c r="C28" s="116"/>
      <c r="D28" s="116"/>
      <c r="E28" s="116"/>
    </row>
    <row r="29" spans="1:5" ht="15" customHeight="1" x14ac:dyDescent="0.25">
      <c r="A29" s="85" t="s">
        <v>39</v>
      </c>
      <c r="B29" s="43" t="s">
        <v>42</v>
      </c>
      <c r="C29" s="116"/>
      <c r="D29" s="116"/>
      <c r="E29" s="116"/>
    </row>
    <row r="30" spans="1:5" ht="15" customHeight="1" x14ac:dyDescent="0.25">
      <c r="A30" s="85"/>
      <c r="B30" s="42"/>
      <c r="C30" s="116"/>
      <c r="D30" s="116"/>
      <c r="E30" s="116"/>
    </row>
    <row r="31" spans="1:5" ht="15" customHeight="1" x14ac:dyDescent="0.25">
      <c r="A31" s="85"/>
      <c r="B31" s="42"/>
      <c r="C31" s="116"/>
      <c r="D31" s="116"/>
      <c r="E31" s="116"/>
    </row>
    <row r="32" spans="1:5" ht="15" customHeight="1" x14ac:dyDescent="0.25">
      <c r="A32" s="86"/>
      <c r="B32" s="42"/>
      <c r="C32" s="116"/>
      <c r="D32" s="116"/>
      <c r="E32" s="116"/>
    </row>
    <row r="33" spans="1:5" ht="15" customHeight="1" x14ac:dyDescent="0.25">
      <c r="A33" s="86"/>
      <c r="B33" s="42"/>
      <c r="C33" s="116"/>
      <c r="D33" s="116"/>
      <c r="E33" s="116"/>
    </row>
    <row r="34" spans="1:5" ht="15" customHeight="1" x14ac:dyDescent="0.25">
      <c r="A34" s="85" t="s">
        <v>40</v>
      </c>
      <c r="B34" s="43"/>
      <c r="C34" s="116"/>
      <c r="D34" s="116"/>
      <c r="E34" s="116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40" workbookViewId="0">
      <selection activeCell="F46" sqref="F46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8"/>
      <c r="B1" s="89"/>
      <c r="C1" s="89"/>
      <c r="D1" s="89"/>
      <c r="E1" s="89"/>
      <c r="F1" s="89"/>
      <c r="G1" s="89"/>
    </row>
    <row r="2" spans="1:10" ht="30" customHeight="1" x14ac:dyDescent="0.25">
      <c r="A2" s="139" t="s">
        <v>596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43.5" customHeight="1" x14ac:dyDescent="0.25">
      <c r="A3" s="147" t="s">
        <v>35</v>
      </c>
      <c r="B3" s="147"/>
      <c r="C3" s="147"/>
      <c r="D3" s="147"/>
      <c r="E3" s="147"/>
      <c r="F3" s="147"/>
      <c r="G3" s="147"/>
      <c r="H3" s="147"/>
      <c r="I3" s="147"/>
    </row>
    <row r="5" spans="1:10" ht="26.25" x14ac:dyDescent="0.25">
      <c r="A5" s="77" t="s">
        <v>73</v>
      </c>
    </row>
    <row r="6" spans="1:10" ht="26.25" x14ac:dyDescent="0.25">
      <c r="A6" s="78" t="s">
        <v>32</v>
      </c>
    </row>
    <row r="7" spans="1:10" x14ac:dyDescent="0.25">
      <c r="A7" s="78" t="s">
        <v>33</v>
      </c>
    </row>
    <row r="8" spans="1:10" x14ac:dyDescent="0.25">
      <c r="A8" s="79" t="s">
        <v>34</v>
      </c>
    </row>
    <row r="10" spans="1:10" ht="15.75" x14ac:dyDescent="0.25">
      <c r="A10" s="102" t="s">
        <v>64</v>
      </c>
    </row>
    <row r="11" spans="1:10" ht="15.75" x14ac:dyDescent="0.25">
      <c r="A11" s="102" t="s">
        <v>65</v>
      </c>
    </row>
    <row r="12" spans="1:10" ht="15.75" x14ac:dyDescent="0.25">
      <c r="A12" s="103" t="s">
        <v>66</v>
      </c>
    </row>
    <row r="13" spans="1:10" ht="15.75" x14ac:dyDescent="0.25">
      <c r="A13" s="103" t="s">
        <v>67</v>
      </c>
    </row>
    <row r="14" spans="1:10" ht="15.75" x14ac:dyDescent="0.25">
      <c r="A14" s="103" t="s">
        <v>68</v>
      </c>
    </row>
    <row r="15" spans="1:10" ht="15.75" x14ac:dyDescent="0.25">
      <c r="A15" s="103" t="s">
        <v>69</v>
      </c>
    </row>
    <row r="16" spans="1:10" ht="15.75" x14ac:dyDescent="0.25">
      <c r="A16" s="103" t="s">
        <v>70</v>
      </c>
    </row>
    <row r="17" spans="1:10" ht="15.75" x14ac:dyDescent="0.25">
      <c r="A17" s="103" t="s">
        <v>71</v>
      </c>
    </row>
    <row r="18" spans="1:10" ht="15.75" x14ac:dyDescent="0.25">
      <c r="A18" s="103"/>
    </row>
    <row r="19" spans="1:10" x14ac:dyDescent="0.25">
      <c r="A19" s="4" t="s">
        <v>19</v>
      </c>
    </row>
    <row r="20" spans="1:10" ht="78.75" customHeight="1" x14ac:dyDescent="0.3">
      <c r="A20" s="2" t="s">
        <v>75</v>
      </c>
      <c r="B20" s="3" t="s">
        <v>76</v>
      </c>
      <c r="C20" s="113" t="s">
        <v>74</v>
      </c>
      <c r="D20" s="113" t="s">
        <v>572</v>
      </c>
      <c r="E20" s="113" t="s">
        <v>586</v>
      </c>
      <c r="F20" s="113" t="s">
        <v>595</v>
      </c>
      <c r="G20" s="133"/>
      <c r="H20" s="129"/>
      <c r="I20" s="129"/>
      <c r="J20" s="129"/>
    </row>
    <row r="21" spans="1:10" x14ac:dyDescent="0.25">
      <c r="A21" s="19" t="s">
        <v>469</v>
      </c>
      <c r="B21" s="5" t="s">
        <v>341</v>
      </c>
      <c r="C21" s="42"/>
      <c r="D21" s="42"/>
      <c r="E21" s="67"/>
      <c r="F21" s="67"/>
      <c r="G21" s="134"/>
      <c r="H21" s="130"/>
      <c r="I21" s="130"/>
      <c r="J21" s="23"/>
    </row>
    <row r="22" spans="1:10" x14ac:dyDescent="0.25">
      <c r="A22" s="54" t="s">
        <v>214</v>
      </c>
      <c r="B22" s="54" t="s">
        <v>341</v>
      </c>
      <c r="C22" s="42"/>
      <c r="D22" s="42"/>
      <c r="E22" s="42"/>
      <c r="F22" s="42"/>
      <c r="G22" s="134"/>
      <c r="H22" s="130"/>
      <c r="I22" s="130"/>
      <c r="J22" s="23"/>
    </row>
    <row r="23" spans="1:10" x14ac:dyDescent="0.25">
      <c r="A23" s="12" t="s">
        <v>342</v>
      </c>
      <c r="B23" s="5" t="s">
        <v>343</v>
      </c>
      <c r="C23" s="42"/>
      <c r="D23" s="42"/>
      <c r="E23" s="42"/>
      <c r="F23" s="42"/>
      <c r="G23" s="134"/>
      <c r="H23" s="130"/>
      <c r="I23" s="130"/>
      <c r="J23" s="23"/>
    </row>
    <row r="24" spans="1:10" x14ac:dyDescent="0.25">
      <c r="A24" s="19" t="s">
        <v>508</v>
      </c>
      <c r="B24" s="5" t="s">
        <v>344</v>
      </c>
      <c r="C24" s="42"/>
      <c r="D24" s="42"/>
      <c r="E24" s="42"/>
      <c r="F24" s="42"/>
      <c r="G24" s="134"/>
      <c r="H24" s="130"/>
      <c r="I24" s="130"/>
      <c r="J24" s="23"/>
    </row>
    <row r="25" spans="1:10" x14ac:dyDescent="0.25">
      <c r="A25" s="54" t="s">
        <v>214</v>
      </c>
      <c r="B25" s="54" t="s">
        <v>344</v>
      </c>
      <c r="C25" s="42"/>
      <c r="D25" s="42"/>
      <c r="E25" s="42"/>
      <c r="F25" s="42"/>
      <c r="G25" s="134"/>
      <c r="H25" s="130"/>
      <c r="I25" s="130"/>
      <c r="J25" s="23"/>
    </row>
    <row r="26" spans="1:10" x14ac:dyDescent="0.25">
      <c r="A26" s="11" t="s">
        <v>488</v>
      </c>
      <c r="B26" s="7" t="s">
        <v>345</v>
      </c>
      <c r="C26" s="42"/>
      <c r="D26" s="42"/>
      <c r="E26" s="42"/>
      <c r="F26" s="42"/>
      <c r="G26" s="134"/>
      <c r="H26" s="130"/>
      <c r="I26" s="130"/>
      <c r="J26" s="23"/>
    </row>
    <row r="27" spans="1:10" x14ac:dyDescent="0.25">
      <c r="A27" s="12" t="s">
        <v>509</v>
      </c>
      <c r="B27" s="5" t="s">
        <v>346</v>
      </c>
      <c r="C27" s="42"/>
      <c r="D27" s="42"/>
      <c r="E27" s="42"/>
      <c r="F27" s="42"/>
      <c r="G27" s="134"/>
      <c r="H27" s="130"/>
      <c r="I27" s="130"/>
      <c r="J27" s="23"/>
    </row>
    <row r="28" spans="1:10" x14ac:dyDescent="0.25">
      <c r="A28" s="54" t="s">
        <v>222</v>
      </c>
      <c r="B28" s="54" t="s">
        <v>346</v>
      </c>
      <c r="C28" s="42"/>
      <c r="D28" s="42"/>
      <c r="E28" s="42"/>
      <c r="F28" s="42"/>
      <c r="G28" s="134"/>
      <c r="H28" s="130"/>
      <c r="I28" s="130"/>
      <c r="J28" s="23"/>
    </row>
    <row r="29" spans="1:10" x14ac:dyDescent="0.25">
      <c r="A29" s="19" t="s">
        <v>347</v>
      </c>
      <c r="B29" s="5" t="s">
        <v>348</v>
      </c>
      <c r="C29" s="42"/>
      <c r="D29" s="42"/>
      <c r="E29" s="42"/>
      <c r="F29" s="42"/>
      <c r="G29" s="134"/>
      <c r="H29" s="130"/>
      <c r="I29" s="130"/>
      <c r="J29" s="23"/>
    </row>
    <row r="30" spans="1:10" x14ac:dyDescent="0.25">
      <c r="A30" s="13" t="s">
        <v>510</v>
      </c>
      <c r="B30" s="5" t="s">
        <v>349</v>
      </c>
      <c r="C30" s="27"/>
      <c r="D30" s="27"/>
      <c r="E30" s="27"/>
      <c r="F30" s="27"/>
      <c r="G30" s="135"/>
      <c r="H30" s="23"/>
      <c r="I30" s="23"/>
      <c r="J30" s="23"/>
    </row>
    <row r="31" spans="1:10" x14ac:dyDescent="0.25">
      <c r="A31" s="54" t="s">
        <v>223</v>
      </c>
      <c r="B31" s="54" t="s">
        <v>349</v>
      </c>
      <c r="C31" s="27"/>
      <c r="D31" s="27"/>
      <c r="E31" s="27"/>
      <c r="F31" s="27"/>
      <c r="G31" s="135"/>
      <c r="H31" s="23"/>
      <c r="I31" s="23"/>
      <c r="J31" s="23"/>
    </row>
    <row r="32" spans="1:10" x14ac:dyDescent="0.25">
      <c r="A32" s="19" t="s">
        <v>350</v>
      </c>
      <c r="B32" s="5" t="s">
        <v>351</v>
      </c>
      <c r="C32" s="27"/>
      <c r="D32" s="27"/>
      <c r="E32" s="27"/>
      <c r="F32" s="27"/>
      <c r="G32" s="135"/>
      <c r="H32" s="23"/>
      <c r="I32" s="23"/>
      <c r="J32" s="23"/>
    </row>
    <row r="33" spans="1:10" x14ac:dyDescent="0.25">
      <c r="A33" s="20" t="s">
        <v>489</v>
      </c>
      <c r="B33" s="7" t="s">
        <v>352</v>
      </c>
      <c r="C33" s="27"/>
      <c r="D33" s="27"/>
      <c r="E33" s="27"/>
      <c r="F33" s="27"/>
      <c r="G33" s="135"/>
      <c r="H33" s="23"/>
      <c r="I33" s="23"/>
      <c r="J33" s="23"/>
    </row>
    <row r="34" spans="1:10" x14ac:dyDescent="0.25">
      <c r="A34" s="12" t="s">
        <v>367</v>
      </c>
      <c r="B34" s="5" t="s">
        <v>368</v>
      </c>
      <c r="C34" s="27"/>
      <c r="D34" s="27"/>
      <c r="E34" s="27"/>
      <c r="F34" s="27"/>
      <c r="G34" s="135"/>
      <c r="H34" s="23"/>
      <c r="I34" s="23"/>
      <c r="J34" s="23"/>
    </row>
    <row r="35" spans="1:10" x14ac:dyDescent="0.25">
      <c r="A35" s="13" t="s">
        <v>369</v>
      </c>
      <c r="B35" s="5" t="s">
        <v>370</v>
      </c>
      <c r="C35" s="27"/>
      <c r="D35" s="27"/>
      <c r="E35" s="27"/>
      <c r="F35" s="27"/>
      <c r="G35" s="135"/>
      <c r="H35" s="23"/>
      <c r="I35" s="23"/>
      <c r="J35" s="23"/>
    </row>
    <row r="36" spans="1:10" x14ac:dyDescent="0.25">
      <c r="A36" s="19" t="s">
        <v>371</v>
      </c>
      <c r="B36" s="5" t="s">
        <v>372</v>
      </c>
      <c r="C36" s="27"/>
      <c r="D36" s="27"/>
      <c r="E36" s="27"/>
      <c r="F36" s="27"/>
      <c r="G36" s="135"/>
      <c r="H36" s="23"/>
      <c r="I36" s="23"/>
      <c r="J36" s="23"/>
    </row>
    <row r="37" spans="1:10" x14ac:dyDescent="0.25">
      <c r="A37" s="19" t="s">
        <v>474</v>
      </c>
      <c r="B37" s="5" t="s">
        <v>373</v>
      </c>
      <c r="C37" s="27"/>
      <c r="D37" s="27"/>
      <c r="E37" s="27"/>
      <c r="F37" s="27"/>
      <c r="G37" s="135"/>
      <c r="H37" s="23"/>
      <c r="I37" s="23"/>
      <c r="J37" s="23"/>
    </row>
    <row r="38" spans="1:10" x14ac:dyDescent="0.25">
      <c r="A38" s="54" t="s">
        <v>248</v>
      </c>
      <c r="B38" s="54" t="s">
        <v>373</v>
      </c>
      <c r="C38" s="27"/>
      <c r="D38" s="27"/>
      <c r="E38" s="27"/>
      <c r="F38" s="27"/>
      <c r="G38" s="135"/>
      <c r="H38" s="23"/>
      <c r="I38" s="23"/>
      <c r="J38" s="23"/>
    </row>
    <row r="39" spans="1:10" x14ac:dyDescent="0.25">
      <c r="A39" s="54" t="s">
        <v>249</v>
      </c>
      <c r="B39" s="54" t="s">
        <v>373</v>
      </c>
      <c r="C39" s="27"/>
      <c r="D39" s="27"/>
      <c r="E39" s="27"/>
      <c r="F39" s="27"/>
      <c r="G39" s="135"/>
      <c r="H39" s="23"/>
      <c r="I39" s="23"/>
      <c r="J39" s="23"/>
    </row>
    <row r="40" spans="1:10" x14ac:dyDescent="0.25">
      <c r="A40" s="55" t="s">
        <v>250</v>
      </c>
      <c r="B40" s="55" t="s">
        <v>373</v>
      </c>
      <c r="C40" s="27"/>
      <c r="D40" s="27"/>
      <c r="E40" s="27"/>
      <c r="F40" s="27"/>
      <c r="G40" s="135"/>
      <c r="H40" s="23"/>
      <c r="I40" s="23"/>
      <c r="J40" s="23"/>
    </row>
    <row r="41" spans="1:10" x14ac:dyDescent="0.25">
      <c r="A41" s="56" t="s">
        <v>492</v>
      </c>
      <c r="B41" s="39" t="s">
        <v>374</v>
      </c>
      <c r="C41" s="27"/>
      <c r="D41" s="27"/>
      <c r="E41" s="27"/>
      <c r="F41" s="27"/>
      <c r="G41" s="135"/>
      <c r="H41" s="23"/>
      <c r="I41" s="23"/>
      <c r="J41" s="23"/>
    </row>
    <row r="42" spans="1:10" x14ac:dyDescent="0.25">
      <c r="A42" s="104"/>
      <c r="B42" s="105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104"/>
      <c r="B43" s="105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04"/>
      <c r="B44" s="105"/>
    </row>
    <row r="45" spans="1:10" ht="25.5" x14ac:dyDescent="0.3">
      <c r="A45" s="2" t="s">
        <v>75</v>
      </c>
      <c r="B45" s="3" t="s">
        <v>76</v>
      </c>
      <c r="C45" s="113" t="s">
        <v>571</v>
      </c>
      <c r="D45" s="113" t="s">
        <v>587</v>
      </c>
      <c r="E45" s="113" t="s">
        <v>594</v>
      </c>
      <c r="F45" s="113" t="s">
        <v>612</v>
      </c>
    </row>
    <row r="46" spans="1:10" ht="15.75" x14ac:dyDescent="0.25">
      <c r="A46" s="106" t="s">
        <v>72</v>
      </c>
      <c r="B46" s="39"/>
      <c r="C46" s="27"/>
      <c r="D46" s="27"/>
      <c r="E46" s="27"/>
      <c r="F46" s="27"/>
    </row>
    <row r="47" spans="1:10" ht="15.75" x14ac:dyDescent="0.25">
      <c r="A47" s="107" t="s">
        <v>66</v>
      </c>
      <c r="B47" s="39"/>
      <c r="C47" s="123">
        <v>6860000</v>
      </c>
      <c r="D47" s="123">
        <v>6860000</v>
      </c>
      <c r="E47" s="123">
        <v>6860000</v>
      </c>
      <c r="F47" s="123">
        <v>6860000</v>
      </c>
    </row>
    <row r="48" spans="1:10" ht="31.5" x14ac:dyDescent="0.25">
      <c r="A48" s="107" t="s">
        <v>67</v>
      </c>
      <c r="B48" s="39"/>
      <c r="C48" s="123"/>
      <c r="D48" s="123"/>
      <c r="E48" s="123"/>
      <c r="F48" s="123"/>
    </row>
    <row r="49" spans="1:6" ht="15.75" x14ac:dyDescent="0.25">
      <c r="A49" s="107" t="s">
        <v>68</v>
      </c>
      <c r="B49" s="39"/>
      <c r="C49" s="123"/>
      <c r="D49" s="123"/>
      <c r="E49" s="123"/>
      <c r="F49" s="123"/>
    </row>
    <row r="50" spans="1:6" ht="31.5" x14ac:dyDescent="0.25">
      <c r="A50" s="107" t="s">
        <v>69</v>
      </c>
      <c r="B50" s="39"/>
      <c r="C50" s="123"/>
      <c r="D50" s="123"/>
      <c r="E50" s="123"/>
      <c r="F50" s="123"/>
    </row>
    <row r="51" spans="1:6" ht="15.75" x14ac:dyDescent="0.25">
      <c r="A51" s="107" t="s">
        <v>70</v>
      </c>
      <c r="B51" s="39"/>
      <c r="C51" s="123"/>
      <c r="D51" s="123"/>
      <c r="E51" s="123"/>
      <c r="F51" s="123"/>
    </row>
    <row r="52" spans="1:6" ht="15.75" x14ac:dyDescent="0.25">
      <c r="A52" s="107" t="s">
        <v>71</v>
      </c>
      <c r="B52" s="39"/>
      <c r="C52" s="123"/>
      <c r="D52" s="123"/>
      <c r="E52" s="123"/>
      <c r="F52" s="123"/>
    </row>
    <row r="53" spans="1:6" x14ac:dyDescent="0.25">
      <c r="A53" s="56" t="s">
        <v>49</v>
      </c>
      <c r="B53" s="39"/>
      <c r="C53" s="123">
        <f>SUM(C47:C52)</f>
        <v>6860000</v>
      </c>
      <c r="D53" s="123">
        <f>SUM(D47:D52)</f>
        <v>6860000</v>
      </c>
      <c r="E53" s="123">
        <f>SUM(E47:E52)</f>
        <v>6860000</v>
      </c>
      <c r="F53" s="123">
        <f>SUM(F47:F52)</f>
        <v>6860000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topLeftCell="A106" workbookViewId="0">
      <selection activeCell="C109" sqref="C109"/>
    </sheetView>
  </sheetViews>
  <sheetFormatPr defaultRowHeight="15" x14ac:dyDescent="0.25"/>
  <cols>
    <col min="1" max="1" width="98.42578125" customWidth="1"/>
    <col min="3" max="6" width="15.5703125" customWidth="1"/>
  </cols>
  <sheetData>
    <row r="1" spans="1:6" ht="21" customHeight="1" x14ac:dyDescent="0.25">
      <c r="A1" s="139" t="s">
        <v>596</v>
      </c>
      <c r="B1" s="143"/>
      <c r="C1" s="143"/>
      <c r="D1" s="143"/>
      <c r="E1" s="143"/>
      <c r="F1" s="141"/>
    </row>
    <row r="2" spans="1:6" ht="18.75" customHeight="1" x14ac:dyDescent="0.25">
      <c r="A2" s="142" t="s">
        <v>574</v>
      </c>
      <c r="B2" s="143"/>
      <c r="C2" s="143"/>
      <c r="D2" s="143"/>
      <c r="E2" s="143"/>
      <c r="F2" s="141"/>
    </row>
    <row r="3" spans="1:6" ht="18" x14ac:dyDescent="0.25">
      <c r="A3" s="49"/>
      <c r="E3" s="115" t="s">
        <v>565</v>
      </c>
    </row>
    <row r="4" spans="1:6" x14ac:dyDescent="0.25">
      <c r="A4" s="4" t="s">
        <v>17</v>
      </c>
    </row>
    <row r="5" spans="1:6" ht="45" x14ac:dyDescent="0.3">
      <c r="A5" s="2" t="s">
        <v>75</v>
      </c>
      <c r="B5" s="3" t="s">
        <v>76</v>
      </c>
      <c r="C5" s="63" t="s">
        <v>542</v>
      </c>
      <c r="D5" s="63" t="s">
        <v>543</v>
      </c>
      <c r="E5" s="63" t="s">
        <v>544</v>
      </c>
      <c r="F5" s="108" t="s">
        <v>48</v>
      </c>
    </row>
    <row r="6" spans="1:6" x14ac:dyDescent="0.25">
      <c r="A6" s="28" t="s">
        <v>77</v>
      </c>
      <c r="B6" s="29" t="s">
        <v>78</v>
      </c>
      <c r="C6" s="116">
        <v>12606045</v>
      </c>
      <c r="D6" s="116"/>
      <c r="E6" s="116"/>
      <c r="F6" s="123">
        <f>SUM(C6:E6)</f>
        <v>12606045</v>
      </c>
    </row>
    <row r="7" spans="1:6" x14ac:dyDescent="0.25">
      <c r="A7" s="28" t="s">
        <v>79</v>
      </c>
      <c r="B7" s="30" t="s">
        <v>80</v>
      </c>
      <c r="C7" s="116"/>
      <c r="D7" s="116"/>
      <c r="E7" s="116"/>
      <c r="F7" s="123">
        <f t="shared" ref="F7:F70" si="0">SUM(C7:E7)</f>
        <v>0</v>
      </c>
    </row>
    <row r="8" spans="1:6" x14ac:dyDescent="0.25">
      <c r="A8" s="28" t="s">
        <v>81</v>
      </c>
      <c r="B8" s="30" t="s">
        <v>82</v>
      </c>
      <c r="C8" s="116"/>
      <c r="D8" s="116"/>
      <c r="E8" s="116"/>
      <c r="F8" s="123">
        <f t="shared" si="0"/>
        <v>0</v>
      </c>
    </row>
    <row r="9" spans="1:6" x14ac:dyDescent="0.25">
      <c r="A9" s="31" t="s">
        <v>83</v>
      </c>
      <c r="B9" s="30" t="s">
        <v>84</v>
      </c>
      <c r="C9" s="116"/>
      <c r="D9" s="116"/>
      <c r="E9" s="116"/>
      <c r="F9" s="123">
        <f t="shared" si="0"/>
        <v>0</v>
      </c>
    </row>
    <row r="10" spans="1:6" x14ac:dyDescent="0.25">
      <c r="A10" s="31" t="s">
        <v>85</v>
      </c>
      <c r="B10" s="30" t="s">
        <v>86</v>
      </c>
      <c r="C10" s="116"/>
      <c r="D10" s="116"/>
      <c r="E10" s="116"/>
      <c r="F10" s="123">
        <f t="shared" si="0"/>
        <v>0</v>
      </c>
    </row>
    <row r="11" spans="1:6" x14ac:dyDescent="0.25">
      <c r="A11" s="31" t="s">
        <v>87</v>
      </c>
      <c r="B11" s="30" t="s">
        <v>88</v>
      </c>
      <c r="C11" s="116"/>
      <c r="D11" s="116"/>
      <c r="E11" s="116"/>
      <c r="F11" s="123">
        <f t="shared" si="0"/>
        <v>0</v>
      </c>
    </row>
    <row r="12" spans="1:6" x14ac:dyDescent="0.25">
      <c r="A12" s="31" t="s">
        <v>89</v>
      </c>
      <c r="B12" s="30" t="s">
        <v>90</v>
      </c>
      <c r="C12" s="116">
        <v>200000</v>
      </c>
      <c r="D12" s="116"/>
      <c r="E12" s="116"/>
      <c r="F12" s="123">
        <f t="shared" si="0"/>
        <v>200000</v>
      </c>
    </row>
    <row r="13" spans="1:6" x14ac:dyDescent="0.25">
      <c r="A13" s="31" t="s">
        <v>91</v>
      </c>
      <c r="B13" s="30" t="s">
        <v>92</v>
      </c>
      <c r="C13" s="116"/>
      <c r="D13" s="116"/>
      <c r="E13" s="116"/>
      <c r="F13" s="123">
        <f t="shared" si="0"/>
        <v>0</v>
      </c>
    </row>
    <row r="14" spans="1:6" x14ac:dyDescent="0.25">
      <c r="A14" s="5" t="s">
        <v>93</v>
      </c>
      <c r="B14" s="30" t="s">
        <v>94</v>
      </c>
      <c r="C14" s="116"/>
      <c r="D14" s="116"/>
      <c r="E14" s="116"/>
      <c r="F14" s="123">
        <f t="shared" si="0"/>
        <v>0</v>
      </c>
    </row>
    <row r="15" spans="1:6" x14ac:dyDescent="0.25">
      <c r="A15" s="5" t="s">
        <v>95</v>
      </c>
      <c r="B15" s="30" t="s">
        <v>96</v>
      </c>
      <c r="C15" s="116"/>
      <c r="D15" s="116"/>
      <c r="E15" s="116"/>
      <c r="F15" s="123">
        <f t="shared" si="0"/>
        <v>0</v>
      </c>
    </row>
    <row r="16" spans="1:6" x14ac:dyDescent="0.25">
      <c r="A16" s="5" t="s">
        <v>97</v>
      </c>
      <c r="B16" s="30" t="s">
        <v>98</v>
      </c>
      <c r="C16" s="116"/>
      <c r="D16" s="116"/>
      <c r="E16" s="116"/>
      <c r="F16" s="123">
        <f t="shared" si="0"/>
        <v>0</v>
      </c>
    </row>
    <row r="17" spans="1:6" x14ac:dyDescent="0.25">
      <c r="A17" s="5" t="s">
        <v>99</v>
      </c>
      <c r="B17" s="30" t="s">
        <v>100</v>
      </c>
      <c r="C17" s="116"/>
      <c r="D17" s="116"/>
      <c r="E17" s="116"/>
      <c r="F17" s="123">
        <f t="shared" si="0"/>
        <v>0</v>
      </c>
    </row>
    <row r="18" spans="1:6" x14ac:dyDescent="0.25">
      <c r="A18" s="5" t="s">
        <v>405</v>
      </c>
      <c r="B18" s="30" t="s">
        <v>101</v>
      </c>
      <c r="C18" s="116"/>
      <c r="D18" s="116"/>
      <c r="E18" s="116"/>
      <c r="F18" s="123">
        <f t="shared" si="0"/>
        <v>0</v>
      </c>
    </row>
    <row r="19" spans="1:6" x14ac:dyDescent="0.25">
      <c r="A19" s="32" t="s">
        <v>378</v>
      </c>
      <c r="B19" s="33" t="s">
        <v>102</v>
      </c>
      <c r="C19" s="116">
        <f>SUM(C6:C18)</f>
        <v>12806045</v>
      </c>
      <c r="D19" s="116">
        <f>SUM(D6:D18)</f>
        <v>0</v>
      </c>
      <c r="E19" s="116">
        <f>SUM(E6:E18)</f>
        <v>0</v>
      </c>
      <c r="F19" s="123">
        <f t="shared" si="0"/>
        <v>12806045</v>
      </c>
    </row>
    <row r="20" spans="1:6" x14ac:dyDescent="0.25">
      <c r="A20" s="5" t="s">
        <v>103</v>
      </c>
      <c r="B20" s="30" t="s">
        <v>104</v>
      </c>
      <c r="C20" s="116">
        <v>3616800</v>
      </c>
      <c r="D20" s="116"/>
      <c r="E20" s="116"/>
      <c r="F20" s="123">
        <f t="shared" si="0"/>
        <v>3616800</v>
      </c>
    </row>
    <row r="21" spans="1:6" x14ac:dyDescent="0.25">
      <c r="A21" s="5" t="s">
        <v>105</v>
      </c>
      <c r="B21" s="30" t="s">
        <v>106</v>
      </c>
      <c r="C21" s="116">
        <v>136800</v>
      </c>
      <c r="D21" s="116"/>
      <c r="E21" s="116"/>
      <c r="F21" s="123">
        <f t="shared" si="0"/>
        <v>136800</v>
      </c>
    </row>
    <row r="22" spans="1:6" x14ac:dyDescent="0.25">
      <c r="A22" s="6" t="s">
        <v>107</v>
      </c>
      <c r="B22" s="30" t="s">
        <v>108</v>
      </c>
      <c r="C22" s="116"/>
      <c r="D22" s="116"/>
      <c r="E22" s="116"/>
      <c r="F22" s="123">
        <f t="shared" si="0"/>
        <v>0</v>
      </c>
    </row>
    <row r="23" spans="1:6" x14ac:dyDescent="0.25">
      <c r="A23" s="7" t="s">
        <v>379</v>
      </c>
      <c r="B23" s="33" t="s">
        <v>109</v>
      </c>
      <c r="C23" s="116">
        <f>SUM(C20:C22)</f>
        <v>3753600</v>
      </c>
      <c r="D23" s="116"/>
      <c r="E23" s="116"/>
      <c r="F23" s="123">
        <f t="shared" si="0"/>
        <v>3753600</v>
      </c>
    </row>
    <row r="24" spans="1:6" x14ac:dyDescent="0.25">
      <c r="A24" s="52" t="s">
        <v>435</v>
      </c>
      <c r="B24" s="53" t="s">
        <v>110</v>
      </c>
      <c r="C24" s="117">
        <f>SUM(C19+C23)</f>
        <v>16559645</v>
      </c>
      <c r="D24" s="117">
        <f>SUM(D19+D23)</f>
        <v>0</v>
      </c>
      <c r="E24" s="117">
        <f>SUM(E19+E23)</f>
        <v>0</v>
      </c>
      <c r="F24" s="117">
        <f t="shared" si="0"/>
        <v>16559645</v>
      </c>
    </row>
    <row r="25" spans="1:6" x14ac:dyDescent="0.25">
      <c r="A25" s="39" t="s">
        <v>406</v>
      </c>
      <c r="B25" s="53" t="s">
        <v>111</v>
      </c>
      <c r="C25" s="117">
        <v>2464411</v>
      </c>
      <c r="D25" s="116"/>
      <c r="E25" s="116"/>
      <c r="F25" s="117">
        <f t="shared" si="0"/>
        <v>2464411</v>
      </c>
    </row>
    <row r="26" spans="1:6" x14ac:dyDescent="0.25">
      <c r="A26" s="5" t="s">
        <v>112</v>
      </c>
      <c r="B26" s="30" t="s">
        <v>113</v>
      </c>
      <c r="C26" s="116">
        <v>120000</v>
      </c>
      <c r="D26" s="116"/>
      <c r="E26" s="116"/>
      <c r="F26" s="123">
        <f t="shared" si="0"/>
        <v>120000</v>
      </c>
    </row>
    <row r="27" spans="1:6" x14ac:dyDescent="0.25">
      <c r="A27" s="5" t="s">
        <v>114</v>
      </c>
      <c r="B27" s="30" t="s">
        <v>115</v>
      </c>
      <c r="C27" s="116">
        <v>4767490</v>
      </c>
      <c r="D27" s="116"/>
      <c r="E27" s="116"/>
      <c r="F27" s="123">
        <f t="shared" si="0"/>
        <v>4767490</v>
      </c>
    </row>
    <row r="28" spans="1:6" x14ac:dyDescent="0.25">
      <c r="A28" s="5" t="s">
        <v>116</v>
      </c>
      <c r="B28" s="30" t="s">
        <v>117</v>
      </c>
      <c r="C28" s="116"/>
      <c r="D28" s="116"/>
      <c r="E28" s="116"/>
      <c r="F28" s="123">
        <f t="shared" si="0"/>
        <v>0</v>
      </c>
    </row>
    <row r="29" spans="1:6" x14ac:dyDescent="0.25">
      <c r="A29" s="7" t="s">
        <v>380</v>
      </c>
      <c r="B29" s="33" t="s">
        <v>118</v>
      </c>
      <c r="C29" s="116">
        <f>SUM(C26:C28)</f>
        <v>4887490</v>
      </c>
      <c r="D29" s="116">
        <f>SUM(D26:D28)</f>
        <v>0</v>
      </c>
      <c r="E29" s="116">
        <f>SUM(E26:E28)</f>
        <v>0</v>
      </c>
      <c r="F29" s="123">
        <f t="shared" si="0"/>
        <v>4887490</v>
      </c>
    </row>
    <row r="30" spans="1:6" x14ac:dyDescent="0.25">
      <c r="A30" s="5" t="s">
        <v>119</v>
      </c>
      <c r="B30" s="30" t="s">
        <v>120</v>
      </c>
      <c r="C30" s="116">
        <v>210000</v>
      </c>
      <c r="D30" s="116"/>
      <c r="E30" s="116"/>
      <c r="F30" s="123">
        <f t="shared" si="0"/>
        <v>210000</v>
      </c>
    </row>
    <row r="31" spans="1:6" x14ac:dyDescent="0.25">
      <c r="A31" s="5" t="s">
        <v>121</v>
      </c>
      <c r="B31" s="30" t="s">
        <v>122</v>
      </c>
      <c r="C31" s="116">
        <v>5000</v>
      </c>
      <c r="D31" s="116"/>
      <c r="E31" s="116"/>
      <c r="F31" s="123">
        <f t="shared" si="0"/>
        <v>5000</v>
      </c>
    </row>
    <row r="32" spans="1:6" ht="15" customHeight="1" x14ac:dyDescent="0.25">
      <c r="A32" s="7" t="s">
        <v>436</v>
      </c>
      <c r="B32" s="33" t="s">
        <v>123</v>
      </c>
      <c r="C32" s="116">
        <f>SUM(C30:C31)</f>
        <v>215000</v>
      </c>
      <c r="D32" s="116">
        <f>SUM(D30:D31)</f>
        <v>0</v>
      </c>
      <c r="E32" s="116">
        <f>SUM(E30:E31)</f>
        <v>0</v>
      </c>
      <c r="F32" s="123">
        <f t="shared" si="0"/>
        <v>215000</v>
      </c>
    </row>
    <row r="33" spans="1:6" x14ac:dyDescent="0.25">
      <c r="A33" s="5" t="s">
        <v>124</v>
      </c>
      <c r="B33" s="30" t="s">
        <v>125</v>
      </c>
      <c r="C33" s="116">
        <v>2127000</v>
      </c>
      <c r="D33" s="116"/>
      <c r="E33" s="116"/>
      <c r="F33" s="123">
        <f t="shared" si="0"/>
        <v>2127000</v>
      </c>
    </row>
    <row r="34" spans="1:6" x14ac:dyDescent="0.25">
      <c r="A34" s="5" t="s">
        <v>126</v>
      </c>
      <c r="B34" s="30" t="s">
        <v>127</v>
      </c>
      <c r="C34" s="116">
        <v>563622</v>
      </c>
      <c r="D34" s="116"/>
      <c r="E34" s="116"/>
      <c r="F34" s="123">
        <f t="shared" si="0"/>
        <v>563622</v>
      </c>
    </row>
    <row r="35" spans="1:6" x14ac:dyDescent="0.25">
      <c r="A35" s="5" t="s">
        <v>407</v>
      </c>
      <c r="B35" s="30" t="s">
        <v>128</v>
      </c>
      <c r="C35" s="116">
        <v>70000</v>
      </c>
      <c r="D35" s="116"/>
      <c r="E35" s="116"/>
      <c r="F35" s="123">
        <f t="shared" si="0"/>
        <v>70000</v>
      </c>
    </row>
    <row r="36" spans="1:6" x14ac:dyDescent="0.25">
      <c r="A36" s="5" t="s">
        <v>129</v>
      </c>
      <c r="B36" s="30" t="s">
        <v>130</v>
      </c>
      <c r="C36" s="116">
        <v>750000</v>
      </c>
      <c r="D36" s="116"/>
      <c r="E36" s="116"/>
      <c r="F36" s="123">
        <f t="shared" si="0"/>
        <v>750000</v>
      </c>
    </row>
    <row r="37" spans="1:6" x14ac:dyDescent="0.25">
      <c r="A37" s="10" t="s">
        <v>408</v>
      </c>
      <c r="B37" s="30" t="s">
        <v>131</v>
      </c>
      <c r="C37" s="116"/>
      <c r="D37" s="116"/>
      <c r="E37" s="116"/>
      <c r="F37" s="123">
        <f t="shared" si="0"/>
        <v>0</v>
      </c>
    </row>
    <row r="38" spans="1:6" x14ac:dyDescent="0.25">
      <c r="A38" s="6" t="s">
        <v>132</v>
      </c>
      <c r="B38" s="30" t="s">
        <v>133</v>
      </c>
      <c r="C38" s="116">
        <v>1748000</v>
      </c>
      <c r="D38" s="116"/>
      <c r="E38" s="116"/>
      <c r="F38" s="123">
        <f t="shared" si="0"/>
        <v>1748000</v>
      </c>
    </row>
    <row r="39" spans="1:6" x14ac:dyDescent="0.25">
      <c r="A39" s="5" t="s">
        <v>409</v>
      </c>
      <c r="B39" s="30" t="s">
        <v>134</v>
      </c>
      <c r="C39" s="116">
        <v>1540000</v>
      </c>
      <c r="D39" s="116"/>
      <c r="E39" s="116"/>
      <c r="F39" s="123">
        <f t="shared" si="0"/>
        <v>1540000</v>
      </c>
    </row>
    <row r="40" spans="1:6" x14ac:dyDescent="0.25">
      <c r="A40" s="7" t="s">
        <v>381</v>
      </c>
      <c r="B40" s="33" t="s">
        <v>135</v>
      </c>
      <c r="C40" s="116">
        <f>SUM(C33:C39)</f>
        <v>6798622</v>
      </c>
      <c r="D40" s="116">
        <f>SUM(D33:D39)</f>
        <v>0</v>
      </c>
      <c r="E40" s="116">
        <f>SUM(E33:E39)</f>
        <v>0</v>
      </c>
      <c r="F40" s="123">
        <f t="shared" si="0"/>
        <v>6798622</v>
      </c>
    </row>
    <row r="41" spans="1:6" x14ac:dyDescent="0.25">
      <c r="A41" s="5" t="s">
        <v>136</v>
      </c>
      <c r="B41" s="30" t="s">
        <v>137</v>
      </c>
      <c r="C41" s="116">
        <v>398800</v>
      </c>
      <c r="D41" s="116"/>
      <c r="E41" s="116"/>
      <c r="F41" s="123">
        <f t="shared" si="0"/>
        <v>398800</v>
      </c>
    </row>
    <row r="42" spans="1:6" x14ac:dyDescent="0.25">
      <c r="A42" s="5" t="s">
        <v>138</v>
      </c>
      <c r="B42" s="30" t="s">
        <v>139</v>
      </c>
      <c r="C42" s="116"/>
      <c r="D42" s="116"/>
      <c r="E42" s="116"/>
      <c r="F42" s="123">
        <f t="shared" si="0"/>
        <v>0</v>
      </c>
    </row>
    <row r="43" spans="1:6" x14ac:dyDescent="0.25">
      <c r="A43" s="7" t="s">
        <v>382</v>
      </c>
      <c r="B43" s="33" t="s">
        <v>140</v>
      </c>
      <c r="C43" s="116">
        <f>SUM(C41:C42)</f>
        <v>398800</v>
      </c>
      <c r="D43" s="116">
        <f>SUM(D41:D42)</f>
        <v>0</v>
      </c>
      <c r="E43" s="116">
        <f>SUM(E41:E42)</f>
        <v>0</v>
      </c>
      <c r="F43" s="123">
        <f t="shared" si="0"/>
        <v>398800</v>
      </c>
    </row>
    <row r="44" spans="1:6" x14ac:dyDescent="0.25">
      <c r="A44" s="5" t="s">
        <v>141</v>
      </c>
      <c r="B44" s="30" t="s">
        <v>142</v>
      </c>
      <c r="C44" s="116">
        <v>2999600</v>
      </c>
      <c r="D44" s="116"/>
      <c r="E44" s="116"/>
      <c r="F44" s="123">
        <f t="shared" si="0"/>
        <v>2999600</v>
      </c>
    </row>
    <row r="45" spans="1:6" x14ac:dyDescent="0.25">
      <c r="A45" s="5" t="s">
        <v>143</v>
      </c>
      <c r="B45" s="30" t="s">
        <v>144</v>
      </c>
      <c r="C45" s="116"/>
      <c r="D45" s="116"/>
      <c r="E45" s="116"/>
      <c r="F45" s="123">
        <f t="shared" si="0"/>
        <v>0</v>
      </c>
    </row>
    <row r="46" spans="1:6" x14ac:dyDescent="0.25">
      <c r="A46" s="5" t="s">
        <v>410</v>
      </c>
      <c r="B46" s="30" t="s">
        <v>145</v>
      </c>
      <c r="C46" s="116"/>
      <c r="D46" s="116"/>
      <c r="E46" s="116"/>
      <c r="F46" s="123">
        <f t="shared" si="0"/>
        <v>0</v>
      </c>
    </row>
    <row r="47" spans="1:6" x14ac:dyDescent="0.25">
      <c r="A47" s="5" t="s">
        <v>411</v>
      </c>
      <c r="B47" s="30" t="s">
        <v>146</v>
      </c>
      <c r="C47" s="116"/>
      <c r="D47" s="116"/>
      <c r="E47" s="116"/>
      <c r="F47" s="123">
        <f t="shared" si="0"/>
        <v>0</v>
      </c>
    </row>
    <row r="48" spans="1:6" x14ac:dyDescent="0.25">
      <c r="A48" s="5" t="s">
        <v>147</v>
      </c>
      <c r="B48" s="30" t="s">
        <v>148</v>
      </c>
      <c r="C48" s="116">
        <v>110000</v>
      </c>
      <c r="D48" s="116"/>
      <c r="E48" s="116"/>
      <c r="F48" s="123">
        <f t="shared" si="0"/>
        <v>110000</v>
      </c>
    </row>
    <row r="49" spans="1:6" x14ac:dyDescent="0.25">
      <c r="A49" s="7" t="s">
        <v>383</v>
      </c>
      <c r="B49" s="33" t="s">
        <v>149</v>
      </c>
      <c r="C49" s="116">
        <f>SUM(C44:C48)</f>
        <v>3109600</v>
      </c>
      <c r="D49" s="116">
        <f>SUM(D44:D48)</f>
        <v>0</v>
      </c>
      <c r="E49" s="116">
        <f>SUM(E44:E48)</f>
        <v>0</v>
      </c>
      <c r="F49" s="123">
        <f t="shared" si="0"/>
        <v>3109600</v>
      </c>
    </row>
    <row r="50" spans="1:6" x14ac:dyDescent="0.25">
      <c r="A50" s="39" t="s">
        <v>384</v>
      </c>
      <c r="B50" s="53" t="s">
        <v>150</v>
      </c>
      <c r="C50" s="117">
        <f>SUM(C29+C32+C40+C43+C49)</f>
        <v>15409512</v>
      </c>
      <c r="D50" s="117">
        <f>SUM(D29+D32+D40+D43+D49)</f>
        <v>0</v>
      </c>
      <c r="E50" s="117">
        <f>SUM(E29+E32+E40+E43+E49)</f>
        <v>0</v>
      </c>
      <c r="F50" s="117">
        <f t="shared" si="0"/>
        <v>15409512</v>
      </c>
    </row>
    <row r="51" spans="1:6" x14ac:dyDescent="0.25">
      <c r="A51" s="13" t="s">
        <v>151</v>
      </c>
      <c r="B51" s="30" t="s">
        <v>152</v>
      </c>
      <c r="C51" s="116"/>
      <c r="D51" s="116"/>
      <c r="E51" s="116"/>
      <c r="F51" s="123">
        <f t="shared" si="0"/>
        <v>0</v>
      </c>
    </row>
    <row r="52" spans="1:6" x14ac:dyDescent="0.25">
      <c r="A52" s="13" t="s">
        <v>385</v>
      </c>
      <c r="B52" s="30" t="s">
        <v>153</v>
      </c>
      <c r="C52" s="116"/>
      <c r="D52" s="116"/>
      <c r="E52" s="116"/>
      <c r="F52" s="123">
        <f t="shared" si="0"/>
        <v>0</v>
      </c>
    </row>
    <row r="53" spans="1:6" x14ac:dyDescent="0.25">
      <c r="A53" s="16" t="s">
        <v>412</v>
      </c>
      <c r="B53" s="30" t="s">
        <v>154</v>
      </c>
      <c r="C53" s="116"/>
      <c r="D53" s="116"/>
      <c r="E53" s="116"/>
      <c r="F53" s="123">
        <f t="shared" si="0"/>
        <v>0</v>
      </c>
    </row>
    <row r="54" spans="1:6" x14ac:dyDescent="0.25">
      <c r="A54" s="16" t="s">
        <v>413</v>
      </c>
      <c r="B54" s="30" t="s">
        <v>155</v>
      </c>
      <c r="C54" s="116"/>
      <c r="D54" s="116"/>
      <c r="E54" s="116"/>
      <c r="F54" s="123">
        <f t="shared" si="0"/>
        <v>0</v>
      </c>
    </row>
    <row r="55" spans="1:6" x14ac:dyDescent="0.25">
      <c r="A55" s="16" t="s">
        <v>414</v>
      </c>
      <c r="B55" s="30" t="s">
        <v>156</v>
      </c>
      <c r="C55" s="116"/>
      <c r="D55" s="116"/>
      <c r="E55" s="116"/>
      <c r="F55" s="123">
        <f t="shared" si="0"/>
        <v>0</v>
      </c>
    </row>
    <row r="56" spans="1:6" x14ac:dyDescent="0.25">
      <c r="A56" s="13" t="s">
        <v>415</v>
      </c>
      <c r="B56" s="30" t="s">
        <v>157</v>
      </c>
      <c r="C56" s="116"/>
      <c r="D56" s="116"/>
      <c r="E56" s="116"/>
      <c r="F56" s="123">
        <f t="shared" si="0"/>
        <v>0</v>
      </c>
    </row>
    <row r="57" spans="1:6" x14ac:dyDescent="0.25">
      <c r="A57" s="13" t="s">
        <v>416</v>
      </c>
      <c r="B57" s="30" t="s">
        <v>158</v>
      </c>
      <c r="C57" s="116"/>
      <c r="D57" s="116"/>
      <c r="E57" s="116"/>
      <c r="F57" s="123">
        <f t="shared" si="0"/>
        <v>0</v>
      </c>
    </row>
    <row r="58" spans="1:6" x14ac:dyDescent="0.25">
      <c r="A58" s="13" t="s">
        <v>417</v>
      </c>
      <c r="B58" s="30" t="s">
        <v>159</v>
      </c>
      <c r="C58" s="116">
        <v>4170000</v>
      </c>
      <c r="D58" s="116"/>
      <c r="E58" s="116"/>
      <c r="F58" s="123">
        <f t="shared" si="0"/>
        <v>4170000</v>
      </c>
    </row>
    <row r="59" spans="1:6" x14ac:dyDescent="0.25">
      <c r="A59" s="50" t="s">
        <v>386</v>
      </c>
      <c r="B59" s="53" t="s">
        <v>160</v>
      </c>
      <c r="C59" s="117">
        <f>SUM(C51:C58)</f>
        <v>4170000</v>
      </c>
      <c r="D59" s="117">
        <f>SUM(D51:D58)</f>
        <v>0</v>
      </c>
      <c r="E59" s="117">
        <f>SUM(E51:E58)</f>
        <v>0</v>
      </c>
      <c r="F59" s="117">
        <f t="shared" si="0"/>
        <v>4170000</v>
      </c>
    </row>
    <row r="60" spans="1:6" x14ac:dyDescent="0.25">
      <c r="A60" s="12" t="s">
        <v>418</v>
      </c>
      <c r="B60" s="30" t="s">
        <v>161</v>
      </c>
      <c r="C60" s="116"/>
      <c r="D60" s="116"/>
      <c r="E60" s="116"/>
      <c r="F60" s="123">
        <f t="shared" si="0"/>
        <v>0</v>
      </c>
    </row>
    <row r="61" spans="1:6" x14ac:dyDescent="0.25">
      <c r="A61" s="12" t="s">
        <v>162</v>
      </c>
      <c r="B61" s="30" t="s">
        <v>163</v>
      </c>
      <c r="C61" s="116"/>
      <c r="D61" s="116"/>
      <c r="E61" s="116"/>
      <c r="F61" s="123">
        <f t="shared" si="0"/>
        <v>0</v>
      </c>
    </row>
    <row r="62" spans="1:6" x14ac:dyDescent="0.25">
      <c r="A62" s="12" t="s">
        <v>164</v>
      </c>
      <c r="B62" s="30" t="s">
        <v>165</v>
      </c>
      <c r="C62" s="116"/>
      <c r="D62" s="116"/>
      <c r="E62" s="116"/>
      <c r="F62" s="123">
        <f t="shared" si="0"/>
        <v>0</v>
      </c>
    </row>
    <row r="63" spans="1:6" x14ac:dyDescent="0.25">
      <c r="A63" s="12" t="s">
        <v>387</v>
      </c>
      <c r="B63" s="30" t="s">
        <v>166</v>
      </c>
      <c r="C63" s="116"/>
      <c r="D63" s="116"/>
      <c r="E63" s="116"/>
      <c r="F63" s="123">
        <f t="shared" si="0"/>
        <v>0</v>
      </c>
    </row>
    <row r="64" spans="1:6" x14ac:dyDescent="0.25">
      <c r="A64" s="12" t="s">
        <v>419</v>
      </c>
      <c r="B64" s="30" t="s">
        <v>167</v>
      </c>
      <c r="C64" s="116"/>
      <c r="D64" s="116"/>
      <c r="E64" s="116"/>
      <c r="F64" s="123">
        <f t="shared" si="0"/>
        <v>0</v>
      </c>
    </row>
    <row r="65" spans="1:6" x14ac:dyDescent="0.25">
      <c r="A65" s="12" t="s">
        <v>388</v>
      </c>
      <c r="B65" s="30" t="s">
        <v>168</v>
      </c>
      <c r="C65" s="116">
        <v>1104088</v>
      </c>
      <c r="D65" s="116"/>
      <c r="E65" s="116">
        <v>3580539</v>
      </c>
      <c r="F65" s="123">
        <f t="shared" si="0"/>
        <v>4684627</v>
      </c>
    </row>
    <row r="66" spans="1:6" x14ac:dyDescent="0.25">
      <c r="A66" s="12" t="s">
        <v>420</v>
      </c>
      <c r="B66" s="30" t="s">
        <v>169</v>
      </c>
      <c r="C66" s="116"/>
      <c r="D66" s="116"/>
      <c r="E66" s="116"/>
      <c r="F66" s="123">
        <f t="shared" si="0"/>
        <v>0</v>
      </c>
    </row>
    <row r="67" spans="1:6" x14ac:dyDescent="0.25">
      <c r="A67" s="12" t="s">
        <v>421</v>
      </c>
      <c r="B67" s="30" t="s">
        <v>170</v>
      </c>
      <c r="C67" s="116"/>
      <c r="D67" s="116"/>
      <c r="E67" s="116"/>
      <c r="F67" s="123">
        <f t="shared" si="0"/>
        <v>0</v>
      </c>
    </row>
    <row r="68" spans="1:6" x14ac:dyDescent="0.25">
      <c r="A68" s="12" t="s">
        <v>171</v>
      </c>
      <c r="B68" s="30" t="s">
        <v>172</v>
      </c>
      <c r="C68" s="116"/>
      <c r="D68" s="116"/>
      <c r="E68" s="116"/>
      <c r="F68" s="123">
        <f t="shared" si="0"/>
        <v>0</v>
      </c>
    </row>
    <row r="69" spans="1:6" x14ac:dyDescent="0.25">
      <c r="A69" s="19" t="s">
        <v>173</v>
      </c>
      <c r="B69" s="30" t="s">
        <v>174</v>
      </c>
      <c r="C69" s="116"/>
      <c r="D69" s="116"/>
      <c r="E69" s="116"/>
      <c r="F69" s="123">
        <f t="shared" si="0"/>
        <v>0</v>
      </c>
    </row>
    <row r="70" spans="1:6" x14ac:dyDescent="0.25">
      <c r="A70" s="12" t="s">
        <v>422</v>
      </c>
      <c r="B70" s="30" t="s">
        <v>175</v>
      </c>
      <c r="C70" s="116">
        <v>20000</v>
      </c>
      <c r="D70" s="116"/>
      <c r="E70" s="116"/>
      <c r="F70" s="123">
        <f t="shared" si="0"/>
        <v>20000</v>
      </c>
    </row>
    <row r="71" spans="1:6" x14ac:dyDescent="0.25">
      <c r="A71" s="19" t="s">
        <v>575</v>
      </c>
      <c r="B71" s="30" t="s">
        <v>176</v>
      </c>
      <c r="C71" s="116">
        <v>6549429</v>
      </c>
      <c r="D71" s="116"/>
      <c r="E71" s="116"/>
      <c r="F71" s="123">
        <f t="shared" ref="F71:F122" si="1">SUM(C71:E71)</f>
        <v>6549429</v>
      </c>
    </row>
    <row r="72" spans="1:6" x14ac:dyDescent="0.25">
      <c r="A72" s="19"/>
      <c r="B72" s="30" t="s">
        <v>176</v>
      </c>
      <c r="C72" s="116"/>
      <c r="D72" s="116"/>
      <c r="E72" s="116"/>
      <c r="F72" s="123">
        <f t="shared" si="1"/>
        <v>0</v>
      </c>
    </row>
    <row r="73" spans="1:6" x14ac:dyDescent="0.25">
      <c r="A73" s="50" t="s">
        <v>389</v>
      </c>
      <c r="B73" s="53" t="s">
        <v>177</v>
      </c>
      <c r="C73" s="117">
        <f>SUM(C60:C72)</f>
        <v>7673517</v>
      </c>
      <c r="D73" s="117">
        <f>SUM(D60:D72)</f>
        <v>0</v>
      </c>
      <c r="E73" s="117">
        <f>SUM(E60:E72)</f>
        <v>3580539</v>
      </c>
      <c r="F73" s="117">
        <f t="shared" si="1"/>
        <v>11254056</v>
      </c>
    </row>
    <row r="74" spans="1:6" ht="15.75" x14ac:dyDescent="0.25">
      <c r="A74" s="61" t="s">
        <v>541</v>
      </c>
      <c r="B74" s="53"/>
      <c r="C74" s="117">
        <f>SUM(C24+C25+C50+C59+C73)</f>
        <v>46277085</v>
      </c>
      <c r="D74" s="117">
        <f>SUM(D24+D25+D50+D59+D73)</f>
        <v>0</v>
      </c>
      <c r="E74" s="117">
        <f>SUM(E24+E25+E50+E59+E73)</f>
        <v>3580539</v>
      </c>
      <c r="F74" s="117">
        <f t="shared" si="1"/>
        <v>49857624</v>
      </c>
    </row>
    <row r="75" spans="1:6" x14ac:dyDescent="0.25">
      <c r="A75" s="34" t="s">
        <v>178</v>
      </c>
      <c r="B75" s="30" t="s">
        <v>179</v>
      </c>
      <c r="C75" s="116">
        <v>1000000</v>
      </c>
      <c r="D75" s="116"/>
      <c r="E75" s="116"/>
      <c r="F75" s="123">
        <f t="shared" si="1"/>
        <v>1000000</v>
      </c>
    </row>
    <row r="76" spans="1:6" x14ac:dyDescent="0.25">
      <c r="A76" s="34" t="s">
        <v>423</v>
      </c>
      <c r="B76" s="30" t="s">
        <v>180</v>
      </c>
      <c r="C76" s="116"/>
      <c r="D76" s="116"/>
      <c r="E76" s="116"/>
      <c r="F76" s="123">
        <f t="shared" si="1"/>
        <v>0</v>
      </c>
    </row>
    <row r="77" spans="1:6" x14ac:dyDescent="0.25">
      <c r="A77" s="34" t="s">
        <v>181</v>
      </c>
      <c r="B77" s="30" t="s">
        <v>182</v>
      </c>
      <c r="C77" s="116"/>
      <c r="D77" s="116"/>
      <c r="E77" s="116"/>
      <c r="F77" s="123">
        <f t="shared" si="1"/>
        <v>0</v>
      </c>
    </row>
    <row r="78" spans="1:6" x14ac:dyDescent="0.25">
      <c r="A78" s="34" t="s">
        <v>183</v>
      </c>
      <c r="B78" s="30" t="s">
        <v>184</v>
      </c>
      <c r="C78" s="116">
        <v>14363358</v>
      </c>
      <c r="D78" s="116"/>
      <c r="E78" s="116"/>
      <c r="F78" s="123">
        <f t="shared" si="1"/>
        <v>14363358</v>
      </c>
    </row>
    <row r="79" spans="1:6" x14ac:dyDescent="0.25">
      <c r="A79" s="6" t="s">
        <v>185</v>
      </c>
      <c r="B79" s="30" t="s">
        <v>186</v>
      </c>
      <c r="C79" s="116"/>
      <c r="D79" s="116"/>
      <c r="E79" s="116"/>
      <c r="F79" s="123">
        <f t="shared" si="1"/>
        <v>0</v>
      </c>
    </row>
    <row r="80" spans="1:6" x14ac:dyDescent="0.25">
      <c r="A80" s="6" t="s">
        <v>187</v>
      </c>
      <c r="B80" s="30" t="s">
        <v>188</v>
      </c>
      <c r="C80" s="116"/>
      <c r="D80" s="116"/>
      <c r="E80" s="116"/>
      <c r="F80" s="123">
        <f t="shared" si="1"/>
        <v>0</v>
      </c>
    </row>
    <row r="81" spans="1:6" x14ac:dyDescent="0.25">
      <c r="A81" s="6" t="s">
        <v>189</v>
      </c>
      <c r="B81" s="30" t="s">
        <v>190</v>
      </c>
      <c r="C81" s="116">
        <v>3878106</v>
      </c>
      <c r="D81" s="116"/>
      <c r="E81" s="116"/>
      <c r="F81" s="123">
        <f t="shared" si="1"/>
        <v>3878106</v>
      </c>
    </row>
    <row r="82" spans="1:6" x14ac:dyDescent="0.25">
      <c r="A82" s="51" t="s">
        <v>391</v>
      </c>
      <c r="B82" s="53" t="s">
        <v>191</v>
      </c>
      <c r="C82" s="117">
        <f>SUM(C75:C81)</f>
        <v>19241464</v>
      </c>
      <c r="D82" s="117">
        <f>SUM(D75:D81)</f>
        <v>0</v>
      </c>
      <c r="E82" s="117">
        <f>SUM(E75:E81)</f>
        <v>0</v>
      </c>
      <c r="F82" s="117">
        <f t="shared" si="1"/>
        <v>19241464</v>
      </c>
    </row>
    <row r="83" spans="1:6" x14ac:dyDescent="0.25">
      <c r="A83" s="13" t="s">
        <v>192</v>
      </c>
      <c r="B83" s="30" t="s">
        <v>193</v>
      </c>
      <c r="C83" s="116">
        <v>1574804</v>
      </c>
      <c r="D83" s="116"/>
      <c r="E83" s="116"/>
      <c r="F83" s="123">
        <f t="shared" si="1"/>
        <v>1574804</v>
      </c>
    </row>
    <row r="84" spans="1:6" x14ac:dyDescent="0.25">
      <c r="A84" s="13" t="s">
        <v>194</v>
      </c>
      <c r="B84" s="30" t="s">
        <v>195</v>
      </c>
      <c r="C84" s="116"/>
      <c r="D84" s="116"/>
      <c r="E84" s="116"/>
      <c r="F84" s="123">
        <f t="shared" si="1"/>
        <v>0</v>
      </c>
    </row>
    <row r="85" spans="1:6" x14ac:dyDescent="0.25">
      <c r="A85" s="13" t="s">
        <v>196</v>
      </c>
      <c r="B85" s="30" t="s">
        <v>197</v>
      </c>
      <c r="C85" s="116"/>
      <c r="D85" s="116"/>
      <c r="E85" s="116"/>
      <c r="F85" s="123">
        <f t="shared" si="1"/>
        <v>0</v>
      </c>
    </row>
    <row r="86" spans="1:6" x14ac:dyDescent="0.25">
      <c r="A86" s="13" t="s">
        <v>198</v>
      </c>
      <c r="B86" s="30" t="s">
        <v>199</v>
      </c>
      <c r="C86" s="116">
        <v>425196</v>
      </c>
      <c r="D86" s="116"/>
      <c r="E86" s="116"/>
      <c r="F86" s="123">
        <f t="shared" si="1"/>
        <v>425196</v>
      </c>
    </row>
    <row r="87" spans="1:6" x14ac:dyDescent="0.25">
      <c r="A87" s="50" t="s">
        <v>392</v>
      </c>
      <c r="B87" s="53" t="s">
        <v>200</v>
      </c>
      <c r="C87" s="117">
        <f>SUM(C83:C86)</f>
        <v>2000000</v>
      </c>
      <c r="D87" s="117">
        <f>SUM(D83:D86)</f>
        <v>0</v>
      </c>
      <c r="E87" s="117">
        <f>SUM(E83:E86)</f>
        <v>0</v>
      </c>
      <c r="F87" s="117">
        <f t="shared" si="1"/>
        <v>2000000</v>
      </c>
    </row>
    <row r="88" spans="1:6" x14ac:dyDescent="0.25">
      <c r="A88" s="13" t="s">
        <v>201</v>
      </c>
      <c r="B88" s="30" t="s">
        <v>202</v>
      </c>
      <c r="C88" s="116"/>
      <c r="D88" s="116"/>
      <c r="E88" s="116"/>
      <c r="F88" s="123">
        <f t="shared" si="1"/>
        <v>0</v>
      </c>
    </row>
    <row r="89" spans="1:6" x14ac:dyDescent="0.25">
      <c r="A89" s="13" t="s">
        <v>424</v>
      </c>
      <c r="B89" s="30" t="s">
        <v>203</v>
      </c>
      <c r="C89" s="116"/>
      <c r="D89" s="116"/>
      <c r="E89" s="116"/>
      <c r="F89" s="123">
        <f t="shared" si="1"/>
        <v>0</v>
      </c>
    </row>
    <row r="90" spans="1:6" x14ac:dyDescent="0.25">
      <c r="A90" s="13" t="s">
        <v>425</v>
      </c>
      <c r="B90" s="30" t="s">
        <v>204</v>
      </c>
      <c r="C90" s="116"/>
      <c r="D90" s="116"/>
      <c r="E90" s="116"/>
      <c r="F90" s="123">
        <f t="shared" si="1"/>
        <v>0</v>
      </c>
    </row>
    <row r="91" spans="1:6" x14ac:dyDescent="0.25">
      <c r="A91" s="13" t="s">
        <v>426</v>
      </c>
      <c r="B91" s="30" t="s">
        <v>205</v>
      </c>
      <c r="C91" s="116"/>
      <c r="D91" s="116"/>
      <c r="E91" s="116"/>
      <c r="F91" s="123">
        <f t="shared" si="1"/>
        <v>0</v>
      </c>
    </row>
    <row r="92" spans="1:6" x14ac:dyDescent="0.25">
      <c r="A92" s="13" t="s">
        <v>427</v>
      </c>
      <c r="B92" s="30" t="s">
        <v>206</v>
      </c>
      <c r="C92" s="116"/>
      <c r="D92" s="116"/>
      <c r="E92" s="116"/>
      <c r="F92" s="123">
        <f t="shared" si="1"/>
        <v>0</v>
      </c>
    </row>
    <row r="93" spans="1:6" x14ac:dyDescent="0.25">
      <c r="A93" s="13" t="s">
        <v>428</v>
      </c>
      <c r="B93" s="30" t="s">
        <v>207</v>
      </c>
      <c r="C93" s="116"/>
      <c r="D93" s="116"/>
      <c r="E93" s="116"/>
      <c r="F93" s="123">
        <f t="shared" si="1"/>
        <v>0</v>
      </c>
    </row>
    <row r="94" spans="1:6" x14ac:dyDescent="0.25">
      <c r="A94" s="13" t="s">
        <v>208</v>
      </c>
      <c r="B94" s="30" t="s">
        <v>209</v>
      </c>
      <c r="C94" s="116"/>
      <c r="D94" s="116"/>
      <c r="E94" s="116"/>
      <c r="F94" s="123">
        <f t="shared" si="1"/>
        <v>0</v>
      </c>
    </row>
    <row r="95" spans="1:6" x14ac:dyDescent="0.25">
      <c r="A95" s="13" t="s">
        <v>429</v>
      </c>
      <c r="B95" s="30" t="s">
        <v>210</v>
      </c>
      <c r="C95" s="116"/>
      <c r="D95" s="116"/>
      <c r="E95" s="116"/>
      <c r="F95" s="123">
        <f t="shared" si="1"/>
        <v>0</v>
      </c>
    </row>
    <row r="96" spans="1:6" x14ac:dyDescent="0.25">
      <c r="A96" s="50" t="s">
        <v>393</v>
      </c>
      <c r="B96" s="53" t="s">
        <v>211</v>
      </c>
      <c r="C96" s="117">
        <f>SUM(C88:C95)</f>
        <v>0</v>
      </c>
      <c r="D96" s="117">
        <f>SUM(D88:D95)</f>
        <v>0</v>
      </c>
      <c r="E96" s="117">
        <f>SUM(E88:E95)</f>
        <v>0</v>
      </c>
      <c r="F96" s="117">
        <f t="shared" si="1"/>
        <v>0</v>
      </c>
    </row>
    <row r="97" spans="1:25" ht="15.75" x14ac:dyDescent="0.25">
      <c r="A97" s="61" t="s">
        <v>540</v>
      </c>
      <c r="B97" s="53"/>
      <c r="C97" s="117">
        <f>SUM(C96,C87,C82)</f>
        <v>21241464</v>
      </c>
      <c r="D97" s="117">
        <f>SUM(D96,D87,D82)</f>
        <v>0</v>
      </c>
      <c r="E97" s="117">
        <f>SUM(E96,E87,E82)</f>
        <v>0</v>
      </c>
      <c r="F97" s="117">
        <f t="shared" si="1"/>
        <v>21241464</v>
      </c>
    </row>
    <row r="98" spans="1:25" ht="15.75" x14ac:dyDescent="0.25">
      <c r="A98" s="35" t="s">
        <v>437</v>
      </c>
      <c r="B98" s="36" t="s">
        <v>212</v>
      </c>
      <c r="C98" s="117">
        <f>SUM(C74+C97)</f>
        <v>67518549</v>
      </c>
      <c r="D98" s="117">
        <f>SUM(D74+D97)</f>
        <v>0</v>
      </c>
      <c r="E98" s="117">
        <f>SUM(E74+E97)</f>
        <v>3580539</v>
      </c>
      <c r="F98" s="117">
        <f>SUM(C98:E98)</f>
        <v>71099088</v>
      </c>
    </row>
    <row r="99" spans="1:25" x14ac:dyDescent="0.25">
      <c r="A99" s="13" t="s">
        <v>430</v>
      </c>
      <c r="B99" s="5" t="s">
        <v>213</v>
      </c>
      <c r="C99" s="118"/>
      <c r="D99" s="118"/>
      <c r="E99" s="118"/>
      <c r="F99" s="123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216</v>
      </c>
      <c r="B100" s="5" t="s">
        <v>217</v>
      </c>
      <c r="C100" s="118"/>
      <c r="D100" s="118"/>
      <c r="E100" s="118"/>
      <c r="F100" s="123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431</v>
      </c>
      <c r="B101" s="5" t="s">
        <v>218</v>
      </c>
      <c r="C101" s="118"/>
      <c r="D101" s="118"/>
      <c r="E101" s="118"/>
      <c r="F101" s="123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394</v>
      </c>
      <c r="B102" s="7" t="s">
        <v>220</v>
      </c>
      <c r="C102" s="119">
        <f>SUM(C99:C101)</f>
        <v>0</v>
      </c>
      <c r="D102" s="119">
        <f>SUM(D99:D101)</f>
        <v>0</v>
      </c>
      <c r="E102" s="119">
        <f>SUM(E99:E101)</f>
        <v>0</v>
      </c>
      <c r="F102" s="123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432</v>
      </c>
      <c r="B103" s="5" t="s">
        <v>221</v>
      </c>
      <c r="C103" s="120"/>
      <c r="D103" s="120"/>
      <c r="E103" s="120"/>
      <c r="F103" s="123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400</v>
      </c>
      <c r="B104" s="5" t="s">
        <v>224</v>
      </c>
      <c r="C104" s="120"/>
      <c r="D104" s="120"/>
      <c r="E104" s="120"/>
      <c r="F104" s="123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225</v>
      </c>
      <c r="B105" s="5" t="s">
        <v>226</v>
      </c>
      <c r="C105" s="118"/>
      <c r="D105" s="118"/>
      <c r="E105" s="118"/>
      <c r="F105" s="123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433</v>
      </c>
      <c r="B106" s="5" t="s">
        <v>227</v>
      </c>
      <c r="C106" s="118"/>
      <c r="D106" s="118"/>
      <c r="E106" s="118"/>
      <c r="F106" s="123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397</v>
      </c>
      <c r="B107" s="7" t="s">
        <v>228</v>
      </c>
      <c r="C107" s="121">
        <f>SUM(C103:C106)</f>
        <v>0</v>
      </c>
      <c r="D107" s="121">
        <f>SUM(D103:D106)</f>
        <v>0</v>
      </c>
      <c r="E107" s="121">
        <f>SUM(E103:E106)</f>
        <v>0</v>
      </c>
      <c r="F107" s="123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229</v>
      </c>
      <c r="B108" s="5" t="s">
        <v>230</v>
      </c>
      <c r="C108" s="120"/>
      <c r="D108" s="120"/>
      <c r="E108" s="120"/>
      <c r="F108" s="123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231</v>
      </c>
      <c r="B109" s="5" t="s">
        <v>232</v>
      </c>
      <c r="C109" s="120">
        <v>789345</v>
      </c>
      <c r="D109" s="120"/>
      <c r="E109" s="120"/>
      <c r="F109" s="123">
        <f t="shared" si="1"/>
        <v>789345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233</v>
      </c>
      <c r="B110" s="7" t="s">
        <v>234</v>
      </c>
      <c r="C110" s="120"/>
      <c r="D110" s="120"/>
      <c r="E110" s="120"/>
      <c r="F110" s="123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235</v>
      </c>
      <c r="B111" s="5" t="s">
        <v>236</v>
      </c>
      <c r="C111" s="120"/>
      <c r="D111" s="120"/>
      <c r="E111" s="120"/>
      <c r="F111" s="123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237</v>
      </c>
      <c r="B112" s="5" t="s">
        <v>238</v>
      </c>
      <c r="C112" s="120"/>
      <c r="D112" s="120"/>
      <c r="E112" s="120"/>
      <c r="F112" s="123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239</v>
      </c>
      <c r="B113" s="5" t="s">
        <v>240</v>
      </c>
      <c r="C113" s="120"/>
      <c r="D113" s="120"/>
      <c r="E113" s="120"/>
      <c r="F113" s="123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398</v>
      </c>
      <c r="B114" s="39" t="s">
        <v>241</v>
      </c>
      <c r="C114" s="121">
        <f>SUM(C111:C113)</f>
        <v>0</v>
      </c>
      <c r="D114" s="121">
        <f>SUM(D111:D113)</f>
        <v>0</v>
      </c>
      <c r="E114" s="121">
        <f>SUM(E111:E113)</f>
        <v>0</v>
      </c>
      <c r="F114" s="123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242</v>
      </c>
      <c r="B115" s="5" t="s">
        <v>243</v>
      </c>
      <c r="C115" s="120"/>
      <c r="D115" s="120"/>
      <c r="E115" s="120"/>
      <c r="F115" s="123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244</v>
      </c>
      <c r="B116" s="5" t="s">
        <v>245</v>
      </c>
      <c r="C116" s="118"/>
      <c r="D116" s="118"/>
      <c r="E116" s="118"/>
      <c r="F116" s="123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434</v>
      </c>
      <c r="B117" s="5" t="s">
        <v>246</v>
      </c>
      <c r="C117" s="120"/>
      <c r="D117" s="120"/>
      <c r="E117" s="120"/>
      <c r="F117" s="123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403</v>
      </c>
      <c r="B118" s="5" t="s">
        <v>247</v>
      </c>
      <c r="C118" s="120"/>
      <c r="D118" s="120"/>
      <c r="E118" s="120"/>
      <c r="F118" s="123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404</v>
      </c>
      <c r="B119" s="39" t="s">
        <v>251</v>
      </c>
      <c r="C119" s="121">
        <f>SUM(C115:C118)</f>
        <v>0</v>
      </c>
      <c r="D119" s="121">
        <f>SUM(D115:D118)</f>
        <v>0</v>
      </c>
      <c r="E119" s="121">
        <f>SUM(E115:E118)</f>
        <v>0</v>
      </c>
      <c r="F119" s="123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252</v>
      </c>
      <c r="B120" s="5" t="s">
        <v>253</v>
      </c>
      <c r="C120" s="118"/>
      <c r="D120" s="118"/>
      <c r="E120" s="118"/>
      <c r="F120" s="123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438</v>
      </c>
      <c r="B121" s="41" t="s">
        <v>254</v>
      </c>
      <c r="C121" s="121">
        <f>SUM(C102+C107+C109+C110+C114+C119+C120)</f>
        <v>789345</v>
      </c>
      <c r="D121" s="121">
        <f>SUM(D102+D107+D110+D114+D119+D120)</f>
        <v>0</v>
      </c>
      <c r="E121" s="121">
        <f>SUM(E102+E107+E110+E114+E119+E120)</f>
        <v>0</v>
      </c>
      <c r="F121" s="125">
        <f t="shared" si="1"/>
        <v>789345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475</v>
      </c>
      <c r="B122" s="45"/>
      <c r="C122" s="124">
        <f>SUM(C98+C121)</f>
        <v>68307894</v>
      </c>
      <c r="D122" s="124">
        <f>SUM(D98+D121)</f>
        <v>0</v>
      </c>
      <c r="E122" s="124">
        <f>SUM(E98+E121)</f>
        <v>3580539</v>
      </c>
      <c r="F122" s="125">
        <f t="shared" si="1"/>
        <v>71888433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opLeftCell="A109" workbookViewId="0">
      <selection activeCell="D135" sqref="D135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88"/>
      <c r="B1" s="89"/>
      <c r="C1" s="89"/>
      <c r="D1" s="89"/>
      <c r="E1" s="101"/>
      <c r="F1" s="101"/>
    </row>
    <row r="2" spans="1:6" ht="26.25" customHeight="1" x14ac:dyDescent="0.25">
      <c r="A2" s="139" t="s">
        <v>596</v>
      </c>
      <c r="B2" s="140"/>
      <c r="C2" s="140"/>
      <c r="D2" s="140"/>
      <c r="E2" s="140"/>
    </row>
    <row r="3" spans="1:6" ht="30.75" customHeight="1" x14ac:dyDescent="0.25">
      <c r="A3" s="142" t="s">
        <v>576</v>
      </c>
      <c r="B3" s="143"/>
      <c r="C3" s="143"/>
      <c r="D3" s="143"/>
      <c r="E3" s="143"/>
    </row>
    <row r="5" spans="1:6" x14ac:dyDescent="0.25">
      <c r="A5" s="4" t="s">
        <v>17</v>
      </c>
      <c r="D5" s="115" t="s">
        <v>566</v>
      </c>
    </row>
    <row r="6" spans="1:6" ht="59.25" customHeight="1" x14ac:dyDescent="0.3">
      <c r="A6" s="2" t="s">
        <v>75</v>
      </c>
      <c r="B6" s="3" t="s">
        <v>76</v>
      </c>
      <c r="C6" s="122" t="s">
        <v>588</v>
      </c>
      <c r="D6" s="122" t="s">
        <v>597</v>
      </c>
      <c r="E6" s="122" t="s">
        <v>598</v>
      </c>
    </row>
    <row r="7" spans="1:6" x14ac:dyDescent="0.25">
      <c r="A7" s="31" t="s">
        <v>378</v>
      </c>
      <c r="B7" s="30" t="s">
        <v>102</v>
      </c>
      <c r="C7" s="116">
        <v>11364720</v>
      </c>
      <c r="D7" s="116">
        <v>11409963</v>
      </c>
      <c r="E7" s="116">
        <v>12806045</v>
      </c>
    </row>
    <row r="8" spans="1:6" x14ac:dyDescent="0.25">
      <c r="A8" s="5" t="s">
        <v>379</v>
      </c>
      <c r="B8" s="30" t="s">
        <v>109</v>
      </c>
      <c r="C8" s="116">
        <v>2074256</v>
      </c>
      <c r="D8" s="116">
        <v>3646103</v>
      </c>
      <c r="E8" s="116">
        <v>3753600</v>
      </c>
    </row>
    <row r="9" spans="1:6" x14ac:dyDescent="0.25">
      <c r="A9" s="52" t="s">
        <v>435</v>
      </c>
      <c r="B9" s="53" t="s">
        <v>110</v>
      </c>
      <c r="C9" s="117">
        <f>SUM(C7:C8)</f>
        <v>13438976</v>
      </c>
      <c r="D9" s="117">
        <f>SUM(D7:D8)</f>
        <v>15056066</v>
      </c>
      <c r="E9" s="117">
        <f>SUM(E7:E8)</f>
        <v>16559645</v>
      </c>
    </row>
    <row r="10" spans="1:6" x14ac:dyDescent="0.25">
      <c r="A10" s="39" t="s">
        <v>406</v>
      </c>
      <c r="B10" s="53" t="s">
        <v>111</v>
      </c>
      <c r="C10" s="117">
        <v>2578526</v>
      </c>
      <c r="D10" s="117">
        <v>2546823</v>
      </c>
      <c r="E10" s="117">
        <v>2464411</v>
      </c>
    </row>
    <row r="11" spans="1:6" x14ac:dyDescent="0.25">
      <c r="A11" s="5" t="s">
        <v>380</v>
      </c>
      <c r="B11" s="30" t="s">
        <v>118</v>
      </c>
      <c r="C11" s="116">
        <v>2865817</v>
      </c>
      <c r="D11" s="116">
        <v>4036137</v>
      </c>
      <c r="E11" s="116">
        <v>4887490</v>
      </c>
    </row>
    <row r="12" spans="1:6" x14ac:dyDescent="0.25">
      <c r="A12" s="5" t="s">
        <v>436</v>
      </c>
      <c r="B12" s="30" t="s">
        <v>123</v>
      </c>
      <c r="C12" s="116">
        <v>193275</v>
      </c>
      <c r="D12" s="116">
        <v>204449</v>
      </c>
      <c r="E12" s="116">
        <v>215000</v>
      </c>
    </row>
    <row r="13" spans="1:6" x14ac:dyDescent="0.25">
      <c r="A13" s="5" t="s">
        <v>381</v>
      </c>
      <c r="B13" s="30" t="s">
        <v>135</v>
      </c>
      <c r="C13" s="116">
        <v>7163773</v>
      </c>
      <c r="D13" s="116">
        <v>6853563</v>
      </c>
      <c r="E13" s="116">
        <v>6798622</v>
      </c>
    </row>
    <row r="14" spans="1:6" x14ac:dyDescent="0.25">
      <c r="A14" s="5" t="s">
        <v>382</v>
      </c>
      <c r="B14" s="30" t="s">
        <v>140</v>
      </c>
      <c r="C14" s="116">
        <v>306687</v>
      </c>
      <c r="D14" s="116">
        <v>409685</v>
      </c>
      <c r="E14" s="116">
        <v>398800</v>
      </c>
    </row>
    <row r="15" spans="1:6" x14ac:dyDescent="0.25">
      <c r="A15" s="5" t="s">
        <v>383</v>
      </c>
      <c r="B15" s="30" t="s">
        <v>149</v>
      </c>
      <c r="C15" s="116">
        <v>2977767</v>
      </c>
      <c r="D15" s="116">
        <v>2667293</v>
      </c>
      <c r="E15" s="116">
        <v>3109600</v>
      </c>
    </row>
    <row r="16" spans="1:6" x14ac:dyDescent="0.25">
      <c r="A16" s="39" t="s">
        <v>384</v>
      </c>
      <c r="B16" s="53" t="s">
        <v>150</v>
      </c>
      <c r="C16" s="117">
        <f>SUM(C11:C15)</f>
        <v>13507319</v>
      </c>
      <c r="D16" s="117">
        <f>SUM(D11:D15)</f>
        <v>14171127</v>
      </c>
      <c r="E16" s="117">
        <f>SUM(E11:E15)</f>
        <v>15409512</v>
      </c>
    </row>
    <row r="17" spans="1:5" x14ac:dyDescent="0.25">
      <c r="A17" s="13" t="s">
        <v>151</v>
      </c>
      <c r="B17" s="30" t="s">
        <v>152</v>
      </c>
      <c r="C17" s="116"/>
      <c r="D17" s="116"/>
      <c r="E17" s="116"/>
    </row>
    <row r="18" spans="1:5" x14ac:dyDescent="0.25">
      <c r="A18" s="13" t="s">
        <v>385</v>
      </c>
      <c r="B18" s="30" t="s">
        <v>153</v>
      </c>
      <c r="C18" s="116">
        <v>574339</v>
      </c>
      <c r="D18" s="116">
        <v>232500</v>
      </c>
      <c r="E18" s="116"/>
    </row>
    <row r="19" spans="1:5" x14ac:dyDescent="0.25">
      <c r="A19" s="16" t="s">
        <v>412</v>
      </c>
      <c r="B19" s="30" t="s">
        <v>154</v>
      </c>
      <c r="C19" s="116"/>
      <c r="D19" s="116"/>
      <c r="E19" s="116"/>
    </row>
    <row r="20" spans="1:5" x14ac:dyDescent="0.25">
      <c r="A20" s="16" t="s">
        <v>413</v>
      </c>
      <c r="B20" s="30" t="s">
        <v>155</v>
      </c>
      <c r="C20" s="116"/>
      <c r="D20" s="116"/>
      <c r="E20" s="116"/>
    </row>
    <row r="21" spans="1:5" x14ac:dyDescent="0.25">
      <c r="A21" s="16" t="s">
        <v>414</v>
      </c>
      <c r="B21" s="30" t="s">
        <v>156</v>
      </c>
      <c r="C21" s="116"/>
      <c r="D21" s="116"/>
      <c r="E21" s="116"/>
    </row>
    <row r="22" spans="1:5" x14ac:dyDescent="0.25">
      <c r="A22" s="13" t="s">
        <v>415</v>
      </c>
      <c r="B22" s="30" t="s">
        <v>157</v>
      </c>
      <c r="C22" s="116"/>
      <c r="D22" s="116"/>
      <c r="E22" s="116"/>
    </row>
    <row r="23" spans="1:5" x14ac:dyDescent="0.25">
      <c r="A23" s="13" t="s">
        <v>416</v>
      </c>
      <c r="B23" s="30" t="s">
        <v>158</v>
      </c>
      <c r="C23" s="116"/>
      <c r="D23" s="116"/>
      <c r="E23" s="116"/>
    </row>
    <row r="24" spans="1:5" x14ac:dyDescent="0.25">
      <c r="A24" s="13" t="s">
        <v>417</v>
      </c>
      <c r="B24" s="30" t="s">
        <v>159</v>
      </c>
      <c r="C24" s="116">
        <v>4193270</v>
      </c>
      <c r="D24" s="116">
        <v>3995231</v>
      </c>
      <c r="E24" s="116">
        <v>4170000</v>
      </c>
    </row>
    <row r="25" spans="1:5" x14ac:dyDescent="0.25">
      <c r="A25" s="50" t="s">
        <v>386</v>
      </c>
      <c r="B25" s="53" t="s">
        <v>160</v>
      </c>
      <c r="C25" s="117">
        <f>SUM(C17:C24)</f>
        <v>4767609</v>
      </c>
      <c r="D25" s="117">
        <f>SUM(D17:D24)</f>
        <v>4227731</v>
      </c>
      <c r="E25" s="117">
        <f>SUM(E17:E24)</f>
        <v>4170000</v>
      </c>
    </row>
    <row r="26" spans="1:5" x14ac:dyDescent="0.25">
      <c r="A26" s="12" t="s">
        <v>418</v>
      </c>
      <c r="B26" s="30" t="s">
        <v>161</v>
      </c>
      <c r="C26" s="116"/>
      <c r="D26" s="116"/>
      <c r="E26" s="116"/>
    </row>
    <row r="27" spans="1:5" x14ac:dyDescent="0.25">
      <c r="A27" s="12" t="s">
        <v>162</v>
      </c>
      <c r="B27" s="30" t="s">
        <v>163</v>
      </c>
      <c r="C27" s="116">
        <v>2782633</v>
      </c>
      <c r="D27" s="116">
        <v>2343728</v>
      </c>
      <c r="E27" s="116"/>
    </row>
    <row r="28" spans="1:5" x14ac:dyDescent="0.25">
      <c r="A28" s="12" t="s">
        <v>164</v>
      </c>
      <c r="B28" s="30" t="s">
        <v>165</v>
      </c>
      <c r="C28" s="116"/>
      <c r="D28" s="116"/>
      <c r="E28" s="116"/>
    </row>
    <row r="29" spans="1:5" x14ac:dyDescent="0.25">
      <c r="A29" s="12" t="s">
        <v>387</v>
      </c>
      <c r="B29" s="30" t="s">
        <v>166</v>
      </c>
      <c r="C29" s="116"/>
      <c r="D29" s="116"/>
      <c r="E29" s="116"/>
    </row>
    <row r="30" spans="1:5" x14ac:dyDescent="0.25">
      <c r="A30" s="12" t="s">
        <v>419</v>
      </c>
      <c r="B30" s="30" t="s">
        <v>167</v>
      </c>
      <c r="C30" s="116"/>
      <c r="D30" s="116"/>
      <c r="E30" s="116"/>
    </row>
    <row r="31" spans="1:5" x14ac:dyDescent="0.25">
      <c r="A31" s="12" t="s">
        <v>388</v>
      </c>
      <c r="B31" s="30" t="s">
        <v>168</v>
      </c>
      <c r="C31" s="116">
        <v>2535099</v>
      </c>
      <c r="D31" s="116">
        <v>2863993</v>
      </c>
      <c r="E31" s="116">
        <v>4684627</v>
      </c>
    </row>
    <row r="32" spans="1:5" x14ac:dyDescent="0.25">
      <c r="A32" s="12" t="s">
        <v>420</v>
      </c>
      <c r="B32" s="30" t="s">
        <v>169</v>
      </c>
      <c r="C32" s="116"/>
      <c r="D32" s="116"/>
      <c r="E32" s="116"/>
    </row>
    <row r="33" spans="1:5" x14ac:dyDescent="0.25">
      <c r="A33" s="12" t="s">
        <v>421</v>
      </c>
      <c r="B33" s="30" t="s">
        <v>170</v>
      </c>
      <c r="C33" s="116"/>
      <c r="D33" s="116"/>
      <c r="E33" s="116"/>
    </row>
    <row r="34" spans="1:5" x14ac:dyDescent="0.25">
      <c r="A34" s="12" t="s">
        <v>171</v>
      </c>
      <c r="B34" s="30" t="s">
        <v>172</v>
      </c>
      <c r="C34" s="116"/>
      <c r="D34" s="116"/>
      <c r="E34" s="116"/>
    </row>
    <row r="35" spans="1:5" x14ac:dyDescent="0.25">
      <c r="A35" s="19" t="s">
        <v>173</v>
      </c>
      <c r="B35" s="30" t="s">
        <v>174</v>
      </c>
      <c r="C35" s="116"/>
      <c r="D35" s="116"/>
      <c r="E35" s="116"/>
    </row>
    <row r="36" spans="1:5" x14ac:dyDescent="0.25">
      <c r="A36" s="12" t="s">
        <v>422</v>
      </c>
      <c r="B36" s="30" t="s">
        <v>175</v>
      </c>
      <c r="C36" s="116">
        <v>3253906</v>
      </c>
      <c r="D36" s="116">
        <v>2490500</v>
      </c>
      <c r="E36" s="116">
        <v>20000</v>
      </c>
    </row>
    <row r="37" spans="1:5" x14ac:dyDescent="0.25">
      <c r="A37" s="19" t="s">
        <v>575</v>
      </c>
      <c r="B37" s="30" t="s">
        <v>176</v>
      </c>
      <c r="C37" s="116"/>
      <c r="D37" s="116"/>
      <c r="E37" s="116">
        <v>6549429</v>
      </c>
    </row>
    <row r="38" spans="1:5" x14ac:dyDescent="0.25">
      <c r="A38" s="19"/>
      <c r="B38" s="30" t="s">
        <v>176</v>
      </c>
      <c r="C38" s="116"/>
      <c r="D38" s="116"/>
      <c r="E38" s="116"/>
    </row>
    <row r="39" spans="1:5" x14ac:dyDescent="0.25">
      <c r="A39" s="50" t="s">
        <v>389</v>
      </c>
      <c r="B39" s="53" t="s">
        <v>177</v>
      </c>
      <c r="C39" s="117">
        <f>SUM(C26:C38)</f>
        <v>8571638</v>
      </c>
      <c r="D39" s="117">
        <f>SUM(D26:D38)</f>
        <v>7698221</v>
      </c>
      <c r="E39" s="117">
        <f>SUM(E26:E38)</f>
        <v>11254056</v>
      </c>
    </row>
    <row r="40" spans="1:5" ht="15.75" x14ac:dyDescent="0.25">
      <c r="A40" s="61" t="s">
        <v>541</v>
      </c>
      <c r="B40" s="100"/>
      <c r="C40" s="117">
        <f>SUM(C9+C10+C16+C25+C39)</f>
        <v>42864068</v>
      </c>
      <c r="D40" s="117">
        <f>SUM(D9+D10+D16+D25+D39)</f>
        <v>43699968</v>
      </c>
      <c r="E40" s="117">
        <f>SUM(E9+E10+E16+E25+E39)</f>
        <v>49857624</v>
      </c>
    </row>
    <row r="41" spans="1:5" x14ac:dyDescent="0.25">
      <c r="A41" s="34" t="s">
        <v>178</v>
      </c>
      <c r="B41" s="30" t="s">
        <v>179</v>
      </c>
      <c r="C41" s="116"/>
      <c r="D41" s="116"/>
      <c r="E41" s="116">
        <v>1000000</v>
      </c>
    </row>
    <row r="42" spans="1:5" x14ac:dyDescent="0.25">
      <c r="A42" s="34" t="s">
        <v>423</v>
      </c>
      <c r="B42" s="30" t="s">
        <v>180</v>
      </c>
      <c r="C42" s="116">
        <v>991720</v>
      </c>
      <c r="D42" s="116"/>
      <c r="E42" s="116"/>
    </row>
    <row r="43" spans="1:5" x14ac:dyDescent="0.25">
      <c r="A43" s="34" t="s">
        <v>181</v>
      </c>
      <c r="B43" s="30" t="s">
        <v>182</v>
      </c>
      <c r="C43" s="116"/>
      <c r="D43" s="116"/>
      <c r="E43" s="116"/>
    </row>
    <row r="44" spans="1:5" x14ac:dyDescent="0.25">
      <c r="A44" s="34" t="s">
        <v>183</v>
      </c>
      <c r="B44" s="30" t="s">
        <v>184</v>
      </c>
      <c r="C44" s="116"/>
      <c r="D44" s="116">
        <v>6171772</v>
      </c>
      <c r="E44" s="116">
        <v>14363358</v>
      </c>
    </row>
    <row r="45" spans="1:5" x14ac:dyDescent="0.25">
      <c r="A45" s="6" t="s">
        <v>185</v>
      </c>
      <c r="B45" s="30" t="s">
        <v>186</v>
      </c>
      <c r="C45" s="116"/>
      <c r="D45" s="116"/>
      <c r="E45" s="116"/>
    </row>
    <row r="46" spans="1:5" x14ac:dyDescent="0.25">
      <c r="A46" s="6" t="s">
        <v>187</v>
      </c>
      <c r="B46" s="30" t="s">
        <v>188</v>
      </c>
      <c r="C46" s="116"/>
      <c r="D46" s="116"/>
      <c r="E46" s="116"/>
    </row>
    <row r="47" spans="1:5" x14ac:dyDescent="0.25">
      <c r="A47" s="6" t="s">
        <v>189</v>
      </c>
      <c r="B47" s="30" t="s">
        <v>190</v>
      </c>
      <c r="C47" s="116">
        <v>267764</v>
      </c>
      <c r="D47" s="116">
        <v>1666378</v>
      </c>
      <c r="E47" s="116">
        <v>3878106</v>
      </c>
    </row>
    <row r="48" spans="1:5" x14ac:dyDescent="0.25">
      <c r="A48" s="51" t="s">
        <v>391</v>
      </c>
      <c r="B48" s="53" t="s">
        <v>191</v>
      </c>
      <c r="C48" s="117">
        <f>SUM(C41:C47)</f>
        <v>1259484</v>
      </c>
      <c r="D48" s="117">
        <f>SUM(D41:D47)</f>
        <v>7838150</v>
      </c>
      <c r="E48" s="117">
        <f>SUM(E41:E47)</f>
        <v>19241464</v>
      </c>
    </row>
    <row r="49" spans="1:5" x14ac:dyDescent="0.25">
      <c r="A49" s="13" t="s">
        <v>192</v>
      </c>
      <c r="B49" s="30" t="s">
        <v>193</v>
      </c>
      <c r="C49" s="116">
        <v>353493</v>
      </c>
      <c r="D49" s="116">
        <v>4518381</v>
      </c>
      <c r="E49" s="116">
        <v>1574804</v>
      </c>
    </row>
    <row r="50" spans="1:5" x14ac:dyDescent="0.25">
      <c r="A50" s="13" t="s">
        <v>194</v>
      </c>
      <c r="B50" s="30" t="s">
        <v>195</v>
      </c>
      <c r="C50" s="116"/>
      <c r="D50" s="116"/>
      <c r="E50" s="116"/>
    </row>
    <row r="51" spans="1:5" x14ac:dyDescent="0.25">
      <c r="A51" s="13" t="s">
        <v>196</v>
      </c>
      <c r="B51" s="30" t="s">
        <v>197</v>
      </c>
      <c r="C51" s="116"/>
      <c r="D51" s="116"/>
      <c r="E51" s="116"/>
    </row>
    <row r="52" spans="1:5" x14ac:dyDescent="0.25">
      <c r="A52" s="13" t="s">
        <v>198</v>
      </c>
      <c r="B52" s="30" t="s">
        <v>199</v>
      </c>
      <c r="C52" s="116">
        <v>95443</v>
      </c>
      <c r="D52" s="116">
        <v>1219963</v>
      </c>
      <c r="E52" s="116">
        <v>425196</v>
      </c>
    </row>
    <row r="53" spans="1:5" x14ac:dyDescent="0.25">
      <c r="A53" s="50" t="s">
        <v>392</v>
      </c>
      <c r="B53" s="53" t="s">
        <v>200</v>
      </c>
      <c r="C53" s="117">
        <f>SUM(C49:C52)</f>
        <v>448936</v>
      </c>
      <c r="D53" s="117">
        <f>SUM(D49:D52)</f>
        <v>5738344</v>
      </c>
      <c r="E53" s="117">
        <f>SUM(E49:E52)</f>
        <v>2000000</v>
      </c>
    </row>
    <row r="54" spans="1:5" x14ac:dyDescent="0.25">
      <c r="A54" s="13" t="s">
        <v>201</v>
      </c>
      <c r="B54" s="30" t="s">
        <v>202</v>
      </c>
      <c r="C54" s="116"/>
      <c r="D54" s="116"/>
      <c r="E54" s="116"/>
    </row>
    <row r="55" spans="1:5" x14ac:dyDescent="0.25">
      <c r="A55" s="13" t="s">
        <v>424</v>
      </c>
      <c r="B55" s="30" t="s">
        <v>203</v>
      </c>
      <c r="C55" s="116"/>
      <c r="D55" s="116"/>
      <c r="E55" s="116"/>
    </row>
    <row r="56" spans="1:5" x14ac:dyDescent="0.25">
      <c r="A56" s="13" t="s">
        <v>425</v>
      </c>
      <c r="B56" s="30" t="s">
        <v>204</v>
      </c>
      <c r="C56" s="116"/>
      <c r="D56" s="116"/>
      <c r="E56" s="116"/>
    </row>
    <row r="57" spans="1:5" x14ac:dyDescent="0.25">
      <c r="A57" s="13" t="s">
        <v>426</v>
      </c>
      <c r="B57" s="30" t="s">
        <v>205</v>
      </c>
      <c r="C57" s="116"/>
      <c r="D57" s="116"/>
      <c r="E57" s="116"/>
    </row>
    <row r="58" spans="1:5" x14ac:dyDescent="0.25">
      <c r="A58" s="13" t="s">
        <v>427</v>
      </c>
      <c r="B58" s="30" t="s">
        <v>206</v>
      </c>
      <c r="C58" s="116"/>
      <c r="D58" s="116"/>
      <c r="E58" s="116"/>
    </row>
    <row r="59" spans="1:5" x14ac:dyDescent="0.25">
      <c r="A59" s="13" t="s">
        <v>428</v>
      </c>
      <c r="B59" s="30" t="s">
        <v>207</v>
      </c>
      <c r="C59" s="116"/>
      <c r="D59" s="116"/>
      <c r="E59" s="116"/>
    </row>
    <row r="60" spans="1:5" x14ac:dyDescent="0.25">
      <c r="A60" s="13" t="s">
        <v>208</v>
      </c>
      <c r="B60" s="30" t="s">
        <v>209</v>
      </c>
      <c r="C60" s="116"/>
      <c r="D60" s="116"/>
      <c r="E60" s="116"/>
    </row>
    <row r="61" spans="1:5" x14ac:dyDescent="0.25">
      <c r="A61" s="13" t="s">
        <v>429</v>
      </c>
      <c r="B61" s="30" t="s">
        <v>210</v>
      </c>
      <c r="C61" s="116"/>
      <c r="D61" s="116"/>
      <c r="E61" s="116"/>
    </row>
    <row r="62" spans="1:5" x14ac:dyDescent="0.25">
      <c r="A62" s="50" t="s">
        <v>393</v>
      </c>
      <c r="B62" s="53" t="s">
        <v>211</v>
      </c>
      <c r="C62" s="117">
        <f>SUM(C54:C61)</f>
        <v>0</v>
      </c>
      <c r="D62" s="117">
        <f>SUM(D54:D61)</f>
        <v>0</v>
      </c>
      <c r="E62" s="117">
        <v>0</v>
      </c>
    </row>
    <row r="63" spans="1:5" ht="15.75" x14ac:dyDescent="0.25">
      <c r="A63" s="61" t="s">
        <v>540</v>
      </c>
      <c r="B63" s="100"/>
      <c r="C63" s="117">
        <f>SUM(C48+C53+C62)</f>
        <v>1708420</v>
      </c>
      <c r="D63" s="117">
        <f>SUM(D48+D53+D62)</f>
        <v>13576494</v>
      </c>
      <c r="E63" s="117">
        <f>SUM(E48+E53+E62)</f>
        <v>21241464</v>
      </c>
    </row>
    <row r="64" spans="1:5" ht="15.75" x14ac:dyDescent="0.25">
      <c r="A64" s="35" t="s">
        <v>437</v>
      </c>
      <c r="B64" s="36" t="s">
        <v>212</v>
      </c>
      <c r="C64" s="117">
        <f>SUM(C40+C63)</f>
        <v>44572488</v>
      </c>
      <c r="D64" s="117">
        <f>SUM(D40+D63)</f>
        <v>57276462</v>
      </c>
      <c r="E64" s="117">
        <f>SUM(E40+E63)</f>
        <v>71099088</v>
      </c>
    </row>
    <row r="65" spans="1:5" x14ac:dyDescent="0.25">
      <c r="A65" s="15" t="s">
        <v>394</v>
      </c>
      <c r="B65" s="7" t="s">
        <v>220</v>
      </c>
      <c r="C65" s="119"/>
      <c r="D65" s="119"/>
      <c r="E65" s="119"/>
    </row>
    <row r="66" spans="1:5" x14ac:dyDescent="0.25">
      <c r="A66" s="14" t="s">
        <v>397</v>
      </c>
      <c r="B66" s="7" t="s">
        <v>228</v>
      </c>
      <c r="C66" s="121"/>
      <c r="D66" s="121"/>
      <c r="E66" s="121"/>
    </row>
    <row r="67" spans="1:5" x14ac:dyDescent="0.25">
      <c r="A67" s="37" t="s">
        <v>229</v>
      </c>
      <c r="B67" s="5" t="s">
        <v>230</v>
      </c>
      <c r="C67" s="120"/>
      <c r="D67" s="120"/>
      <c r="E67" s="120"/>
    </row>
    <row r="68" spans="1:5" x14ac:dyDescent="0.25">
      <c r="A68" s="37" t="s">
        <v>231</v>
      </c>
      <c r="B68" s="5" t="s">
        <v>232</v>
      </c>
      <c r="C68" s="120">
        <v>718026</v>
      </c>
      <c r="D68" s="120">
        <v>685187</v>
      </c>
      <c r="E68" s="120">
        <v>789345</v>
      </c>
    </row>
    <row r="69" spans="1:5" x14ac:dyDescent="0.25">
      <c r="A69" s="14" t="s">
        <v>233</v>
      </c>
      <c r="B69" s="7" t="s">
        <v>234</v>
      </c>
      <c r="C69" s="120"/>
      <c r="D69" s="120"/>
      <c r="E69" s="120"/>
    </row>
    <row r="70" spans="1:5" x14ac:dyDescent="0.25">
      <c r="A70" s="37" t="s">
        <v>235</v>
      </c>
      <c r="B70" s="5" t="s">
        <v>236</v>
      </c>
      <c r="C70" s="120"/>
      <c r="D70" s="120"/>
      <c r="E70" s="120"/>
    </row>
    <row r="71" spans="1:5" x14ac:dyDescent="0.25">
      <c r="A71" s="37" t="s">
        <v>237</v>
      </c>
      <c r="B71" s="5" t="s">
        <v>238</v>
      </c>
      <c r="C71" s="120"/>
      <c r="D71" s="120"/>
      <c r="E71" s="120"/>
    </row>
    <row r="72" spans="1:5" x14ac:dyDescent="0.25">
      <c r="A72" s="37" t="s">
        <v>239</v>
      </c>
      <c r="B72" s="5" t="s">
        <v>240</v>
      </c>
      <c r="C72" s="120"/>
      <c r="D72" s="120"/>
      <c r="E72" s="120"/>
    </row>
    <row r="73" spans="1:5" x14ac:dyDescent="0.25">
      <c r="A73" s="38" t="s">
        <v>398</v>
      </c>
      <c r="B73" s="39" t="s">
        <v>241</v>
      </c>
      <c r="C73" s="121"/>
      <c r="D73" s="121"/>
      <c r="E73" s="121"/>
    </row>
    <row r="74" spans="1:5" x14ac:dyDescent="0.25">
      <c r="A74" s="37" t="s">
        <v>242</v>
      </c>
      <c r="B74" s="5" t="s">
        <v>243</v>
      </c>
      <c r="C74" s="120"/>
      <c r="D74" s="120"/>
      <c r="E74" s="120"/>
    </row>
    <row r="75" spans="1:5" x14ac:dyDescent="0.25">
      <c r="A75" s="13" t="s">
        <v>244</v>
      </c>
      <c r="B75" s="5" t="s">
        <v>245</v>
      </c>
      <c r="C75" s="118"/>
      <c r="D75" s="118"/>
      <c r="E75" s="118"/>
    </row>
    <row r="76" spans="1:5" x14ac:dyDescent="0.25">
      <c r="A76" s="37" t="s">
        <v>434</v>
      </c>
      <c r="B76" s="5" t="s">
        <v>246</v>
      </c>
      <c r="C76" s="120"/>
      <c r="D76" s="120"/>
      <c r="E76" s="120"/>
    </row>
    <row r="77" spans="1:5" x14ac:dyDescent="0.25">
      <c r="A77" s="37" t="s">
        <v>403</v>
      </c>
      <c r="B77" s="5" t="s">
        <v>247</v>
      </c>
      <c r="C77" s="120"/>
      <c r="D77" s="120"/>
      <c r="E77" s="120"/>
    </row>
    <row r="78" spans="1:5" x14ac:dyDescent="0.25">
      <c r="A78" s="38" t="s">
        <v>404</v>
      </c>
      <c r="B78" s="39" t="s">
        <v>251</v>
      </c>
      <c r="C78" s="121"/>
      <c r="D78" s="121"/>
      <c r="E78" s="121"/>
    </row>
    <row r="79" spans="1:5" x14ac:dyDescent="0.25">
      <c r="A79" s="13" t="s">
        <v>252</v>
      </c>
      <c r="B79" s="5" t="s">
        <v>253</v>
      </c>
      <c r="C79" s="118"/>
      <c r="D79" s="118"/>
      <c r="E79" s="118"/>
    </row>
    <row r="80" spans="1:5" ht="15.75" x14ac:dyDescent="0.25">
      <c r="A80" s="40" t="s">
        <v>438</v>
      </c>
      <c r="B80" s="41" t="s">
        <v>254</v>
      </c>
      <c r="C80" s="121">
        <f>SUM(C65:C79)</f>
        <v>718026</v>
      </c>
      <c r="D80" s="121">
        <f>SUM(D65:D79)</f>
        <v>685187</v>
      </c>
      <c r="E80" s="121">
        <f>SUM(E65:E79)</f>
        <v>789345</v>
      </c>
    </row>
    <row r="81" spans="1:5" ht="15.75" x14ac:dyDescent="0.25">
      <c r="A81" s="44" t="s">
        <v>475</v>
      </c>
      <c r="B81" s="45"/>
      <c r="C81" s="117">
        <f>SUM(C64+C80)</f>
        <v>45290514</v>
      </c>
      <c r="D81" s="117">
        <f>SUM(D64+D80)</f>
        <v>57961649</v>
      </c>
      <c r="E81" s="117">
        <f>SUM(E64+E80)</f>
        <v>71888433</v>
      </c>
    </row>
    <row r="82" spans="1:5" ht="51.75" customHeight="1" x14ac:dyDescent="0.3">
      <c r="A82" s="2" t="s">
        <v>75</v>
      </c>
      <c r="B82" s="3" t="s">
        <v>54</v>
      </c>
      <c r="C82" s="126" t="s">
        <v>589</v>
      </c>
      <c r="D82" s="126" t="s">
        <v>599</v>
      </c>
      <c r="E82" s="126" t="s">
        <v>600</v>
      </c>
    </row>
    <row r="83" spans="1:5" x14ac:dyDescent="0.25">
      <c r="A83" s="5" t="s">
        <v>477</v>
      </c>
      <c r="B83" s="6" t="s">
        <v>267</v>
      </c>
      <c r="C83" s="123">
        <v>24387135</v>
      </c>
      <c r="D83" s="123">
        <v>23019703</v>
      </c>
      <c r="E83" s="123">
        <v>19733624</v>
      </c>
    </row>
    <row r="84" spans="1:5" x14ac:dyDescent="0.25">
      <c r="A84" s="5" t="s">
        <v>268</v>
      </c>
      <c r="B84" s="6" t="s">
        <v>269</v>
      </c>
      <c r="C84" s="123"/>
      <c r="D84" s="123"/>
      <c r="E84" s="123"/>
    </row>
    <row r="85" spans="1:5" x14ac:dyDescent="0.25">
      <c r="A85" s="5" t="s">
        <v>270</v>
      </c>
      <c r="B85" s="6" t="s">
        <v>271</v>
      </c>
      <c r="C85" s="123"/>
      <c r="D85" s="123"/>
      <c r="E85" s="123"/>
    </row>
    <row r="86" spans="1:5" x14ac:dyDescent="0.25">
      <c r="A86" s="5" t="s">
        <v>439</v>
      </c>
      <c r="B86" s="6" t="s">
        <v>272</v>
      </c>
      <c r="C86" s="123"/>
      <c r="D86" s="123"/>
      <c r="E86" s="123"/>
    </row>
    <row r="87" spans="1:5" x14ac:dyDescent="0.25">
      <c r="A87" s="5" t="s">
        <v>440</v>
      </c>
      <c r="B87" s="6" t="s">
        <v>273</v>
      </c>
      <c r="C87" s="123"/>
      <c r="D87" s="123"/>
      <c r="E87" s="123"/>
    </row>
    <row r="88" spans="1:5" x14ac:dyDescent="0.25">
      <c r="A88" s="5" t="s">
        <v>441</v>
      </c>
      <c r="B88" s="6" t="s">
        <v>274</v>
      </c>
      <c r="C88" s="123">
        <v>11077472</v>
      </c>
      <c r="D88" s="123">
        <v>8897836</v>
      </c>
      <c r="E88" s="123">
        <v>11672780</v>
      </c>
    </row>
    <row r="89" spans="1:5" x14ac:dyDescent="0.25">
      <c r="A89" s="39" t="s">
        <v>478</v>
      </c>
      <c r="B89" s="51" t="s">
        <v>275</v>
      </c>
      <c r="C89" s="117">
        <f>SUM(C83:C88)</f>
        <v>35464607</v>
      </c>
      <c r="D89" s="117">
        <f>SUM(D83:D88)</f>
        <v>31917539</v>
      </c>
      <c r="E89" s="117">
        <f>SUM(E83:E88)</f>
        <v>31406404</v>
      </c>
    </row>
    <row r="90" spans="1:5" x14ac:dyDescent="0.25">
      <c r="A90" s="5" t="s">
        <v>480</v>
      </c>
      <c r="B90" s="6" t="s">
        <v>286</v>
      </c>
      <c r="C90" s="123"/>
      <c r="D90" s="123"/>
      <c r="E90" s="123"/>
    </row>
    <row r="91" spans="1:5" x14ac:dyDescent="0.25">
      <c r="A91" s="5" t="s">
        <v>447</v>
      </c>
      <c r="B91" s="6" t="s">
        <v>287</v>
      </c>
      <c r="C91" s="123"/>
      <c r="D91" s="123"/>
      <c r="E91" s="123"/>
    </row>
    <row r="92" spans="1:5" x14ac:dyDescent="0.25">
      <c r="A92" s="5" t="s">
        <v>448</v>
      </c>
      <c r="B92" s="6" t="s">
        <v>288</v>
      </c>
      <c r="C92" s="123"/>
      <c r="D92" s="123"/>
      <c r="E92" s="123"/>
    </row>
    <row r="93" spans="1:5" x14ac:dyDescent="0.25">
      <c r="A93" s="5" t="s">
        <v>449</v>
      </c>
      <c r="B93" s="6" t="s">
        <v>289</v>
      </c>
      <c r="C93" s="123">
        <v>2676364</v>
      </c>
      <c r="D93" s="123">
        <v>2731215</v>
      </c>
      <c r="E93" s="123">
        <v>2700000</v>
      </c>
    </row>
    <row r="94" spans="1:5" x14ac:dyDescent="0.25">
      <c r="A94" s="5" t="s">
        <v>481</v>
      </c>
      <c r="B94" s="6" t="s">
        <v>304</v>
      </c>
      <c r="C94" s="123">
        <v>4822381</v>
      </c>
      <c r="D94" s="123">
        <v>4297655</v>
      </c>
      <c r="E94" s="123">
        <v>4000000</v>
      </c>
    </row>
    <row r="95" spans="1:5" x14ac:dyDescent="0.25">
      <c r="A95" s="5" t="s">
        <v>454</v>
      </c>
      <c r="B95" s="6" t="s">
        <v>305</v>
      </c>
      <c r="C95" s="123">
        <v>441073</v>
      </c>
      <c r="D95" s="123">
        <v>171953</v>
      </c>
      <c r="E95" s="123">
        <v>160000</v>
      </c>
    </row>
    <row r="96" spans="1:5" x14ac:dyDescent="0.25">
      <c r="A96" s="39" t="s">
        <v>482</v>
      </c>
      <c r="B96" s="51" t="s">
        <v>306</v>
      </c>
      <c r="C96" s="117">
        <f>SUM(C90:C95)</f>
        <v>7939818</v>
      </c>
      <c r="D96" s="117">
        <f>SUM(D90:D95)</f>
        <v>7200823</v>
      </c>
      <c r="E96" s="117">
        <f>SUM(E90:E95)</f>
        <v>6860000</v>
      </c>
    </row>
    <row r="97" spans="1:5" x14ac:dyDescent="0.25">
      <c r="A97" s="13" t="s">
        <v>307</v>
      </c>
      <c r="B97" s="6" t="s">
        <v>308</v>
      </c>
      <c r="C97" s="123"/>
      <c r="D97" s="123"/>
      <c r="E97" s="123"/>
    </row>
    <row r="98" spans="1:5" x14ac:dyDescent="0.25">
      <c r="A98" s="13" t="s">
        <v>455</v>
      </c>
      <c r="B98" s="6" t="s">
        <v>309</v>
      </c>
      <c r="C98" s="123">
        <v>44040</v>
      </c>
      <c r="D98" s="123">
        <v>147957</v>
      </c>
      <c r="E98" s="123">
        <v>41040</v>
      </c>
    </row>
    <row r="99" spans="1:5" x14ac:dyDescent="0.25">
      <c r="A99" s="13" t="s">
        <v>456</v>
      </c>
      <c r="B99" s="6" t="s">
        <v>310</v>
      </c>
      <c r="C99" s="123"/>
      <c r="D99" s="123"/>
      <c r="E99" s="123"/>
    </row>
    <row r="100" spans="1:5" x14ac:dyDescent="0.25">
      <c r="A100" s="13" t="s">
        <v>457</v>
      </c>
      <c r="B100" s="6" t="s">
        <v>311</v>
      </c>
      <c r="C100" s="123">
        <v>125000</v>
      </c>
      <c r="D100" s="123">
        <v>2189319</v>
      </c>
      <c r="E100" s="123"/>
    </row>
    <row r="101" spans="1:5" x14ac:dyDescent="0.25">
      <c r="A101" s="13" t="s">
        <v>312</v>
      </c>
      <c r="B101" s="6" t="s">
        <v>313</v>
      </c>
      <c r="C101" s="123"/>
      <c r="D101" s="123"/>
      <c r="E101" s="123"/>
    </row>
    <row r="102" spans="1:5" x14ac:dyDescent="0.25">
      <c r="A102" s="13" t="s">
        <v>314</v>
      </c>
      <c r="B102" s="6" t="s">
        <v>315</v>
      </c>
      <c r="C102" s="123">
        <v>810</v>
      </c>
      <c r="D102" s="123">
        <v>23468</v>
      </c>
      <c r="E102" s="123"/>
    </row>
    <row r="103" spans="1:5" x14ac:dyDescent="0.25">
      <c r="A103" s="13" t="s">
        <v>316</v>
      </c>
      <c r="B103" s="6" t="s">
        <v>317</v>
      </c>
      <c r="C103" s="123"/>
      <c r="D103" s="123"/>
      <c r="E103" s="123"/>
    </row>
    <row r="104" spans="1:5" x14ac:dyDescent="0.25">
      <c r="A104" s="13" t="s">
        <v>458</v>
      </c>
      <c r="B104" s="6" t="s">
        <v>318</v>
      </c>
      <c r="C104" s="123">
        <v>3699</v>
      </c>
      <c r="D104" s="123">
        <v>1246</v>
      </c>
      <c r="E104" s="123">
        <v>1000</v>
      </c>
    </row>
    <row r="105" spans="1:5" x14ac:dyDescent="0.25">
      <c r="A105" s="13" t="s">
        <v>459</v>
      </c>
      <c r="B105" s="6" t="s">
        <v>319</v>
      </c>
      <c r="C105" s="123"/>
      <c r="D105" s="123"/>
      <c r="E105" s="123"/>
    </row>
    <row r="106" spans="1:5" x14ac:dyDescent="0.25">
      <c r="A106" s="13" t="s">
        <v>460</v>
      </c>
      <c r="B106" s="6" t="s">
        <v>320</v>
      </c>
      <c r="C106" s="123">
        <v>49006</v>
      </c>
      <c r="D106" s="123">
        <v>652863</v>
      </c>
      <c r="E106" s="123">
        <v>10000</v>
      </c>
    </row>
    <row r="107" spans="1:5" x14ac:dyDescent="0.25">
      <c r="A107" s="50" t="s">
        <v>483</v>
      </c>
      <c r="B107" s="51" t="s">
        <v>321</v>
      </c>
      <c r="C107" s="117">
        <f>SUM(C97:C106)</f>
        <v>222555</v>
      </c>
      <c r="D107" s="117">
        <f>SUM(D97:D106)</f>
        <v>3014853</v>
      </c>
      <c r="E107" s="117">
        <f>SUM(E97:E106)</f>
        <v>52040</v>
      </c>
    </row>
    <row r="108" spans="1:5" x14ac:dyDescent="0.25">
      <c r="A108" s="13" t="s">
        <v>330</v>
      </c>
      <c r="B108" s="6" t="s">
        <v>331</v>
      </c>
      <c r="C108" s="123"/>
      <c r="D108" s="123"/>
      <c r="E108" s="123"/>
    </row>
    <row r="109" spans="1:5" x14ac:dyDescent="0.25">
      <c r="A109" s="5" t="s">
        <v>464</v>
      </c>
      <c r="B109" s="6" t="s">
        <v>332</v>
      </c>
      <c r="C109" s="123">
        <v>109000</v>
      </c>
      <c r="D109" s="123">
        <v>295000</v>
      </c>
      <c r="E109" s="123">
        <v>128000</v>
      </c>
    </row>
    <row r="110" spans="1:5" x14ac:dyDescent="0.25">
      <c r="A110" s="13" t="s">
        <v>465</v>
      </c>
      <c r="B110" s="6" t="s">
        <v>333</v>
      </c>
      <c r="C110" s="123">
        <v>2722100</v>
      </c>
      <c r="D110" s="123">
        <v>930800</v>
      </c>
      <c r="E110" s="123"/>
    </row>
    <row r="111" spans="1:5" x14ac:dyDescent="0.25">
      <c r="A111" s="39" t="s">
        <v>485</v>
      </c>
      <c r="B111" s="51" t="s">
        <v>334</v>
      </c>
      <c r="C111" s="117">
        <f>SUM(C108:C110)</f>
        <v>2831100</v>
      </c>
      <c r="D111" s="117">
        <f>SUM(D108:D110)</f>
        <v>1225800</v>
      </c>
      <c r="E111" s="117">
        <f>SUM(E108:E110)</f>
        <v>128000</v>
      </c>
    </row>
    <row r="112" spans="1:5" ht="15.75" x14ac:dyDescent="0.25">
      <c r="A112" s="61" t="s">
        <v>541</v>
      </c>
      <c r="B112" s="66"/>
      <c r="C112" s="117">
        <f>SUM(C89+C96+C107+C111)</f>
        <v>46458080</v>
      </c>
      <c r="D112" s="117">
        <f>SUM(D89+D96+D107+D111)</f>
        <v>43359015</v>
      </c>
      <c r="E112" s="117">
        <f>SUM(E89+E96+E107+E111)</f>
        <v>38446444</v>
      </c>
    </row>
    <row r="113" spans="1:5" x14ac:dyDescent="0.25">
      <c r="A113" s="5" t="s">
        <v>276</v>
      </c>
      <c r="B113" s="6" t="s">
        <v>277</v>
      </c>
      <c r="C113" s="123">
        <v>6335163</v>
      </c>
      <c r="D113" s="123"/>
      <c r="E113" s="123"/>
    </row>
    <row r="114" spans="1:5" x14ac:dyDescent="0.25">
      <c r="A114" s="5" t="s">
        <v>278</v>
      </c>
      <c r="B114" s="6" t="s">
        <v>279</v>
      </c>
      <c r="C114" s="123"/>
      <c r="D114" s="123"/>
      <c r="E114" s="123"/>
    </row>
    <row r="115" spans="1:5" x14ac:dyDescent="0.25">
      <c r="A115" s="5" t="s">
        <v>442</v>
      </c>
      <c r="B115" s="6" t="s">
        <v>280</v>
      </c>
      <c r="C115" s="123"/>
      <c r="D115" s="123"/>
      <c r="E115" s="123"/>
    </row>
    <row r="116" spans="1:5" x14ac:dyDescent="0.25">
      <c r="A116" s="5" t="s">
        <v>443</v>
      </c>
      <c r="B116" s="6" t="s">
        <v>281</v>
      </c>
      <c r="C116" s="123"/>
      <c r="D116" s="123"/>
      <c r="E116" s="123"/>
    </row>
    <row r="117" spans="1:5" x14ac:dyDescent="0.25">
      <c r="A117" s="5" t="s">
        <v>444</v>
      </c>
      <c r="B117" s="6" t="s">
        <v>282</v>
      </c>
      <c r="C117" s="123"/>
      <c r="D117" s="123"/>
      <c r="E117" s="123"/>
    </row>
    <row r="118" spans="1:5" x14ac:dyDescent="0.25">
      <c r="A118" s="39" t="s">
        <v>479</v>
      </c>
      <c r="B118" s="51" t="s">
        <v>283</v>
      </c>
      <c r="C118" s="117">
        <f>SUM(C113:C117)</f>
        <v>6335163</v>
      </c>
      <c r="D118" s="117">
        <f>SUM(D113:D117)</f>
        <v>0</v>
      </c>
      <c r="E118" s="117">
        <f>SUM(E113:E117)</f>
        <v>0</v>
      </c>
    </row>
    <row r="119" spans="1:5" x14ac:dyDescent="0.25">
      <c r="A119" s="13" t="s">
        <v>461</v>
      </c>
      <c r="B119" s="6" t="s">
        <v>322</v>
      </c>
      <c r="C119" s="123"/>
      <c r="D119" s="123"/>
      <c r="E119" s="123"/>
    </row>
    <row r="120" spans="1:5" x14ac:dyDescent="0.25">
      <c r="A120" s="13" t="s">
        <v>462</v>
      </c>
      <c r="B120" s="6" t="s">
        <v>323</v>
      </c>
      <c r="C120" s="123"/>
      <c r="D120" s="123">
        <v>450000</v>
      </c>
      <c r="E120" s="123"/>
    </row>
    <row r="121" spans="1:5" x14ac:dyDescent="0.25">
      <c r="A121" s="13" t="s">
        <v>324</v>
      </c>
      <c r="B121" s="6" t="s">
        <v>325</v>
      </c>
      <c r="C121" s="123"/>
      <c r="D121" s="123"/>
      <c r="E121" s="123"/>
    </row>
    <row r="122" spans="1:5" x14ac:dyDescent="0.25">
      <c r="A122" s="13" t="s">
        <v>463</v>
      </c>
      <c r="B122" s="6" t="s">
        <v>326</v>
      </c>
      <c r="C122" s="123"/>
      <c r="D122" s="123"/>
      <c r="E122" s="123"/>
    </row>
    <row r="123" spans="1:5" x14ac:dyDescent="0.25">
      <c r="A123" s="13" t="s">
        <v>327</v>
      </c>
      <c r="B123" s="6" t="s">
        <v>328</v>
      </c>
      <c r="C123" s="123"/>
      <c r="D123" s="123"/>
      <c r="E123" s="123"/>
    </row>
    <row r="124" spans="1:5" x14ac:dyDescent="0.25">
      <c r="A124" s="39" t="s">
        <v>484</v>
      </c>
      <c r="B124" s="51" t="s">
        <v>329</v>
      </c>
      <c r="C124" s="117">
        <f>SUM(C119:C123)</f>
        <v>0</v>
      </c>
      <c r="D124" s="117">
        <f>SUM(D119:D123)</f>
        <v>450000</v>
      </c>
      <c r="E124" s="117">
        <f>SUM(E119:E123)</f>
        <v>0</v>
      </c>
    </row>
    <row r="125" spans="1:5" x14ac:dyDescent="0.25">
      <c r="A125" s="13" t="s">
        <v>335</v>
      </c>
      <c r="B125" s="6" t="s">
        <v>336</v>
      </c>
      <c r="C125" s="123"/>
      <c r="D125" s="123"/>
      <c r="E125" s="123"/>
    </row>
    <row r="126" spans="1:5" x14ac:dyDescent="0.25">
      <c r="A126" s="5" t="s">
        <v>466</v>
      </c>
      <c r="B126" s="6" t="s">
        <v>337</v>
      </c>
      <c r="C126" s="123"/>
      <c r="D126" s="123"/>
      <c r="E126" s="123"/>
    </row>
    <row r="127" spans="1:5" x14ac:dyDescent="0.25">
      <c r="A127" s="13" t="s">
        <v>467</v>
      </c>
      <c r="B127" s="6" t="s">
        <v>338</v>
      </c>
      <c r="C127" s="123">
        <v>1182617</v>
      </c>
      <c r="D127" s="123"/>
      <c r="E127" s="123"/>
    </row>
    <row r="128" spans="1:5" x14ac:dyDescent="0.25">
      <c r="A128" s="39" t="s">
        <v>487</v>
      </c>
      <c r="B128" s="51" t="s">
        <v>339</v>
      </c>
      <c r="C128" s="117">
        <f>SUM(C125:C127)</f>
        <v>1182617</v>
      </c>
      <c r="D128" s="117">
        <f>SUM(D125:D127)</f>
        <v>0</v>
      </c>
      <c r="E128" s="117">
        <f>SUM(E125:E127)</f>
        <v>0</v>
      </c>
    </row>
    <row r="129" spans="1:5" ht="15.75" x14ac:dyDescent="0.25">
      <c r="A129" s="61" t="s">
        <v>540</v>
      </c>
      <c r="B129" s="66"/>
      <c r="C129" s="117">
        <f>SUM(C118+C124+C128)</f>
        <v>7517780</v>
      </c>
      <c r="D129" s="117">
        <f>SUM(D118+D124+D128)</f>
        <v>450000</v>
      </c>
      <c r="E129" s="117">
        <f>SUM(E118+E124+E128)</f>
        <v>0</v>
      </c>
    </row>
    <row r="130" spans="1:5" ht="15.75" x14ac:dyDescent="0.25">
      <c r="A130" s="48" t="s">
        <v>486</v>
      </c>
      <c r="B130" s="35" t="s">
        <v>340</v>
      </c>
      <c r="C130" s="117">
        <f>SUM(C112+C129)</f>
        <v>53975860</v>
      </c>
      <c r="D130" s="117">
        <f>SUM(D112+D129)</f>
        <v>43809015</v>
      </c>
      <c r="E130" s="117">
        <f>SUM(E112+E129)</f>
        <v>38446444</v>
      </c>
    </row>
    <row r="131" spans="1:5" ht="15.75" x14ac:dyDescent="0.25">
      <c r="A131" s="65" t="s">
        <v>550</v>
      </c>
      <c r="B131" s="64"/>
      <c r="C131" s="123"/>
      <c r="D131" s="123"/>
      <c r="E131" s="123"/>
    </row>
    <row r="132" spans="1:5" ht="15.75" x14ac:dyDescent="0.25">
      <c r="A132" s="65" t="s">
        <v>551</v>
      </c>
      <c r="B132" s="64"/>
      <c r="C132" s="123"/>
      <c r="D132" s="123"/>
      <c r="E132" s="123"/>
    </row>
    <row r="133" spans="1:5" x14ac:dyDescent="0.25">
      <c r="A133" s="15" t="s">
        <v>488</v>
      </c>
      <c r="B133" s="7" t="s">
        <v>345</v>
      </c>
      <c r="C133" s="123"/>
      <c r="D133" s="123"/>
      <c r="E133" s="123"/>
    </row>
    <row r="134" spans="1:5" x14ac:dyDescent="0.25">
      <c r="A134" s="14" t="s">
        <v>489</v>
      </c>
      <c r="B134" s="7" t="s">
        <v>352</v>
      </c>
      <c r="C134" s="123"/>
      <c r="D134" s="123"/>
      <c r="E134" s="123"/>
    </row>
    <row r="135" spans="1:5" x14ac:dyDescent="0.25">
      <c r="A135" s="5" t="s">
        <v>548</v>
      </c>
      <c r="B135" s="5" t="s">
        <v>353</v>
      </c>
      <c r="C135" s="123">
        <v>34513181</v>
      </c>
      <c r="D135" s="123">
        <v>43883714</v>
      </c>
      <c r="E135" s="123">
        <v>33441989</v>
      </c>
    </row>
    <row r="136" spans="1:5" x14ac:dyDescent="0.25">
      <c r="A136" s="5" t="s">
        <v>549</v>
      </c>
      <c r="B136" s="5" t="s">
        <v>353</v>
      </c>
      <c r="C136" s="123"/>
      <c r="D136" s="123"/>
      <c r="E136" s="123"/>
    </row>
    <row r="137" spans="1:5" x14ac:dyDescent="0.25">
      <c r="A137" s="5" t="s">
        <v>546</v>
      </c>
      <c r="B137" s="5" t="s">
        <v>354</v>
      </c>
      <c r="C137" s="123"/>
      <c r="D137" s="123"/>
      <c r="E137" s="123"/>
    </row>
    <row r="138" spans="1:5" x14ac:dyDescent="0.25">
      <c r="A138" s="5" t="s">
        <v>547</v>
      </c>
      <c r="B138" s="5" t="s">
        <v>354</v>
      </c>
      <c r="C138" s="123"/>
      <c r="D138" s="123"/>
      <c r="E138" s="123"/>
    </row>
    <row r="139" spans="1:5" x14ac:dyDescent="0.25">
      <c r="A139" s="7" t="s">
        <v>490</v>
      </c>
      <c r="B139" s="7" t="s">
        <v>355</v>
      </c>
      <c r="C139" s="123">
        <f t="shared" ref="C139" si="0">SUM(C135:C138)</f>
        <v>34513181</v>
      </c>
      <c r="D139" s="123">
        <f t="shared" ref="D139:E139" si="1">SUM(D135:D138)</f>
        <v>43883714</v>
      </c>
      <c r="E139" s="123">
        <f t="shared" si="1"/>
        <v>33441989</v>
      </c>
    </row>
    <row r="140" spans="1:5" x14ac:dyDescent="0.25">
      <c r="A140" s="37" t="s">
        <v>356</v>
      </c>
      <c r="B140" s="5" t="s">
        <v>357</v>
      </c>
      <c r="C140" s="123">
        <v>685187</v>
      </c>
      <c r="D140" s="123">
        <v>789345</v>
      </c>
      <c r="E140" s="123"/>
    </row>
    <row r="141" spans="1:5" x14ac:dyDescent="0.25">
      <c r="A141" s="37" t="s">
        <v>358</v>
      </c>
      <c r="B141" s="5" t="s">
        <v>359</v>
      </c>
      <c r="C141" s="123"/>
      <c r="D141" s="123"/>
      <c r="E141" s="123"/>
    </row>
    <row r="142" spans="1:5" x14ac:dyDescent="0.25">
      <c r="A142" s="37" t="s">
        <v>360</v>
      </c>
      <c r="B142" s="5" t="s">
        <v>361</v>
      </c>
      <c r="C142" s="123"/>
      <c r="D142" s="123"/>
      <c r="E142" s="123"/>
    </row>
    <row r="143" spans="1:5" x14ac:dyDescent="0.25">
      <c r="A143" s="37" t="s">
        <v>362</v>
      </c>
      <c r="B143" s="5" t="s">
        <v>363</v>
      </c>
      <c r="C143" s="123"/>
      <c r="D143" s="123"/>
      <c r="E143" s="123"/>
    </row>
    <row r="144" spans="1:5" x14ac:dyDescent="0.25">
      <c r="A144" s="13" t="s">
        <v>473</v>
      </c>
      <c r="B144" s="5" t="s">
        <v>364</v>
      </c>
      <c r="C144" s="123"/>
      <c r="D144" s="123"/>
      <c r="E144" s="123"/>
    </row>
    <row r="145" spans="1:5" x14ac:dyDescent="0.25">
      <c r="A145" s="15" t="s">
        <v>491</v>
      </c>
      <c r="B145" s="7" t="s">
        <v>366</v>
      </c>
      <c r="C145" s="123"/>
      <c r="D145" s="123"/>
      <c r="E145" s="123"/>
    </row>
    <row r="146" spans="1:5" x14ac:dyDescent="0.25">
      <c r="A146" s="13" t="s">
        <v>367</v>
      </c>
      <c r="B146" s="5" t="s">
        <v>368</v>
      </c>
      <c r="C146" s="123"/>
      <c r="D146" s="123"/>
      <c r="E146" s="123"/>
    </row>
    <row r="147" spans="1:5" x14ac:dyDescent="0.25">
      <c r="A147" s="13" t="s">
        <v>369</v>
      </c>
      <c r="B147" s="5" t="s">
        <v>370</v>
      </c>
      <c r="C147" s="123"/>
      <c r="D147" s="123"/>
      <c r="E147" s="123"/>
    </row>
    <row r="148" spans="1:5" x14ac:dyDescent="0.25">
      <c r="A148" s="37" t="s">
        <v>371</v>
      </c>
      <c r="B148" s="5" t="s">
        <v>372</v>
      </c>
      <c r="C148" s="123"/>
      <c r="D148" s="123"/>
      <c r="E148" s="123"/>
    </row>
    <row r="149" spans="1:5" x14ac:dyDescent="0.25">
      <c r="A149" s="37" t="s">
        <v>474</v>
      </c>
      <c r="B149" s="5" t="s">
        <v>373</v>
      </c>
      <c r="C149" s="123"/>
      <c r="D149" s="123"/>
      <c r="E149" s="123"/>
    </row>
    <row r="150" spans="1:5" x14ac:dyDescent="0.25">
      <c r="A150" s="14" t="s">
        <v>492</v>
      </c>
      <c r="B150" s="7" t="s">
        <v>374</v>
      </c>
      <c r="C150" s="123"/>
      <c r="D150" s="123"/>
      <c r="E150" s="123"/>
    </row>
    <row r="151" spans="1:5" x14ac:dyDescent="0.25">
      <c r="A151" s="15" t="s">
        <v>375</v>
      </c>
      <c r="B151" s="7" t="s">
        <v>376</v>
      </c>
      <c r="C151" s="123"/>
      <c r="D151" s="123"/>
      <c r="E151" s="123"/>
    </row>
    <row r="152" spans="1:5" ht="15.75" x14ac:dyDescent="0.25">
      <c r="A152" s="40" t="s">
        <v>493</v>
      </c>
      <c r="B152" s="41" t="s">
        <v>377</v>
      </c>
      <c r="C152" s="117">
        <f>SUM(C133+C134+C139+C140+C145+C150+C151)</f>
        <v>35198368</v>
      </c>
      <c r="D152" s="117">
        <f>SUM(D133+D134+D139+D140+D145+D150+D151)</f>
        <v>44673059</v>
      </c>
      <c r="E152" s="117">
        <f>SUM(E133+E134+E139+E140+E145+E150+E151)</f>
        <v>33441989</v>
      </c>
    </row>
    <row r="153" spans="1:5" ht="15.75" x14ac:dyDescent="0.25">
      <c r="A153" s="44" t="s">
        <v>476</v>
      </c>
      <c r="B153" s="45"/>
      <c r="C153" s="117">
        <f>SUM(C130+C152)</f>
        <v>89174228</v>
      </c>
      <c r="D153" s="117">
        <f>SUM(D130+D152)</f>
        <v>88482074</v>
      </c>
      <c r="E153" s="117">
        <f>SUM(E130+E152)</f>
        <v>71888433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22" workbookViewId="0">
      <selection activeCell="B27" sqref="B27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39" t="s">
        <v>596</v>
      </c>
      <c r="B1" s="140"/>
      <c r="C1" s="140"/>
    </row>
    <row r="2" spans="1:3" ht="23.25" customHeight="1" x14ac:dyDescent="0.25">
      <c r="A2" s="147" t="s">
        <v>539</v>
      </c>
      <c r="B2" s="148"/>
      <c r="C2" s="148"/>
    </row>
    <row r="3" spans="1:3" x14ac:dyDescent="0.25">
      <c r="A3" s="1"/>
    </row>
    <row r="4" spans="1:3" x14ac:dyDescent="0.25">
      <c r="A4" s="1"/>
      <c r="C4" t="s">
        <v>567</v>
      </c>
    </row>
    <row r="5" spans="1:3" ht="51" customHeight="1" x14ac:dyDescent="0.25">
      <c r="A5" s="58" t="s">
        <v>538</v>
      </c>
      <c r="B5" s="59" t="s">
        <v>545</v>
      </c>
      <c r="C5" s="75" t="s">
        <v>18</v>
      </c>
    </row>
    <row r="6" spans="1:3" ht="15" customHeight="1" x14ac:dyDescent="0.25">
      <c r="A6" s="59" t="s">
        <v>511</v>
      </c>
      <c r="B6" s="111"/>
      <c r="C6" s="27">
        <f t="shared" ref="C6:C32" si="0">SUM(B6:B6)</f>
        <v>0</v>
      </c>
    </row>
    <row r="7" spans="1:3" ht="15" customHeight="1" x14ac:dyDescent="0.25">
      <c r="A7" s="59" t="s">
        <v>512</v>
      </c>
      <c r="B7" s="111"/>
      <c r="C7" s="27">
        <f t="shared" si="0"/>
        <v>0</v>
      </c>
    </row>
    <row r="8" spans="1:3" ht="15" customHeight="1" x14ac:dyDescent="0.25">
      <c r="A8" s="59" t="s">
        <v>513</v>
      </c>
      <c r="B8" s="111"/>
      <c r="C8" s="27">
        <f t="shared" si="0"/>
        <v>0</v>
      </c>
    </row>
    <row r="9" spans="1:3" ht="15" customHeight="1" x14ac:dyDescent="0.25">
      <c r="A9" s="59" t="s">
        <v>514</v>
      </c>
      <c r="B9" s="111"/>
      <c r="C9" s="27">
        <f t="shared" si="0"/>
        <v>0</v>
      </c>
    </row>
    <row r="10" spans="1:3" ht="15" customHeight="1" x14ac:dyDescent="0.25">
      <c r="A10" s="58" t="s">
        <v>533</v>
      </c>
      <c r="B10" s="111">
        <f>SUM(B6:B9)</f>
        <v>0</v>
      </c>
      <c r="C10" s="27">
        <f t="shared" si="0"/>
        <v>0</v>
      </c>
    </row>
    <row r="11" spans="1:3" ht="15" customHeight="1" x14ac:dyDescent="0.25">
      <c r="A11" s="59" t="s">
        <v>515</v>
      </c>
      <c r="B11" s="111"/>
      <c r="C11" s="27">
        <f t="shared" si="0"/>
        <v>0</v>
      </c>
    </row>
    <row r="12" spans="1:3" ht="15" customHeight="1" x14ac:dyDescent="0.25">
      <c r="A12" s="59" t="s">
        <v>516</v>
      </c>
      <c r="B12" s="111"/>
      <c r="C12" s="27">
        <f t="shared" si="0"/>
        <v>0</v>
      </c>
    </row>
    <row r="13" spans="1:3" ht="15" customHeight="1" x14ac:dyDescent="0.25">
      <c r="A13" s="59" t="s">
        <v>517</v>
      </c>
      <c r="B13" s="111"/>
      <c r="C13" s="27">
        <f t="shared" si="0"/>
        <v>0</v>
      </c>
    </row>
    <row r="14" spans="1:3" ht="15" customHeight="1" x14ac:dyDescent="0.25">
      <c r="A14" s="59" t="s">
        <v>518</v>
      </c>
      <c r="B14" s="111">
        <v>1</v>
      </c>
      <c r="C14" s="27">
        <f t="shared" si="0"/>
        <v>1</v>
      </c>
    </row>
    <row r="15" spans="1:3" ht="15" customHeight="1" x14ac:dyDescent="0.25">
      <c r="A15" s="59" t="s">
        <v>519</v>
      </c>
      <c r="B15" s="111"/>
      <c r="C15" s="27">
        <f t="shared" si="0"/>
        <v>0</v>
      </c>
    </row>
    <row r="16" spans="1:3" ht="15" customHeight="1" x14ac:dyDescent="0.25">
      <c r="A16" s="59" t="s">
        <v>520</v>
      </c>
      <c r="B16" s="111"/>
      <c r="C16" s="27">
        <f t="shared" si="0"/>
        <v>0</v>
      </c>
    </row>
    <row r="17" spans="1:3" ht="15" customHeight="1" x14ac:dyDescent="0.25">
      <c r="A17" s="59" t="s">
        <v>521</v>
      </c>
      <c r="B17" s="111"/>
      <c r="C17" s="27">
        <f t="shared" si="0"/>
        <v>0</v>
      </c>
    </row>
    <row r="18" spans="1:3" ht="15" customHeight="1" x14ac:dyDescent="0.25">
      <c r="A18" s="58" t="s">
        <v>534</v>
      </c>
      <c r="B18" s="111">
        <v>1</v>
      </c>
      <c r="C18" s="27">
        <f t="shared" si="0"/>
        <v>1</v>
      </c>
    </row>
    <row r="19" spans="1:3" ht="15" customHeight="1" x14ac:dyDescent="0.25">
      <c r="A19" s="59" t="s">
        <v>522</v>
      </c>
      <c r="B19" s="111">
        <v>1</v>
      </c>
      <c r="C19" s="27">
        <f t="shared" si="0"/>
        <v>1</v>
      </c>
    </row>
    <row r="20" spans="1:3" ht="15" customHeight="1" x14ac:dyDescent="0.25">
      <c r="A20" s="59" t="s">
        <v>523</v>
      </c>
      <c r="B20" s="111"/>
      <c r="C20" s="27">
        <f t="shared" si="0"/>
        <v>0</v>
      </c>
    </row>
    <row r="21" spans="1:3" ht="15" customHeight="1" x14ac:dyDescent="0.25">
      <c r="A21" s="59" t="s">
        <v>524</v>
      </c>
      <c r="B21" s="111">
        <v>11</v>
      </c>
      <c r="C21" s="27">
        <f t="shared" si="0"/>
        <v>11</v>
      </c>
    </row>
    <row r="22" spans="1:3" ht="15" customHeight="1" x14ac:dyDescent="0.25">
      <c r="A22" s="58" t="s">
        <v>535</v>
      </c>
      <c r="B22" s="111">
        <f>SUM(B19:B21)</f>
        <v>12</v>
      </c>
      <c r="C22" s="27">
        <f t="shared" si="0"/>
        <v>12</v>
      </c>
    </row>
    <row r="23" spans="1:3" ht="15" customHeight="1" x14ac:dyDescent="0.25">
      <c r="A23" s="59" t="s">
        <v>525</v>
      </c>
      <c r="B23" s="111">
        <v>1</v>
      </c>
      <c r="C23" s="27">
        <f t="shared" si="0"/>
        <v>1</v>
      </c>
    </row>
    <row r="24" spans="1:3" ht="15" customHeight="1" x14ac:dyDescent="0.25">
      <c r="A24" s="59" t="s">
        <v>526</v>
      </c>
      <c r="B24" s="111">
        <v>3</v>
      </c>
      <c r="C24" s="27">
        <f t="shared" si="0"/>
        <v>3</v>
      </c>
    </row>
    <row r="25" spans="1:3" ht="15" customHeight="1" x14ac:dyDescent="0.25">
      <c r="A25" s="59" t="s">
        <v>527</v>
      </c>
      <c r="B25" s="111">
        <v>1</v>
      </c>
      <c r="C25" s="27">
        <f t="shared" si="0"/>
        <v>1</v>
      </c>
    </row>
    <row r="26" spans="1:3" ht="15" customHeight="1" x14ac:dyDescent="0.25">
      <c r="A26" s="58" t="s">
        <v>536</v>
      </c>
      <c r="B26" s="111">
        <v>5</v>
      </c>
      <c r="C26" s="27">
        <f t="shared" si="0"/>
        <v>5</v>
      </c>
    </row>
    <row r="27" spans="1:3" ht="37.5" customHeight="1" x14ac:dyDescent="0.25">
      <c r="A27" s="58" t="s">
        <v>537</v>
      </c>
      <c r="B27" s="127">
        <f>SUM(B10+B18+B22+B26)</f>
        <v>18</v>
      </c>
      <c r="C27" s="128">
        <f t="shared" si="0"/>
        <v>18</v>
      </c>
    </row>
    <row r="28" spans="1:3" ht="15" customHeight="1" x14ac:dyDescent="0.25">
      <c r="A28" s="59" t="s">
        <v>528</v>
      </c>
      <c r="B28" s="60"/>
      <c r="C28" s="27">
        <f t="shared" si="0"/>
        <v>0</v>
      </c>
    </row>
    <row r="29" spans="1:3" ht="15" customHeight="1" x14ac:dyDescent="0.25">
      <c r="A29" s="59" t="s">
        <v>529</v>
      </c>
      <c r="B29" s="60"/>
      <c r="C29" s="27">
        <f t="shared" si="0"/>
        <v>0</v>
      </c>
    </row>
    <row r="30" spans="1:3" ht="15" customHeight="1" x14ac:dyDescent="0.25">
      <c r="A30" s="59" t="s">
        <v>530</v>
      </c>
      <c r="B30" s="60"/>
      <c r="C30" s="27">
        <f t="shared" si="0"/>
        <v>0</v>
      </c>
    </row>
    <row r="31" spans="1:3" ht="15" customHeight="1" x14ac:dyDescent="0.25">
      <c r="A31" s="59" t="s">
        <v>531</v>
      </c>
      <c r="B31" s="60"/>
      <c r="C31" s="27">
        <f t="shared" si="0"/>
        <v>0</v>
      </c>
    </row>
    <row r="32" spans="1:3" ht="22.5" customHeight="1" x14ac:dyDescent="0.25">
      <c r="A32" s="58" t="s">
        <v>532</v>
      </c>
      <c r="B32" s="60"/>
      <c r="C32" s="27">
        <f t="shared" si="0"/>
        <v>0</v>
      </c>
    </row>
    <row r="33" spans="1:2" x14ac:dyDescent="0.25">
      <c r="A33" s="144"/>
      <c r="B33" s="145"/>
    </row>
    <row r="34" spans="1:2" x14ac:dyDescent="0.25">
      <c r="A34" s="146"/>
      <c r="B34" s="145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opLeftCell="A78" zoomScale="90" zoomScaleNormal="90" workbookViewId="0">
      <selection activeCell="D92" sqref="D9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39" t="s">
        <v>596</v>
      </c>
      <c r="B1" s="140"/>
      <c r="C1" s="140"/>
      <c r="D1" s="140"/>
      <c r="E1" s="140"/>
      <c r="F1" s="140"/>
      <c r="G1" s="140"/>
      <c r="H1" s="140"/>
    </row>
    <row r="2" spans="1:8" ht="26.25" customHeight="1" x14ac:dyDescent="0.25">
      <c r="A2" s="142" t="s">
        <v>577</v>
      </c>
      <c r="B2" s="143"/>
      <c r="C2" s="143"/>
      <c r="D2" s="143"/>
      <c r="E2" s="143"/>
      <c r="F2" s="143"/>
      <c r="G2" s="143"/>
      <c r="H2" s="143"/>
    </row>
    <row r="3" spans="1:8" x14ac:dyDescent="0.25">
      <c r="E3" s="115" t="s">
        <v>568</v>
      </c>
      <c r="G3" s="112"/>
    </row>
    <row r="4" spans="1:8" ht="30" x14ac:dyDescent="0.3">
      <c r="A4" s="2" t="s">
        <v>75</v>
      </c>
      <c r="B4" s="3" t="s">
        <v>76</v>
      </c>
      <c r="C4" s="62" t="s">
        <v>17</v>
      </c>
      <c r="D4" s="113"/>
      <c r="E4" s="75" t="s">
        <v>18</v>
      </c>
    </row>
    <row r="5" spans="1:8" x14ac:dyDescent="0.25">
      <c r="A5" s="27" t="s">
        <v>601</v>
      </c>
      <c r="B5" s="27"/>
      <c r="C5" s="123">
        <v>1000000</v>
      </c>
      <c r="D5" s="123"/>
      <c r="E5" s="123">
        <f t="shared" ref="E5:E55" si="0">SUM(C5:D5)</f>
        <v>1000000</v>
      </c>
    </row>
    <row r="6" spans="1:8" x14ac:dyDescent="0.25">
      <c r="A6" s="27"/>
      <c r="B6" s="27"/>
      <c r="C6" s="123"/>
      <c r="D6" s="123"/>
      <c r="E6" s="123">
        <f t="shared" si="0"/>
        <v>0</v>
      </c>
    </row>
    <row r="7" spans="1:8" x14ac:dyDescent="0.25">
      <c r="A7" s="27"/>
      <c r="B7" s="27"/>
      <c r="C7" s="123"/>
      <c r="D7" s="123"/>
      <c r="E7" s="123">
        <f t="shared" si="0"/>
        <v>0</v>
      </c>
    </row>
    <row r="8" spans="1:8" x14ac:dyDescent="0.25">
      <c r="A8" s="27"/>
      <c r="B8" s="27"/>
      <c r="C8" s="123"/>
      <c r="D8" s="123"/>
      <c r="E8" s="123">
        <f t="shared" si="0"/>
        <v>0</v>
      </c>
    </row>
    <row r="9" spans="1:8" x14ac:dyDescent="0.25">
      <c r="A9" s="13" t="s">
        <v>178</v>
      </c>
      <c r="B9" s="6" t="s">
        <v>179</v>
      </c>
      <c r="C9" s="123">
        <f>SUM(C5:C8)</f>
        <v>1000000</v>
      </c>
      <c r="D9" s="123"/>
      <c r="E9" s="123">
        <f t="shared" si="0"/>
        <v>1000000</v>
      </c>
    </row>
    <row r="10" spans="1:8" x14ac:dyDescent="0.25">
      <c r="A10" s="13"/>
      <c r="B10" s="6"/>
      <c r="C10" s="123"/>
      <c r="D10" s="123"/>
      <c r="E10" s="123">
        <f t="shared" si="0"/>
        <v>0</v>
      </c>
    </row>
    <row r="11" spans="1:8" x14ac:dyDescent="0.25">
      <c r="A11" s="13"/>
      <c r="B11" s="6"/>
      <c r="C11" s="123"/>
      <c r="D11" s="123"/>
      <c r="E11" s="123">
        <f t="shared" si="0"/>
        <v>0</v>
      </c>
    </row>
    <row r="12" spans="1:8" x14ac:dyDescent="0.25">
      <c r="A12" s="13"/>
      <c r="B12" s="6"/>
      <c r="C12" s="123"/>
      <c r="D12" s="123"/>
      <c r="E12" s="123">
        <f t="shared" si="0"/>
        <v>0</v>
      </c>
    </row>
    <row r="13" spans="1:8" x14ac:dyDescent="0.25">
      <c r="A13" s="13"/>
      <c r="B13" s="6"/>
      <c r="C13" s="123"/>
      <c r="D13" s="123"/>
      <c r="E13" s="123">
        <f t="shared" si="0"/>
        <v>0</v>
      </c>
    </row>
    <row r="14" spans="1:8" x14ac:dyDescent="0.25">
      <c r="A14" s="13" t="s">
        <v>390</v>
      </c>
      <c r="B14" s="6" t="s">
        <v>180</v>
      </c>
      <c r="C14" s="123">
        <f>SUM(C10:C13)</f>
        <v>0</v>
      </c>
      <c r="D14" s="123"/>
      <c r="E14" s="123">
        <f t="shared" si="0"/>
        <v>0</v>
      </c>
    </row>
    <row r="15" spans="1:8" x14ac:dyDescent="0.25">
      <c r="A15" s="13"/>
      <c r="B15" s="6"/>
      <c r="C15" s="123"/>
      <c r="D15" s="123"/>
      <c r="E15" s="123">
        <f t="shared" si="0"/>
        <v>0</v>
      </c>
    </row>
    <row r="16" spans="1:8" x14ac:dyDescent="0.25">
      <c r="A16" s="13"/>
      <c r="B16" s="6"/>
      <c r="C16" s="123"/>
      <c r="D16" s="123"/>
      <c r="E16" s="123">
        <f t="shared" si="0"/>
        <v>0</v>
      </c>
    </row>
    <row r="17" spans="1:5" x14ac:dyDescent="0.25">
      <c r="A17" s="13"/>
      <c r="B17" s="6"/>
      <c r="C17" s="123"/>
      <c r="D17" s="123"/>
      <c r="E17" s="123">
        <f t="shared" si="0"/>
        <v>0</v>
      </c>
    </row>
    <row r="18" spans="1:5" x14ac:dyDescent="0.25">
      <c r="A18" s="13"/>
      <c r="B18" s="6"/>
      <c r="C18" s="123"/>
      <c r="D18" s="123"/>
      <c r="E18" s="123">
        <f t="shared" si="0"/>
        <v>0</v>
      </c>
    </row>
    <row r="19" spans="1:5" x14ac:dyDescent="0.25">
      <c r="A19" s="5" t="s">
        <v>181</v>
      </c>
      <c r="B19" s="6" t="s">
        <v>182</v>
      </c>
      <c r="C19" s="123">
        <f>SUM(C15:C18)</f>
        <v>0</v>
      </c>
      <c r="D19" s="123"/>
      <c r="E19" s="123">
        <f t="shared" si="0"/>
        <v>0</v>
      </c>
    </row>
    <row r="20" spans="1:5" x14ac:dyDescent="0.25">
      <c r="A20" s="13" t="s">
        <v>602</v>
      </c>
      <c r="B20" s="6"/>
      <c r="C20" s="123">
        <v>314960</v>
      </c>
      <c r="D20" s="123"/>
      <c r="E20" s="123">
        <f t="shared" si="0"/>
        <v>314960</v>
      </c>
    </row>
    <row r="21" spans="1:5" x14ac:dyDescent="0.25">
      <c r="A21" s="13" t="s">
        <v>603</v>
      </c>
      <c r="B21" s="6"/>
      <c r="C21" s="123">
        <v>1812500</v>
      </c>
      <c r="D21" s="123"/>
      <c r="E21" s="123">
        <f t="shared" si="0"/>
        <v>1812500</v>
      </c>
    </row>
    <row r="22" spans="1:5" x14ac:dyDescent="0.25">
      <c r="A22" s="13" t="s">
        <v>604</v>
      </c>
      <c r="B22" s="6"/>
      <c r="C22" s="123">
        <v>4312000</v>
      </c>
      <c r="D22" s="123"/>
      <c r="E22" s="123">
        <f t="shared" si="0"/>
        <v>4312000</v>
      </c>
    </row>
    <row r="23" spans="1:5" x14ac:dyDescent="0.25">
      <c r="A23" s="13" t="s">
        <v>590</v>
      </c>
      <c r="B23" s="6"/>
      <c r="C23" s="123">
        <v>5423898</v>
      </c>
      <c r="D23" s="123"/>
      <c r="E23" s="123">
        <f t="shared" si="0"/>
        <v>5423898</v>
      </c>
    </row>
    <row r="24" spans="1:5" x14ac:dyDescent="0.25">
      <c r="A24" s="13" t="s">
        <v>605</v>
      </c>
      <c r="B24" s="6"/>
      <c r="C24" s="123">
        <v>2500000</v>
      </c>
      <c r="D24" s="123"/>
      <c r="E24" s="123">
        <f t="shared" si="0"/>
        <v>2500000</v>
      </c>
    </row>
    <row r="25" spans="1:5" x14ac:dyDescent="0.25">
      <c r="A25" s="13"/>
      <c r="B25" s="6"/>
      <c r="C25" s="123"/>
      <c r="D25" s="123"/>
      <c r="E25" s="123">
        <f t="shared" si="0"/>
        <v>0</v>
      </c>
    </row>
    <row r="26" spans="1:5" x14ac:dyDescent="0.25">
      <c r="A26" s="13"/>
      <c r="B26" s="6"/>
      <c r="C26" s="123"/>
      <c r="D26" s="123"/>
      <c r="E26" s="123">
        <f t="shared" si="0"/>
        <v>0</v>
      </c>
    </row>
    <row r="27" spans="1:5" x14ac:dyDescent="0.25">
      <c r="A27" s="13" t="s">
        <v>183</v>
      </c>
      <c r="B27" s="6" t="s">
        <v>184</v>
      </c>
      <c r="C27" s="123">
        <f>SUM(C20:C26)</f>
        <v>14363358</v>
      </c>
      <c r="D27" s="123"/>
      <c r="E27" s="123">
        <f t="shared" si="0"/>
        <v>14363358</v>
      </c>
    </row>
    <row r="28" spans="1:5" x14ac:dyDescent="0.25">
      <c r="A28" s="13"/>
      <c r="B28" s="6"/>
      <c r="C28" s="123"/>
      <c r="D28" s="123"/>
      <c r="E28" s="123">
        <f t="shared" si="0"/>
        <v>0</v>
      </c>
    </row>
    <row r="29" spans="1:5" x14ac:dyDescent="0.25">
      <c r="A29" s="13"/>
      <c r="B29" s="6"/>
      <c r="C29" s="123"/>
      <c r="D29" s="123"/>
      <c r="E29" s="123">
        <f t="shared" si="0"/>
        <v>0</v>
      </c>
    </row>
    <row r="30" spans="1:5" x14ac:dyDescent="0.25">
      <c r="A30" s="13"/>
      <c r="B30" s="6"/>
      <c r="C30" s="123"/>
      <c r="D30" s="123"/>
      <c r="E30" s="123">
        <f t="shared" si="0"/>
        <v>0</v>
      </c>
    </row>
    <row r="31" spans="1:5" x14ac:dyDescent="0.25">
      <c r="A31" s="13"/>
      <c r="B31" s="6"/>
      <c r="C31" s="123"/>
      <c r="D31" s="123"/>
      <c r="E31" s="123">
        <f t="shared" si="0"/>
        <v>0</v>
      </c>
    </row>
    <row r="32" spans="1:5" x14ac:dyDescent="0.25">
      <c r="A32" s="13"/>
      <c r="B32" s="6"/>
      <c r="C32" s="123"/>
      <c r="D32" s="123"/>
      <c r="E32" s="123">
        <f t="shared" si="0"/>
        <v>0</v>
      </c>
    </row>
    <row r="33" spans="1:5" x14ac:dyDescent="0.25">
      <c r="A33" s="13" t="s">
        <v>185</v>
      </c>
      <c r="B33" s="6" t="s">
        <v>186</v>
      </c>
      <c r="C33" s="123"/>
      <c r="D33" s="123"/>
      <c r="E33" s="123">
        <f t="shared" si="0"/>
        <v>0</v>
      </c>
    </row>
    <row r="34" spans="1:5" x14ac:dyDescent="0.25">
      <c r="A34" s="13"/>
      <c r="B34" s="6"/>
      <c r="C34" s="123"/>
      <c r="D34" s="123"/>
      <c r="E34" s="123">
        <f t="shared" si="0"/>
        <v>0</v>
      </c>
    </row>
    <row r="35" spans="1:5" x14ac:dyDescent="0.25">
      <c r="A35" s="13"/>
      <c r="B35" s="6"/>
      <c r="C35" s="123"/>
      <c r="D35" s="123"/>
      <c r="E35" s="123">
        <f t="shared" si="0"/>
        <v>0</v>
      </c>
    </row>
    <row r="36" spans="1:5" x14ac:dyDescent="0.25">
      <c r="A36" s="5" t="s">
        <v>187</v>
      </c>
      <c r="B36" s="6" t="s">
        <v>188</v>
      </c>
      <c r="C36" s="123"/>
      <c r="D36" s="123"/>
      <c r="E36" s="123">
        <f t="shared" si="0"/>
        <v>0</v>
      </c>
    </row>
    <row r="37" spans="1:5" x14ac:dyDescent="0.25">
      <c r="A37" s="5" t="s">
        <v>189</v>
      </c>
      <c r="B37" s="6" t="s">
        <v>190</v>
      </c>
      <c r="C37" s="123">
        <v>3878106</v>
      </c>
      <c r="D37" s="123"/>
      <c r="E37" s="123">
        <f t="shared" si="0"/>
        <v>3878106</v>
      </c>
    </row>
    <row r="38" spans="1:5" ht="15.75" x14ac:dyDescent="0.25">
      <c r="A38" s="18" t="s">
        <v>391</v>
      </c>
      <c r="B38" s="9" t="s">
        <v>191</v>
      </c>
      <c r="C38" s="123">
        <f>SUM(C9+C14+C19+C27+C33+C36+C37)</f>
        <v>19241464</v>
      </c>
      <c r="D38" s="123"/>
      <c r="E38" s="123">
        <f t="shared" si="0"/>
        <v>19241464</v>
      </c>
    </row>
    <row r="39" spans="1:5" x14ac:dyDescent="0.25">
      <c r="A39" s="13" t="s">
        <v>606</v>
      </c>
      <c r="B39" s="8"/>
      <c r="C39" s="123">
        <v>1574804</v>
      </c>
      <c r="D39" s="123"/>
      <c r="E39" s="123">
        <f t="shared" si="0"/>
        <v>1574804</v>
      </c>
    </row>
    <row r="40" spans="1:5" x14ac:dyDescent="0.25">
      <c r="A40" s="13"/>
      <c r="B40" s="8"/>
      <c r="C40" s="123"/>
      <c r="D40" s="123"/>
      <c r="E40" s="123">
        <f t="shared" si="0"/>
        <v>0</v>
      </c>
    </row>
    <row r="41" spans="1:5" x14ac:dyDescent="0.25">
      <c r="A41" s="13"/>
      <c r="B41" s="8"/>
      <c r="C41" s="123"/>
      <c r="D41" s="123"/>
      <c r="E41" s="123">
        <f t="shared" si="0"/>
        <v>0</v>
      </c>
    </row>
    <row r="42" spans="1:5" x14ac:dyDescent="0.25">
      <c r="A42" s="13"/>
      <c r="B42" s="8"/>
      <c r="C42" s="123"/>
      <c r="D42" s="123"/>
      <c r="E42" s="123">
        <f t="shared" si="0"/>
        <v>0</v>
      </c>
    </row>
    <row r="43" spans="1:5" x14ac:dyDescent="0.25">
      <c r="A43" s="13" t="s">
        <v>192</v>
      </c>
      <c r="B43" s="6" t="s">
        <v>193</v>
      </c>
      <c r="C43" s="123">
        <f>SUM(C39:C42)</f>
        <v>1574804</v>
      </c>
      <c r="D43" s="123"/>
      <c r="E43" s="123">
        <f t="shared" si="0"/>
        <v>1574804</v>
      </c>
    </row>
    <row r="44" spans="1:5" x14ac:dyDescent="0.25">
      <c r="A44" s="13"/>
      <c r="B44" s="6"/>
      <c r="C44" s="123"/>
      <c r="D44" s="123"/>
      <c r="E44" s="123">
        <f t="shared" si="0"/>
        <v>0</v>
      </c>
    </row>
    <row r="45" spans="1:5" x14ac:dyDescent="0.25">
      <c r="A45" s="13"/>
      <c r="B45" s="6"/>
      <c r="C45" s="123"/>
      <c r="D45" s="123"/>
      <c r="E45" s="123">
        <f t="shared" si="0"/>
        <v>0</v>
      </c>
    </row>
    <row r="46" spans="1:5" x14ac:dyDescent="0.25">
      <c r="A46" s="13"/>
      <c r="B46" s="6"/>
      <c r="C46" s="123"/>
      <c r="D46" s="123"/>
      <c r="E46" s="123">
        <f t="shared" si="0"/>
        <v>0</v>
      </c>
    </row>
    <row r="47" spans="1:5" x14ac:dyDescent="0.25">
      <c r="A47" s="13"/>
      <c r="B47" s="6"/>
      <c r="C47" s="123"/>
      <c r="D47" s="123"/>
      <c r="E47" s="123">
        <f t="shared" si="0"/>
        <v>0</v>
      </c>
    </row>
    <row r="48" spans="1:5" x14ac:dyDescent="0.25">
      <c r="A48" s="13" t="s">
        <v>194</v>
      </c>
      <c r="B48" s="6" t="s">
        <v>195</v>
      </c>
      <c r="C48" s="123">
        <f>SUM(C44:C47)</f>
        <v>0</v>
      </c>
      <c r="D48" s="123"/>
      <c r="E48" s="123">
        <f t="shared" si="0"/>
        <v>0</v>
      </c>
    </row>
    <row r="49" spans="1:7" x14ac:dyDescent="0.25">
      <c r="A49" s="13"/>
      <c r="B49" s="6"/>
      <c r="C49" s="123"/>
      <c r="D49" s="123"/>
      <c r="E49" s="123">
        <f t="shared" si="0"/>
        <v>0</v>
      </c>
    </row>
    <row r="50" spans="1:7" x14ac:dyDescent="0.25">
      <c r="A50" s="13"/>
      <c r="B50" s="6"/>
      <c r="C50" s="123"/>
      <c r="D50" s="123"/>
      <c r="E50" s="123">
        <f t="shared" si="0"/>
        <v>0</v>
      </c>
    </row>
    <row r="51" spans="1:7" x14ac:dyDescent="0.25">
      <c r="A51" s="13"/>
      <c r="B51" s="6"/>
      <c r="C51" s="123"/>
      <c r="D51" s="123"/>
      <c r="E51" s="123">
        <f t="shared" si="0"/>
        <v>0</v>
      </c>
    </row>
    <row r="52" spans="1:7" x14ac:dyDescent="0.25">
      <c r="A52" s="13"/>
      <c r="B52" s="6"/>
      <c r="C52" s="123"/>
      <c r="D52" s="123"/>
      <c r="E52" s="123">
        <f t="shared" si="0"/>
        <v>0</v>
      </c>
    </row>
    <row r="53" spans="1:7" x14ac:dyDescent="0.25">
      <c r="A53" s="13" t="s">
        <v>196</v>
      </c>
      <c r="B53" s="6" t="s">
        <v>197</v>
      </c>
      <c r="C53" s="123">
        <f>SUM(C49:C52)</f>
        <v>0</v>
      </c>
      <c r="D53" s="123"/>
      <c r="E53" s="123">
        <f t="shared" si="0"/>
        <v>0</v>
      </c>
    </row>
    <row r="54" spans="1:7" x14ac:dyDescent="0.25">
      <c r="A54" s="13" t="s">
        <v>198</v>
      </c>
      <c r="B54" s="6" t="s">
        <v>199</v>
      </c>
      <c r="C54" s="123">
        <v>425196</v>
      </c>
      <c r="D54" s="123"/>
      <c r="E54" s="123">
        <f t="shared" si="0"/>
        <v>425196</v>
      </c>
    </row>
    <row r="55" spans="1:7" ht="15.75" x14ac:dyDescent="0.25">
      <c r="A55" s="18" t="s">
        <v>392</v>
      </c>
      <c r="B55" s="9" t="s">
        <v>200</v>
      </c>
      <c r="C55" s="123">
        <f>SUM(C43+C48+C53+C54)</f>
        <v>2000000</v>
      </c>
      <c r="D55" s="123"/>
      <c r="E55" s="123">
        <f t="shared" si="0"/>
        <v>2000000</v>
      </c>
    </row>
    <row r="58" spans="1:7" x14ac:dyDescent="0.25">
      <c r="A58" s="43" t="s">
        <v>552</v>
      </c>
      <c r="B58" s="43"/>
      <c r="C58" s="110" t="s">
        <v>553</v>
      </c>
      <c r="D58" s="110" t="s">
        <v>554</v>
      </c>
      <c r="E58" s="110" t="s">
        <v>591</v>
      </c>
      <c r="F58" s="4"/>
      <c r="G58" s="4"/>
    </row>
    <row r="59" spans="1:7" x14ac:dyDescent="0.25">
      <c r="A59" s="138" t="s">
        <v>601</v>
      </c>
      <c r="B59" s="42"/>
      <c r="C59" s="116">
        <v>1000000</v>
      </c>
      <c r="D59" s="116"/>
      <c r="E59" s="136">
        <f>C59+D59</f>
        <v>1000000</v>
      </c>
      <c r="F59" s="4"/>
      <c r="G59" s="4"/>
    </row>
    <row r="60" spans="1:7" x14ac:dyDescent="0.25">
      <c r="A60" s="42"/>
      <c r="B60" s="42"/>
      <c r="C60" s="116"/>
      <c r="D60" s="116"/>
      <c r="E60" s="136">
        <f t="shared" ref="E60:E100" si="1">C60+D60</f>
        <v>0</v>
      </c>
      <c r="F60" s="4"/>
      <c r="G60" s="4"/>
    </row>
    <row r="61" spans="1:7" x14ac:dyDescent="0.25">
      <c r="A61" s="42"/>
      <c r="B61" s="42"/>
      <c r="C61" s="116"/>
      <c r="D61" s="116"/>
      <c r="E61" s="136">
        <f t="shared" si="1"/>
        <v>0</v>
      </c>
      <c r="F61" s="4"/>
      <c r="G61" s="4"/>
    </row>
    <row r="62" spans="1:7" x14ac:dyDescent="0.25">
      <c r="A62" s="42"/>
      <c r="B62" s="42"/>
      <c r="C62" s="116"/>
      <c r="D62" s="116"/>
      <c r="E62" s="136">
        <f t="shared" si="1"/>
        <v>0</v>
      </c>
      <c r="F62" s="4"/>
      <c r="G62" s="4"/>
    </row>
    <row r="63" spans="1:7" x14ac:dyDescent="0.25">
      <c r="A63" s="13" t="s">
        <v>178</v>
      </c>
      <c r="B63" s="6" t="s">
        <v>179</v>
      </c>
      <c r="C63" s="116">
        <f>SUM(C59:C62)</f>
        <v>1000000</v>
      </c>
      <c r="D63" s="116">
        <f>SUM(D59:D62)</f>
        <v>0</v>
      </c>
      <c r="E63" s="136">
        <f t="shared" si="1"/>
        <v>1000000</v>
      </c>
      <c r="F63" s="4"/>
      <c r="G63" s="4"/>
    </row>
    <row r="64" spans="1:7" x14ac:dyDescent="0.25">
      <c r="A64" s="13"/>
      <c r="B64" s="6"/>
      <c r="C64" s="116"/>
      <c r="D64" s="116"/>
      <c r="E64" s="136">
        <f t="shared" si="1"/>
        <v>0</v>
      </c>
      <c r="F64" s="4"/>
      <c r="G64" s="4"/>
    </row>
    <row r="65" spans="1:7" x14ac:dyDescent="0.25">
      <c r="A65" s="13"/>
      <c r="B65" s="6"/>
      <c r="C65" s="116"/>
      <c r="D65" s="116"/>
      <c r="E65" s="136">
        <f t="shared" si="1"/>
        <v>0</v>
      </c>
      <c r="F65" s="4"/>
      <c r="G65" s="4"/>
    </row>
    <row r="66" spans="1:7" x14ac:dyDescent="0.25">
      <c r="A66" s="13"/>
      <c r="B66" s="6"/>
      <c r="C66" s="116"/>
      <c r="D66" s="116"/>
      <c r="E66" s="136">
        <f t="shared" si="1"/>
        <v>0</v>
      </c>
      <c r="F66" s="4"/>
      <c r="G66" s="4"/>
    </row>
    <row r="67" spans="1:7" x14ac:dyDescent="0.25">
      <c r="A67" s="13"/>
      <c r="B67" s="6"/>
      <c r="C67" s="116"/>
      <c r="D67" s="116"/>
      <c r="E67" s="136">
        <f t="shared" si="1"/>
        <v>0</v>
      </c>
      <c r="F67" s="4"/>
      <c r="G67" s="4"/>
    </row>
    <row r="68" spans="1:7" x14ac:dyDescent="0.25">
      <c r="A68" s="13" t="s">
        <v>390</v>
      </c>
      <c r="B68" s="6" t="s">
        <v>180</v>
      </c>
      <c r="C68" s="116">
        <f>SUM(C64:C67)</f>
        <v>0</v>
      </c>
      <c r="D68" s="116">
        <f>SUM(D64:D67)</f>
        <v>0</v>
      </c>
      <c r="E68" s="136">
        <f t="shared" si="1"/>
        <v>0</v>
      </c>
      <c r="F68" s="4"/>
      <c r="G68" s="4"/>
    </row>
    <row r="69" spans="1:7" x14ac:dyDescent="0.25">
      <c r="A69" s="13"/>
      <c r="B69" s="6"/>
      <c r="C69" s="116"/>
      <c r="D69" s="116"/>
      <c r="E69" s="136">
        <f t="shared" si="1"/>
        <v>0</v>
      </c>
      <c r="F69" s="4"/>
      <c r="G69" s="4"/>
    </row>
    <row r="70" spans="1:7" x14ac:dyDescent="0.25">
      <c r="A70" s="13"/>
      <c r="B70" s="6"/>
      <c r="C70" s="116"/>
      <c r="D70" s="116"/>
      <c r="E70" s="136">
        <f t="shared" si="1"/>
        <v>0</v>
      </c>
      <c r="F70" s="4"/>
      <c r="G70" s="4"/>
    </row>
    <row r="71" spans="1:7" x14ac:dyDescent="0.25">
      <c r="A71" s="13"/>
      <c r="B71" s="6"/>
      <c r="C71" s="116"/>
      <c r="D71" s="116"/>
      <c r="E71" s="136">
        <f t="shared" si="1"/>
        <v>0</v>
      </c>
      <c r="F71" s="4"/>
      <c r="G71" s="4"/>
    </row>
    <row r="72" spans="1:7" x14ac:dyDescent="0.25">
      <c r="A72" s="13"/>
      <c r="B72" s="6"/>
      <c r="C72" s="116"/>
      <c r="D72" s="116"/>
      <c r="E72" s="136">
        <f t="shared" si="1"/>
        <v>0</v>
      </c>
      <c r="F72" s="4"/>
      <c r="G72" s="4"/>
    </row>
    <row r="73" spans="1:7" x14ac:dyDescent="0.25">
      <c r="A73" s="5" t="s">
        <v>181</v>
      </c>
      <c r="B73" s="6" t="s">
        <v>182</v>
      </c>
      <c r="C73" s="116">
        <f>SUM(C69:C72)</f>
        <v>0</v>
      </c>
      <c r="D73" s="116">
        <f>SUM(D69:D72)</f>
        <v>0</v>
      </c>
      <c r="E73" s="136">
        <f t="shared" si="1"/>
        <v>0</v>
      </c>
      <c r="F73" s="4"/>
      <c r="G73" s="4"/>
    </row>
    <row r="74" spans="1:7" x14ac:dyDescent="0.25">
      <c r="A74" s="13" t="s">
        <v>602</v>
      </c>
      <c r="B74" s="6"/>
      <c r="C74" s="123">
        <v>314960</v>
      </c>
      <c r="D74" s="116">
        <v>85039</v>
      </c>
      <c r="E74" s="136">
        <f t="shared" si="1"/>
        <v>399999</v>
      </c>
      <c r="F74" s="4"/>
      <c r="G74" s="4"/>
    </row>
    <row r="75" spans="1:7" x14ac:dyDescent="0.25">
      <c r="A75" s="13" t="s">
        <v>607</v>
      </c>
      <c r="B75" s="6"/>
      <c r="C75" s="123">
        <v>1812500</v>
      </c>
      <c r="D75" s="116">
        <v>489375</v>
      </c>
      <c r="E75" s="136">
        <f t="shared" si="1"/>
        <v>2301875</v>
      </c>
      <c r="F75" s="4"/>
      <c r="G75" s="4"/>
    </row>
    <row r="76" spans="1:7" x14ac:dyDescent="0.25">
      <c r="A76" s="13" t="s">
        <v>604</v>
      </c>
      <c r="B76" s="6"/>
      <c r="C76" s="123">
        <v>4312000</v>
      </c>
      <c r="D76" s="116">
        <v>1164240</v>
      </c>
      <c r="E76" s="136">
        <f t="shared" si="1"/>
        <v>5476240</v>
      </c>
      <c r="F76" s="4"/>
      <c r="G76" s="4"/>
    </row>
    <row r="77" spans="1:7" x14ac:dyDescent="0.25">
      <c r="A77" s="13" t="s">
        <v>590</v>
      </c>
      <c r="B77" s="6"/>
      <c r="C77" s="123">
        <v>5423898</v>
      </c>
      <c r="D77" s="116">
        <v>1464452</v>
      </c>
      <c r="E77" s="136">
        <f t="shared" si="1"/>
        <v>6888350</v>
      </c>
      <c r="F77" s="4"/>
      <c r="G77" s="4"/>
    </row>
    <row r="78" spans="1:7" x14ac:dyDescent="0.25">
      <c r="A78" s="13" t="s">
        <v>605</v>
      </c>
      <c r="B78" s="6"/>
      <c r="C78" s="123">
        <v>2500000</v>
      </c>
      <c r="D78" s="116">
        <v>675000</v>
      </c>
      <c r="E78" s="136">
        <f t="shared" si="1"/>
        <v>3175000</v>
      </c>
      <c r="F78" s="4"/>
      <c r="G78" s="4"/>
    </row>
    <row r="79" spans="1:7" x14ac:dyDescent="0.25">
      <c r="A79" s="13"/>
      <c r="B79" s="6"/>
      <c r="C79" s="123"/>
      <c r="D79" s="116"/>
      <c r="E79" s="136">
        <f t="shared" si="1"/>
        <v>0</v>
      </c>
      <c r="F79" s="4"/>
      <c r="G79" s="4"/>
    </row>
    <row r="80" spans="1:7" x14ac:dyDescent="0.25">
      <c r="A80" s="13"/>
      <c r="B80" s="6"/>
      <c r="C80" s="123"/>
      <c r="D80" s="116"/>
      <c r="E80" s="136">
        <f t="shared" si="1"/>
        <v>0</v>
      </c>
      <c r="F80" s="4"/>
      <c r="G80" s="4"/>
    </row>
    <row r="81" spans="1:7" x14ac:dyDescent="0.25">
      <c r="A81" s="13"/>
      <c r="B81" s="6"/>
      <c r="C81" s="123"/>
      <c r="D81" s="116"/>
      <c r="E81" s="136"/>
      <c r="F81" s="4"/>
      <c r="G81" s="4"/>
    </row>
    <row r="82" spans="1:7" x14ac:dyDescent="0.25">
      <c r="A82" s="13"/>
      <c r="B82" s="6"/>
      <c r="C82" s="123"/>
      <c r="D82" s="116"/>
      <c r="E82" s="136">
        <f t="shared" si="1"/>
        <v>0</v>
      </c>
      <c r="F82" s="4"/>
      <c r="G82" s="4"/>
    </row>
    <row r="83" spans="1:7" x14ac:dyDescent="0.25">
      <c r="A83" s="13" t="s">
        <v>183</v>
      </c>
      <c r="B83" s="6" t="s">
        <v>184</v>
      </c>
      <c r="C83" s="116">
        <f>SUM(C74:C82)</f>
        <v>14363358</v>
      </c>
      <c r="D83" s="116">
        <f>SUM(D74:D82)</f>
        <v>3878106</v>
      </c>
      <c r="E83" s="136">
        <f t="shared" si="1"/>
        <v>18241464</v>
      </c>
      <c r="F83" s="4"/>
      <c r="G83" s="4"/>
    </row>
    <row r="84" spans="1:7" ht="15.75" x14ac:dyDescent="0.25">
      <c r="A84" s="18" t="s">
        <v>391</v>
      </c>
      <c r="B84" s="9" t="s">
        <v>191</v>
      </c>
      <c r="C84" s="116">
        <f>SUM(C63+C68+C73+C83)</f>
        <v>15363358</v>
      </c>
      <c r="D84" s="116">
        <f>SUM(D63+D68+D73+D83)</f>
        <v>3878106</v>
      </c>
      <c r="E84" s="136">
        <f t="shared" si="1"/>
        <v>19241464</v>
      </c>
      <c r="F84" s="4"/>
      <c r="G84" s="4"/>
    </row>
    <row r="85" spans="1:7" x14ac:dyDescent="0.25">
      <c r="A85" s="13" t="s">
        <v>606</v>
      </c>
      <c r="B85" s="8"/>
      <c r="C85" s="116">
        <v>1574804</v>
      </c>
      <c r="D85" s="116">
        <v>425196</v>
      </c>
      <c r="E85" s="136">
        <f t="shared" si="1"/>
        <v>2000000</v>
      </c>
      <c r="F85" s="4"/>
      <c r="G85" s="4"/>
    </row>
    <row r="86" spans="1:7" x14ac:dyDescent="0.25">
      <c r="A86" s="13"/>
      <c r="B86" s="8"/>
      <c r="C86" s="116"/>
      <c r="D86" s="116"/>
      <c r="E86" s="136">
        <f t="shared" si="1"/>
        <v>0</v>
      </c>
      <c r="F86" s="4"/>
      <c r="G86" s="4"/>
    </row>
    <row r="87" spans="1:7" x14ac:dyDescent="0.25">
      <c r="A87" s="13"/>
      <c r="B87" s="8"/>
      <c r="C87" s="116"/>
      <c r="D87" s="116"/>
      <c r="E87" s="136">
        <f t="shared" si="1"/>
        <v>0</v>
      </c>
      <c r="F87" s="4"/>
      <c r="G87" s="4"/>
    </row>
    <row r="88" spans="1:7" x14ac:dyDescent="0.25">
      <c r="A88" s="13"/>
      <c r="B88" s="8"/>
      <c r="C88" s="116"/>
      <c r="D88" s="116"/>
      <c r="E88" s="136">
        <f t="shared" si="1"/>
        <v>0</v>
      </c>
      <c r="F88" s="4"/>
      <c r="G88" s="4"/>
    </row>
    <row r="89" spans="1:7" x14ac:dyDescent="0.25">
      <c r="A89" s="13" t="s">
        <v>192</v>
      </c>
      <c r="B89" s="6" t="s">
        <v>193</v>
      </c>
      <c r="C89" s="116">
        <f>SUM(C85:C88)</f>
        <v>1574804</v>
      </c>
      <c r="D89" s="116">
        <f>SUM(D85:D88)</f>
        <v>425196</v>
      </c>
      <c r="E89" s="136">
        <f t="shared" si="1"/>
        <v>2000000</v>
      </c>
      <c r="F89" s="4"/>
      <c r="G89" s="4"/>
    </row>
    <row r="90" spans="1:7" x14ac:dyDescent="0.25">
      <c r="A90" s="13"/>
      <c r="B90" s="6"/>
      <c r="C90" s="116"/>
      <c r="D90" s="116"/>
      <c r="E90" s="136">
        <f t="shared" si="1"/>
        <v>0</v>
      </c>
      <c r="F90" s="4"/>
      <c r="G90" s="4"/>
    </row>
    <row r="91" spans="1:7" x14ac:dyDescent="0.25">
      <c r="A91" s="13"/>
      <c r="B91" s="6"/>
      <c r="C91" s="116"/>
      <c r="D91" s="116"/>
      <c r="E91" s="136">
        <f t="shared" si="1"/>
        <v>0</v>
      </c>
      <c r="F91" s="4"/>
      <c r="G91" s="4"/>
    </row>
    <row r="92" spans="1:7" x14ac:dyDescent="0.25">
      <c r="A92" s="13"/>
      <c r="B92" s="6"/>
      <c r="C92" s="116"/>
      <c r="D92" s="116"/>
      <c r="E92" s="136">
        <f t="shared" si="1"/>
        <v>0</v>
      </c>
      <c r="F92" s="4"/>
      <c r="G92" s="4"/>
    </row>
    <row r="93" spans="1:7" x14ac:dyDescent="0.25">
      <c r="A93" s="13"/>
      <c r="B93" s="6"/>
      <c r="C93" s="116"/>
      <c r="D93" s="116"/>
      <c r="E93" s="136">
        <f t="shared" si="1"/>
        <v>0</v>
      </c>
      <c r="F93" s="4"/>
      <c r="G93" s="4"/>
    </row>
    <row r="94" spans="1:7" x14ac:dyDescent="0.25">
      <c r="A94" s="13" t="s">
        <v>194</v>
      </c>
      <c r="B94" s="6" t="s">
        <v>195</v>
      </c>
      <c r="C94" s="116"/>
      <c r="D94" s="116"/>
      <c r="E94" s="136">
        <f t="shared" si="1"/>
        <v>0</v>
      </c>
      <c r="F94" s="4"/>
      <c r="G94" s="4"/>
    </row>
    <row r="95" spans="1:7" x14ac:dyDescent="0.25">
      <c r="A95" s="13"/>
      <c r="B95" s="6"/>
      <c r="C95" s="116"/>
      <c r="D95" s="116"/>
      <c r="E95" s="136">
        <f t="shared" si="1"/>
        <v>0</v>
      </c>
      <c r="F95" s="4"/>
      <c r="G95" s="4"/>
    </row>
    <row r="96" spans="1:7" x14ac:dyDescent="0.25">
      <c r="A96" s="13"/>
      <c r="B96" s="6"/>
      <c r="C96" s="116"/>
      <c r="D96" s="116"/>
      <c r="E96" s="136">
        <f t="shared" si="1"/>
        <v>0</v>
      </c>
      <c r="F96" s="4"/>
      <c r="G96" s="4"/>
    </row>
    <row r="97" spans="1:7" x14ac:dyDescent="0.25">
      <c r="A97" s="13"/>
      <c r="B97" s="6"/>
      <c r="C97" s="116"/>
      <c r="D97" s="116"/>
      <c r="E97" s="136">
        <f t="shared" si="1"/>
        <v>0</v>
      </c>
      <c r="F97" s="4"/>
      <c r="G97" s="4"/>
    </row>
    <row r="98" spans="1:7" x14ac:dyDescent="0.25">
      <c r="A98" s="13"/>
      <c r="B98" s="6"/>
      <c r="C98" s="116"/>
      <c r="D98" s="116"/>
      <c r="E98" s="136">
        <f t="shared" si="1"/>
        <v>0</v>
      </c>
      <c r="F98" s="4"/>
      <c r="G98" s="4"/>
    </row>
    <row r="99" spans="1:7" x14ac:dyDescent="0.25">
      <c r="A99" s="13" t="s">
        <v>196</v>
      </c>
      <c r="B99" s="6" t="s">
        <v>197</v>
      </c>
      <c r="C99" s="116"/>
      <c r="D99" s="116"/>
      <c r="E99" s="136">
        <f t="shared" si="1"/>
        <v>0</v>
      </c>
      <c r="F99" s="4"/>
      <c r="G99" s="4"/>
    </row>
    <row r="100" spans="1:7" ht="15.75" x14ac:dyDescent="0.25">
      <c r="A100" s="18" t="s">
        <v>392</v>
      </c>
      <c r="B100" s="9" t="s">
        <v>200</v>
      </c>
      <c r="C100" s="116">
        <f>SUM(C89+C94+C99)</f>
        <v>1574804</v>
      </c>
      <c r="D100" s="116">
        <f>SUM(D89+D94+D99)</f>
        <v>425196</v>
      </c>
      <c r="E100" s="136">
        <f t="shared" si="1"/>
        <v>2000000</v>
      </c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  <row r="102" spans="1:7" x14ac:dyDescent="0.25">
      <c r="A102" s="4"/>
      <c r="B102" s="4"/>
      <c r="C102" s="4"/>
      <c r="D102" s="4"/>
      <c r="E102" s="4"/>
      <c r="F102" s="4"/>
      <c r="G102" s="4"/>
    </row>
    <row r="103" spans="1:7" x14ac:dyDescent="0.25">
      <c r="A103" s="4"/>
      <c r="B103" s="4"/>
      <c r="C103" s="4"/>
      <c r="D103" s="4"/>
      <c r="E103" s="4"/>
      <c r="F103" s="4"/>
      <c r="G103" s="4"/>
    </row>
    <row r="104" spans="1:7" x14ac:dyDescent="0.25">
      <c r="A104" s="4"/>
      <c r="B104" s="4"/>
      <c r="C104" s="4"/>
      <c r="D104" s="4"/>
      <c r="E104" s="4"/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x14ac:dyDescent="0.25">
      <c r="A106" s="4"/>
      <c r="B106" s="4"/>
      <c r="C106" s="4"/>
      <c r="D106" s="4"/>
      <c r="E106" s="4"/>
      <c r="F106" s="4"/>
      <c r="G106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="68" zoomScaleNormal="68"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39" t="s">
        <v>596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46.5" customHeight="1" x14ac:dyDescent="0.25">
      <c r="A2" s="147" t="s">
        <v>46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6.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5">
      <c r="A4" s="4" t="s">
        <v>17</v>
      </c>
      <c r="G4" s="115" t="s">
        <v>569</v>
      </c>
    </row>
    <row r="5" spans="1:10" ht="61.5" customHeight="1" x14ac:dyDescent="0.3">
      <c r="A5" s="2" t="s">
        <v>75</v>
      </c>
      <c r="B5" s="3" t="s">
        <v>76</v>
      </c>
      <c r="C5" s="62" t="s">
        <v>555</v>
      </c>
      <c r="D5" s="62" t="s">
        <v>558</v>
      </c>
      <c r="E5" s="62" t="s">
        <v>559</v>
      </c>
      <c r="F5" s="62" t="s">
        <v>560</v>
      </c>
      <c r="G5" s="62" t="s">
        <v>2</v>
      </c>
      <c r="H5" s="62" t="s">
        <v>556</v>
      </c>
      <c r="I5" s="62" t="s">
        <v>557</v>
      </c>
      <c r="J5" s="62" t="s">
        <v>561</v>
      </c>
    </row>
    <row r="6" spans="1:10" ht="25.5" x14ac:dyDescent="0.25">
      <c r="A6" s="42"/>
      <c r="B6" s="42"/>
      <c r="C6" s="42"/>
      <c r="D6" s="42"/>
      <c r="E6" s="42"/>
      <c r="F6" s="68" t="s">
        <v>3</v>
      </c>
      <c r="G6" s="67"/>
      <c r="H6" s="42"/>
      <c r="I6" s="42"/>
      <c r="J6" s="42"/>
    </row>
    <row r="7" spans="1:10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13" t="s">
        <v>178</v>
      </c>
      <c r="B10" s="6" t="s">
        <v>179</v>
      </c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13" t="s">
        <v>390</v>
      </c>
      <c r="B15" s="6" t="s">
        <v>180</v>
      </c>
      <c r="C15" s="42"/>
      <c r="D15" s="42"/>
      <c r="E15" s="42"/>
      <c r="F15" s="42"/>
      <c r="G15" s="42"/>
      <c r="H15" s="42"/>
      <c r="I15" s="42"/>
      <c r="J15" s="42"/>
    </row>
    <row r="16" spans="1:10" x14ac:dyDescent="0.25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 x14ac:dyDescent="0.25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 x14ac:dyDescent="0.25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5" t="s">
        <v>181</v>
      </c>
      <c r="B20" s="6" t="s">
        <v>182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13" t="s">
        <v>183</v>
      </c>
      <c r="B23" s="6" t="s">
        <v>184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 x14ac:dyDescent="0.25">
      <c r="A26" s="13" t="s">
        <v>185</v>
      </c>
      <c r="B26" s="6" t="s">
        <v>186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25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 x14ac:dyDescent="0.25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 x14ac:dyDescent="0.25">
      <c r="A29" s="5" t="s">
        <v>187</v>
      </c>
      <c r="B29" s="6" t="s">
        <v>188</v>
      </c>
      <c r="C29" s="42"/>
      <c r="D29" s="42"/>
      <c r="E29" s="42"/>
      <c r="F29" s="42"/>
      <c r="G29" s="42"/>
      <c r="H29" s="42"/>
      <c r="I29" s="42"/>
      <c r="J29" s="42"/>
    </row>
    <row r="30" spans="1:10" x14ac:dyDescent="0.25">
      <c r="A30" s="5" t="s">
        <v>189</v>
      </c>
      <c r="B30" s="6" t="s">
        <v>190</v>
      </c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8" t="s">
        <v>391</v>
      </c>
      <c r="B31" s="9" t="s">
        <v>191</v>
      </c>
      <c r="C31" s="42"/>
      <c r="D31" s="42"/>
      <c r="E31" s="42"/>
      <c r="F31" s="42"/>
      <c r="G31" s="42"/>
      <c r="H31" s="42"/>
      <c r="I31" s="42"/>
      <c r="J31" s="42"/>
    </row>
    <row r="32" spans="1:10" ht="15.75" x14ac:dyDescent="0.2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 x14ac:dyDescent="0.2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 x14ac:dyDescent="0.2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 x14ac:dyDescent="0.2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13" t="s">
        <v>192</v>
      </c>
      <c r="B36" s="6" t="s">
        <v>193</v>
      </c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 x14ac:dyDescent="0.25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 x14ac:dyDescent="0.25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 x14ac:dyDescent="0.25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 x14ac:dyDescent="0.25">
      <c r="A41" s="13" t="s">
        <v>194</v>
      </c>
      <c r="B41" s="6" t="s">
        <v>195</v>
      </c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 x14ac:dyDescent="0.25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 x14ac:dyDescent="0.25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13" t="s">
        <v>196</v>
      </c>
      <c r="B46" s="6" t="s">
        <v>197</v>
      </c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13" t="s">
        <v>198</v>
      </c>
      <c r="B47" s="6" t="s">
        <v>199</v>
      </c>
      <c r="C47" s="42"/>
      <c r="D47" s="42"/>
      <c r="E47" s="42"/>
      <c r="F47" s="42"/>
      <c r="G47" s="42"/>
      <c r="H47" s="42"/>
      <c r="I47" s="42"/>
      <c r="J47" s="42"/>
    </row>
    <row r="48" spans="1:10" ht="15.75" x14ac:dyDescent="0.25">
      <c r="A48" s="18" t="s">
        <v>392</v>
      </c>
      <c r="B48" s="9" t="s">
        <v>200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A19" zoomScale="78" zoomScaleNormal="78" workbookViewId="0">
      <selection activeCell="K39" sqref="K3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39" t="s">
        <v>596</v>
      </c>
      <c r="B1" s="140"/>
      <c r="C1" s="140"/>
      <c r="D1" s="140"/>
      <c r="E1" s="140"/>
      <c r="F1" s="140"/>
      <c r="G1" s="140"/>
      <c r="H1" s="140"/>
    </row>
    <row r="2" spans="1:9" ht="82.5" customHeight="1" x14ac:dyDescent="0.25">
      <c r="A2" s="142" t="s">
        <v>580</v>
      </c>
      <c r="B2" s="147"/>
      <c r="C2" s="147"/>
      <c r="D2" s="147"/>
      <c r="E2" s="147"/>
      <c r="F2" s="147"/>
      <c r="G2" s="147"/>
      <c r="H2" s="147"/>
    </row>
    <row r="3" spans="1:9" ht="20.25" customHeight="1" x14ac:dyDescent="0.25">
      <c r="A3" s="71"/>
      <c r="B3" s="72"/>
      <c r="C3" s="72"/>
      <c r="D3" s="72"/>
      <c r="E3" s="72"/>
      <c r="F3" s="72"/>
      <c r="G3" s="72"/>
      <c r="H3" s="72"/>
    </row>
    <row r="4" spans="1:9" x14ac:dyDescent="0.25">
      <c r="A4" s="4" t="s">
        <v>17</v>
      </c>
      <c r="H4" s="115" t="s">
        <v>570</v>
      </c>
    </row>
    <row r="5" spans="1:9" ht="86.25" customHeight="1" x14ac:dyDescent="0.3">
      <c r="A5" s="2" t="s">
        <v>75</v>
      </c>
      <c r="B5" s="3" t="s">
        <v>76</v>
      </c>
      <c r="C5" s="62" t="s">
        <v>556</v>
      </c>
      <c r="D5" s="62" t="s">
        <v>557</v>
      </c>
      <c r="E5" s="62" t="s">
        <v>562</v>
      </c>
      <c r="F5" s="129"/>
      <c r="G5" s="129"/>
      <c r="H5" s="129"/>
      <c r="I5" s="129"/>
    </row>
    <row r="6" spans="1:9" x14ac:dyDescent="0.25">
      <c r="A6" s="19" t="s">
        <v>469</v>
      </c>
      <c r="B6" s="5" t="s">
        <v>341</v>
      </c>
      <c r="C6" s="42"/>
      <c r="D6" s="42"/>
      <c r="E6" s="67"/>
      <c r="F6" s="130"/>
      <c r="G6" s="130"/>
      <c r="H6" s="130"/>
      <c r="I6" s="130"/>
    </row>
    <row r="7" spans="1:9" x14ac:dyDescent="0.25">
      <c r="A7" s="54" t="s">
        <v>214</v>
      </c>
      <c r="B7" s="54" t="s">
        <v>341</v>
      </c>
      <c r="C7" s="42"/>
      <c r="D7" s="42"/>
      <c r="E7" s="42"/>
      <c r="F7" s="130"/>
      <c r="G7" s="130"/>
      <c r="H7" s="130"/>
      <c r="I7" s="130"/>
    </row>
    <row r="8" spans="1:9" ht="30" x14ac:dyDescent="0.25">
      <c r="A8" s="12" t="s">
        <v>342</v>
      </c>
      <c r="B8" s="5" t="s">
        <v>343</v>
      </c>
      <c r="C8" s="42"/>
      <c r="D8" s="42"/>
      <c r="E8" s="42"/>
      <c r="F8" s="130"/>
      <c r="G8" s="130"/>
      <c r="H8" s="130"/>
      <c r="I8" s="130"/>
    </row>
    <row r="9" spans="1:9" x14ac:dyDescent="0.25">
      <c r="A9" s="19" t="s">
        <v>508</v>
      </c>
      <c r="B9" s="5" t="s">
        <v>344</v>
      </c>
      <c r="C9" s="42"/>
      <c r="D9" s="42"/>
      <c r="E9" s="42"/>
      <c r="F9" s="130"/>
      <c r="G9" s="130"/>
      <c r="H9" s="130"/>
      <c r="I9" s="130"/>
    </row>
    <row r="10" spans="1:9" x14ac:dyDescent="0.25">
      <c r="A10" s="54" t="s">
        <v>214</v>
      </c>
      <c r="B10" s="54" t="s">
        <v>344</v>
      </c>
      <c r="C10" s="42"/>
      <c r="D10" s="42"/>
      <c r="E10" s="42"/>
      <c r="F10" s="130"/>
      <c r="G10" s="130"/>
      <c r="H10" s="130"/>
      <c r="I10" s="130"/>
    </row>
    <row r="11" spans="1:9" x14ac:dyDescent="0.25">
      <c r="A11" s="11" t="s">
        <v>488</v>
      </c>
      <c r="B11" s="7" t="s">
        <v>345</v>
      </c>
      <c r="C11" s="42"/>
      <c r="D11" s="42"/>
      <c r="E11" s="42"/>
      <c r="F11" s="130"/>
      <c r="G11" s="130"/>
      <c r="H11" s="130"/>
      <c r="I11" s="130"/>
    </row>
    <row r="12" spans="1:9" x14ac:dyDescent="0.25">
      <c r="A12" s="12" t="s">
        <v>509</v>
      </c>
      <c r="B12" s="5" t="s">
        <v>346</v>
      </c>
      <c r="C12" s="42"/>
      <c r="D12" s="42"/>
      <c r="E12" s="42"/>
      <c r="F12" s="130"/>
      <c r="G12" s="130"/>
      <c r="H12" s="130"/>
      <c r="I12" s="130"/>
    </row>
    <row r="13" spans="1:9" x14ac:dyDescent="0.25">
      <c r="A13" s="54" t="s">
        <v>222</v>
      </c>
      <c r="B13" s="54" t="s">
        <v>346</v>
      </c>
      <c r="C13" s="42"/>
      <c r="D13" s="42"/>
      <c r="E13" s="42"/>
      <c r="F13" s="130"/>
      <c r="G13" s="130"/>
      <c r="H13" s="130"/>
      <c r="I13" s="130"/>
    </row>
    <row r="14" spans="1:9" x14ac:dyDescent="0.25">
      <c r="A14" s="19" t="s">
        <v>347</v>
      </c>
      <c r="B14" s="5" t="s">
        <v>348</v>
      </c>
      <c r="C14" s="42"/>
      <c r="D14" s="42"/>
      <c r="E14" s="42"/>
      <c r="F14" s="130"/>
      <c r="G14" s="130"/>
      <c r="H14" s="130"/>
      <c r="I14" s="130"/>
    </row>
    <row r="15" spans="1:9" x14ac:dyDescent="0.25">
      <c r="A15" s="13" t="s">
        <v>510</v>
      </c>
      <c r="B15" s="5" t="s">
        <v>349</v>
      </c>
      <c r="C15" s="27"/>
      <c r="D15" s="27"/>
      <c r="E15" s="27"/>
      <c r="F15" s="23"/>
      <c r="G15" s="23"/>
      <c r="H15" s="23"/>
      <c r="I15" s="23"/>
    </row>
    <row r="16" spans="1:9" x14ac:dyDescent="0.25">
      <c r="A16" s="54" t="s">
        <v>223</v>
      </c>
      <c r="B16" s="54" t="s">
        <v>349</v>
      </c>
      <c r="C16" s="27"/>
      <c r="D16" s="27"/>
      <c r="E16" s="27"/>
      <c r="F16" s="23"/>
      <c r="G16" s="23"/>
      <c r="H16" s="23"/>
      <c r="I16" s="23"/>
    </row>
    <row r="17" spans="1:9" x14ac:dyDescent="0.25">
      <c r="A17" s="19" t="s">
        <v>350</v>
      </c>
      <c r="B17" s="5" t="s">
        <v>351</v>
      </c>
      <c r="C17" s="27"/>
      <c r="D17" s="27"/>
      <c r="E17" s="27"/>
      <c r="F17" s="23"/>
      <c r="G17" s="23"/>
      <c r="H17" s="23"/>
      <c r="I17" s="23"/>
    </row>
    <row r="18" spans="1:9" x14ac:dyDescent="0.25">
      <c r="A18" s="20" t="s">
        <v>489</v>
      </c>
      <c r="B18" s="7" t="s">
        <v>352</v>
      </c>
      <c r="C18" s="27"/>
      <c r="D18" s="27"/>
      <c r="E18" s="27"/>
      <c r="F18" s="23"/>
      <c r="G18" s="23"/>
      <c r="H18" s="23"/>
      <c r="I18" s="23"/>
    </row>
    <row r="19" spans="1:9" x14ac:dyDescent="0.25">
      <c r="A19" s="12" t="s">
        <v>367</v>
      </c>
      <c r="B19" s="5" t="s">
        <v>368</v>
      </c>
      <c r="C19" s="27"/>
      <c r="D19" s="27"/>
      <c r="E19" s="27"/>
      <c r="F19" s="23"/>
      <c r="G19" s="23"/>
      <c r="H19" s="23"/>
      <c r="I19" s="23"/>
    </row>
    <row r="20" spans="1:9" x14ac:dyDescent="0.25">
      <c r="A20" s="13" t="s">
        <v>369</v>
      </c>
      <c r="B20" s="5" t="s">
        <v>370</v>
      </c>
      <c r="C20" s="27"/>
      <c r="D20" s="27"/>
      <c r="E20" s="27"/>
      <c r="F20" s="23"/>
      <c r="G20" s="23"/>
      <c r="H20" s="23"/>
      <c r="I20" s="23"/>
    </row>
    <row r="21" spans="1:9" x14ac:dyDescent="0.25">
      <c r="A21" s="19" t="s">
        <v>371</v>
      </c>
      <c r="B21" s="5" t="s">
        <v>372</v>
      </c>
      <c r="C21" s="27"/>
      <c r="D21" s="27"/>
      <c r="E21" s="27"/>
      <c r="F21" s="23"/>
      <c r="G21" s="23"/>
      <c r="H21" s="23"/>
      <c r="I21" s="23"/>
    </row>
    <row r="22" spans="1:9" x14ac:dyDescent="0.25">
      <c r="A22" s="19" t="s">
        <v>474</v>
      </c>
      <c r="B22" s="5" t="s">
        <v>373</v>
      </c>
      <c r="C22" s="27"/>
      <c r="D22" s="27"/>
      <c r="E22" s="27"/>
      <c r="F22" s="23"/>
      <c r="G22" s="23"/>
      <c r="H22" s="23"/>
      <c r="I22" s="23"/>
    </row>
    <row r="23" spans="1:9" x14ac:dyDescent="0.25">
      <c r="A23" s="54" t="s">
        <v>248</v>
      </c>
      <c r="B23" s="54" t="s">
        <v>373</v>
      </c>
      <c r="C23" s="27"/>
      <c r="D23" s="27"/>
      <c r="E23" s="27"/>
      <c r="F23" s="23"/>
      <c r="G23" s="23"/>
      <c r="H23" s="23"/>
      <c r="I23" s="23"/>
    </row>
    <row r="24" spans="1:9" x14ac:dyDescent="0.25">
      <c r="A24" s="54" t="s">
        <v>249</v>
      </c>
      <c r="B24" s="54" t="s">
        <v>373</v>
      </c>
      <c r="C24" s="27"/>
      <c r="D24" s="27"/>
      <c r="E24" s="27"/>
      <c r="F24" s="23"/>
      <c r="G24" s="23"/>
      <c r="H24" s="23"/>
      <c r="I24" s="23"/>
    </row>
    <row r="25" spans="1:9" x14ac:dyDescent="0.25">
      <c r="A25" s="55" t="s">
        <v>250</v>
      </c>
      <c r="B25" s="55" t="s">
        <v>373</v>
      </c>
      <c r="C25" s="27"/>
      <c r="D25" s="27"/>
      <c r="E25" s="27"/>
      <c r="F25" s="23"/>
      <c r="G25" s="23"/>
      <c r="H25" s="23"/>
      <c r="I25" s="23"/>
    </row>
    <row r="26" spans="1:9" x14ac:dyDescent="0.25">
      <c r="A26" s="56" t="s">
        <v>492</v>
      </c>
      <c r="B26" s="39" t="s">
        <v>374</v>
      </c>
      <c r="C26" s="27"/>
      <c r="D26" s="27"/>
      <c r="E26" s="27"/>
      <c r="F26" s="23"/>
      <c r="G26" s="23"/>
      <c r="H26" s="23"/>
      <c r="I26" s="23"/>
    </row>
    <row r="27" spans="1:9" x14ac:dyDescent="0.25">
      <c r="A27" s="104"/>
      <c r="B27" s="105"/>
    </row>
    <row r="28" spans="1:9" ht="24.75" customHeight="1" x14ac:dyDescent="0.25">
      <c r="A28" s="2" t="s">
        <v>75</v>
      </c>
      <c r="B28" s="3" t="s">
        <v>76</v>
      </c>
      <c r="C28" s="27" t="s">
        <v>578</v>
      </c>
      <c r="D28" s="27" t="s">
        <v>579</v>
      </c>
      <c r="E28" s="27" t="s">
        <v>592</v>
      </c>
      <c r="F28" s="131" t="s">
        <v>608</v>
      </c>
    </row>
    <row r="29" spans="1:9" ht="26.25" x14ac:dyDescent="0.25">
      <c r="A29" s="109" t="s">
        <v>72</v>
      </c>
      <c r="B29" s="132"/>
      <c r="C29" s="123"/>
      <c r="D29" s="123"/>
      <c r="E29" s="123"/>
      <c r="F29" s="123"/>
    </row>
    <row r="30" spans="1:9" ht="15.75" x14ac:dyDescent="0.25">
      <c r="A30" s="107" t="s">
        <v>66</v>
      </c>
      <c r="B30" s="132"/>
      <c r="C30" s="123">
        <v>5560000</v>
      </c>
      <c r="D30" s="123">
        <v>5560000</v>
      </c>
      <c r="E30" s="123">
        <v>5560000</v>
      </c>
      <c r="F30" s="123">
        <v>5560000</v>
      </c>
    </row>
    <row r="31" spans="1:9" ht="31.5" x14ac:dyDescent="0.25">
      <c r="A31" s="107" t="s">
        <v>67</v>
      </c>
      <c r="B31" s="132"/>
      <c r="C31" s="123"/>
      <c r="D31" s="123"/>
      <c r="E31" s="123"/>
      <c r="F31" s="123"/>
    </row>
    <row r="32" spans="1:9" ht="15.75" x14ac:dyDescent="0.25">
      <c r="A32" s="107" t="s">
        <v>68</v>
      </c>
      <c r="B32" s="132"/>
      <c r="C32" s="123"/>
      <c r="D32" s="123"/>
      <c r="E32" s="123"/>
      <c r="F32" s="123"/>
    </row>
    <row r="33" spans="1:7" ht="31.5" x14ac:dyDescent="0.25">
      <c r="A33" s="107" t="s">
        <v>69</v>
      </c>
      <c r="B33" s="132"/>
      <c r="C33" s="123"/>
      <c r="D33" s="123"/>
      <c r="E33" s="123"/>
      <c r="F33" s="123"/>
    </row>
    <row r="34" spans="1:7" ht="15.75" x14ac:dyDescent="0.25">
      <c r="A34" s="107" t="s">
        <v>70</v>
      </c>
      <c r="B34" s="132"/>
      <c r="C34" s="123"/>
      <c r="D34" s="123"/>
      <c r="E34" s="123"/>
      <c r="F34" s="123"/>
    </row>
    <row r="35" spans="1:7" ht="15.75" x14ac:dyDescent="0.25">
      <c r="A35" s="107" t="s">
        <v>71</v>
      </c>
      <c r="B35" s="132"/>
      <c r="C35" s="123"/>
      <c r="D35" s="123"/>
      <c r="E35" s="123"/>
      <c r="F35" s="123"/>
    </row>
    <row r="36" spans="1:7" x14ac:dyDescent="0.25">
      <c r="A36" s="56" t="s">
        <v>49</v>
      </c>
      <c r="B36" s="132"/>
      <c r="C36" s="123">
        <f>SUM(C30:C35)</f>
        <v>5560000</v>
      </c>
      <c r="D36" s="123">
        <f>SUM(D30:D35)</f>
        <v>5560000</v>
      </c>
      <c r="E36" s="123">
        <f>SUM(E30:E35)</f>
        <v>5560000</v>
      </c>
      <c r="F36" s="123">
        <f>SUM(F30:F35)</f>
        <v>5560000</v>
      </c>
    </row>
    <row r="37" spans="1:7" x14ac:dyDescent="0.25">
      <c r="A37" s="104"/>
      <c r="B37" s="105"/>
      <c r="E37" s="23"/>
      <c r="F37" s="23"/>
    </row>
    <row r="38" spans="1:7" x14ac:dyDescent="0.25">
      <c r="A38" s="104"/>
      <c r="B38" s="105"/>
    </row>
    <row r="39" spans="1:7" x14ac:dyDescent="0.25">
      <c r="A39" s="104"/>
      <c r="B39" s="105"/>
    </row>
    <row r="40" spans="1:7" x14ac:dyDescent="0.25">
      <c r="A40" s="104"/>
      <c r="B40" s="105"/>
    </row>
    <row r="41" spans="1:7" x14ac:dyDescent="0.25">
      <c r="A41" s="104"/>
      <c r="B41" s="105"/>
    </row>
    <row r="42" spans="1:7" x14ac:dyDescent="0.25">
      <c r="A42" s="104"/>
      <c r="B42" s="105"/>
    </row>
    <row r="43" spans="1:7" x14ac:dyDescent="0.25">
      <c r="A43" s="104"/>
      <c r="B43" s="105"/>
    </row>
    <row r="44" spans="1:7" x14ac:dyDescent="0.25">
      <c r="A44" s="104"/>
      <c r="B44" s="105"/>
    </row>
    <row r="45" spans="1:7" x14ac:dyDescent="0.25">
      <c r="A45" s="104"/>
      <c r="B45" s="105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69" t="s">
        <v>0</v>
      </c>
      <c r="B48" s="4"/>
      <c r="C48" s="4"/>
      <c r="D48" s="4"/>
      <c r="E48" s="4"/>
      <c r="F48" s="4"/>
      <c r="G48" s="4"/>
    </row>
    <row r="49" spans="1:8" ht="15.75" x14ac:dyDescent="0.25">
      <c r="A49" s="70" t="s">
        <v>4</v>
      </c>
      <c r="B49" s="4"/>
      <c r="C49" s="4"/>
      <c r="D49" s="4"/>
      <c r="E49" s="4"/>
      <c r="F49" s="4"/>
      <c r="G49" s="4"/>
    </row>
    <row r="50" spans="1:8" ht="15.75" x14ac:dyDescent="0.25">
      <c r="A50" s="70" t="s">
        <v>5</v>
      </c>
      <c r="B50" s="4"/>
      <c r="C50" s="4"/>
      <c r="D50" s="4"/>
      <c r="E50" s="4"/>
      <c r="F50" s="4"/>
      <c r="G50" s="4"/>
    </row>
    <row r="51" spans="1:8" ht="15.75" x14ac:dyDescent="0.25">
      <c r="A51" s="70" t="s">
        <v>6</v>
      </c>
      <c r="B51" s="4"/>
      <c r="C51" s="4"/>
      <c r="D51" s="4"/>
      <c r="E51" s="4"/>
      <c r="F51" s="4"/>
      <c r="G51" s="4"/>
    </row>
    <row r="52" spans="1:8" ht="15.75" x14ac:dyDescent="0.25">
      <c r="A52" s="70" t="s">
        <v>7</v>
      </c>
      <c r="B52" s="4"/>
      <c r="C52" s="4"/>
      <c r="D52" s="4"/>
      <c r="E52" s="4"/>
      <c r="F52" s="4"/>
      <c r="G52" s="4"/>
    </row>
    <row r="53" spans="1:8" ht="15.75" x14ac:dyDescent="0.25">
      <c r="A53" s="70" t="s">
        <v>8</v>
      </c>
      <c r="B53" s="4"/>
      <c r="C53" s="4"/>
      <c r="D53" s="4"/>
      <c r="E53" s="4"/>
      <c r="F53" s="4"/>
      <c r="G53" s="4"/>
    </row>
    <row r="54" spans="1:8" x14ac:dyDescent="0.25">
      <c r="A54" s="69" t="s">
        <v>1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149" t="s">
        <v>9</v>
      </c>
      <c r="B56" s="150"/>
      <c r="C56" s="150"/>
      <c r="D56" s="150"/>
      <c r="E56" s="150"/>
      <c r="F56" s="150"/>
      <c r="G56" s="150"/>
      <c r="H56" s="150"/>
    </row>
    <row r="59" spans="1:8" ht="15.75" x14ac:dyDescent="0.25">
      <c r="A59" s="57" t="s">
        <v>11</v>
      </c>
    </row>
    <row r="60" spans="1:8" ht="15.75" x14ac:dyDescent="0.25">
      <c r="A60" s="70" t="s">
        <v>12</v>
      </c>
    </row>
    <row r="61" spans="1:8" ht="15.75" x14ac:dyDescent="0.25">
      <c r="A61" s="70" t="s">
        <v>13</v>
      </c>
    </row>
    <row r="62" spans="1:8" ht="15.75" x14ac:dyDescent="0.25">
      <c r="A62" s="70" t="s">
        <v>14</v>
      </c>
    </row>
    <row r="63" spans="1:8" x14ac:dyDescent="0.25">
      <c r="A63" s="69" t="s">
        <v>10</v>
      </c>
    </row>
    <row r="64" spans="1:8" ht="15.75" x14ac:dyDescent="0.25">
      <c r="A64" s="70" t="s">
        <v>15</v>
      </c>
    </row>
    <row r="66" spans="1:1" ht="15.75" x14ac:dyDescent="0.25">
      <c r="A66" s="102" t="s">
        <v>64</v>
      </c>
    </row>
    <row r="67" spans="1:1" ht="15.75" x14ac:dyDescent="0.25">
      <c r="A67" s="102" t="s">
        <v>65</v>
      </c>
    </row>
    <row r="68" spans="1:1" ht="15.75" x14ac:dyDescent="0.25">
      <c r="A68" s="103" t="s">
        <v>66</v>
      </c>
    </row>
    <row r="69" spans="1:1" ht="15.75" x14ac:dyDescent="0.25">
      <c r="A69" s="103" t="s">
        <v>67</v>
      </c>
    </row>
    <row r="70" spans="1:1" ht="15.75" x14ac:dyDescent="0.25">
      <c r="A70" s="103" t="s">
        <v>68</v>
      </c>
    </row>
    <row r="71" spans="1:1" ht="15.75" x14ac:dyDescent="0.25">
      <c r="A71" s="103" t="s">
        <v>69</v>
      </c>
    </row>
    <row r="72" spans="1:1" ht="15.75" x14ac:dyDescent="0.25">
      <c r="A72" s="103" t="s">
        <v>70</v>
      </c>
    </row>
    <row r="73" spans="1:1" ht="15.75" x14ac:dyDescent="0.25">
      <c r="A73" s="103" t="s">
        <v>71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opLeftCell="A52" workbookViewId="0">
      <selection activeCell="A2" sqref="A2:D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39" t="s">
        <v>596</v>
      </c>
      <c r="B1" s="143"/>
      <c r="C1" s="143"/>
      <c r="D1" s="143"/>
    </row>
    <row r="2" spans="1:4" ht="48.75" customHeight="1" x14ac:dyDescent="0.25">
      <c r="A2" s="142" t="s">
        <v>581</v>
      </c>
      <c r="B2" s="143"/>
      <c r="C2" s="143"/>
      <c r="D2" s="141"/>
    </row>
    <row r="3" spans="1:4" ht="21" customHeight="1" x14ac:dyDescent="0.25">
      <c r="A3" s="73"/>
      <c r="B3" s="74"/>
      <c r="C3" s="74"/>
    </row>
    <row r="4" spans="1:4" x14ac:dyDescent="0.25">
      <c r="A4" s="4" t="s">
        <v>17</v>
      </c>
    </row>
    <row r="5" spans="1:4" ht="25.5" x14ac:dyDescent="0.25">
      <c r="A5" s="43" t="s">
        <v>552</v>
      </c>
      <c r="B5" s="3" t="s">
        <v>76</v>
      </c>
      <c r="C5" s="90" t="s">
        <v>51</v>
      </c>
      <c r="D5" s="90" t="s">
        <v>53</v>
      </c>
    </row>
    <row r="6" spans="1:4" x14ac:dyDescent="0.25">
      <c r="A6" s="12" t="s">
        <v>396</v>
      </c>
      <c r="B6" s="5" t="s">
        <v>213</v>
      </c>
      <c r="C6" s="27"/>
      <c r="D6" s="27"/>
    </row>
    <row r="7" spans="1:4" x14ac:dyDescent="0.25">
      <c r="A7" s="17" t="s">
        <v>214</v>
      </c>
      <c r="B7" s="17" t="s">
        <v>213</v>
      </c>
      <c r="C7" s="27"/>
      <c r="D7" s="27"/>
    </row>
    <row r="8" spans="1:4" x14ac:dyDescent="0.25">
      <c r="A8" s="17" t="s">
        <v>215</v>
      </c>
      <c r="B8" s="17" t="s">
        <v>213</v>
      </c>
      <c r="C8" s="27"/>
      <c r="D8" s="27"/>
    </row>
    <row r="9" spans="1:4" ht="30" x14ac:dyDescent="0.25">
      <c r="A9" s="12" t="s">
        <v>216</v>
      </c>
      <c r="B9" s="5" t="s">
        <v>217</v>
      </c>
      <c r="C9" s="27"/>
      <c r="D9" s="27"/>
    </row>
    <row r="10" spans="1:4" x14ac:dyDescent="0.25">
      <c r="A10" s="12" t="s">
        <v>395</v>
      </c>
      <c r="B10" s="5" t="s">
        <v>218</v>
      </c>
      <c r="C10" s="27"/>
      <c r="D10" s="27"/>
    </row>
    <row r="11" spans="1:4" x14ac:dyDescent="0.25">
      <c r="A11" s="17" t="s">
        <v>214</v>
      </c>
      <c r="B11" s="17" t="s">
        <v>218</v>
      </c>
      <c r="C11" s="27"/>
      <c r="D11" s="27"/>
    </row>
    <row r="12" spans="1:4" x14ac:dyDescent="0.25">
      <c r="A12" s="17" t="s">
        <v>215</v>
      </c>
      <c r="B12" s="17" t="s">
        <v>219</v>
      </c>
      <c r="C12" s="27"/>
      <c r="D12" s="27"/>
    </row>
    <row r="13" spans="1:4" x14ac:dyDescent="0.25">
      <c r="A13" s="11" t="s">
        <v>394</v>
      </c>
      <c r="B13" s="7" t="s">
        <v>220</v>
      </c>
      <c r="C13" s="27"/>
      <c r="D13" s="27"/>
    </row>
    <row r="14" spans="1:4" x14ac:dyDescent="0.25">
      <c r="A14" s="19" t="s">
        <v>399</v>
      </c>
      <c r="B14" s="5" t="s">
        <v>221</v>
      </c>
      <c r="C14" s="27"/>
      <c r="D14" s="27"/>
    </row>
    <row r="15" spans="1:4" x14ac:dyDescent="0.25">
      <c r="A15" s="17" t="s">
        <v>222</v>
      </c>
      <c r="B15" s="17" t="s">
        <v>221</v>
      </c>
      <c r="C15" s="27"/>
      <c r="D15" s="27"/>
    </row>
    <row r="16" spans="1:4" x14ac:dyDescent="0.25">
      <c r="A16" s="17" t="s">
        <v>223</v>
      </c>
      <c r="B16" s="17" t="s">
        <v>221</v>
      </c>
      <c r="C16" s="27"/>
      <c r="D16" s="27"/>
    </row>
    <row r="17" spans="1:4" x14ac:dyDescent="0.25">
      <c r="A17" s="19" t="s">
        <v>400</v>
      </c>
      <c r="B17" s="5" t="s">
        <v>224</v>
      </c>
      <c r="C17" s="27"/>
      <c r="D17" s="27"/>
    </row>
    <row r="18" spans="1:4" x14ac:dyDescent="0.25">
      <c r="A18" s="17" t="s">
        <v>215</v>
      </c>
      <c r="B18" s="17" t="s">
        <v>224</v>
      </c>
      <c r="C18" s="27"/>
      <c r="D18" s="27"/>
    </row>
    <row r="19" spans="1:4" x14ac:dyDescent="0.25">
      <c r="A19" s="13" t="s">
        <v>225</v>
      </c>
      <c r="B19" s="5" t="s">
        <v>226</v>
      </c>
      <c r="C19" s="27"/>
      <c r="D19" s="27"/>
    </row>
    <row r="20" spans="1:4" x14ac:dyDescent="0.25">
      <c r="A20" s="13" t="s">
        <v>401</v>
      </c>
      <c r="B20" s="5" t="s">
        <v>227</v>
      </c>
      <c r="C20" s="27"/>
      <c r="D20" s="27"/>
    </row>
    <row r="21" spans="1:4" x14ac:dyDescent="0.25">
      <c r="A21" s="17" t="s">
        <v>223</v>
      </c>
      <c r="B21" s="17" t="s">
        <v>227</v>
      </c>
      <c r="C21" s="27"/>
      <c r="D21" s="27"/>
    </row>
    <row r="22" spans="1:4" x14ac:dyDescent="0.25">
      <c r="A22" s="17" t="s">
        <v>215</v>
      </c>
      <c r="B22" s="17" t="s">
        <v>227</v>
      </c>
      <c r="C22" s="27"/>
      <c r="D22" s="27"/>
    </row>
    <row r="23" spans="1:4" x14ac:dyDescent="0.25">
      <c r="A23" s="20" t="s">
        <v>397</v>
      </c>
      <c r="B23" s="7" t="s">
        <v>228</v>
      </c>
      <c r="C23" s="27"/>
      <c r="D23" s="27"/>
    </row>
    <row r="24" spans="1:4" x14ac:dyDescent="0.25">
      <c r="A24" s="19" t="s">
        <v>229</v>
      </c>
      <c r="B24" s="5" t="s">
        <v>230</v>
      </c>
      <c r="C24" s="27"/>
      <c r="D24" s="27"/>
    </row>
    <row r="25" spans="1:4" x14ac:dyDescent="0.25">
      <c r="A25" s="19" t="s">
        <v>231</v>
      </c>
      <c r="B25" s="5" t="s">
        <v>232</v>
      </c>
      <c r="C25" s="27"/>
      <c r="D25" s="27"/>
    </row>
    <row r="26" spans="1:4" x14ac:dyDescent="0.25">
      <c r="A26" s="19" t="s">
        <v>235</v>
      </c>
      <c r="B26" s="5" t="s">
        <v>236</v>
      </c>
      <c r="C26" s="27"/>
      <c r="D26" s="27"/>
    </row>
    <row r="27" spans="1:4" x14ac:dyDescent="0.25">
      <c r="A27" s="19" t="s">
        <v>237</v>
      </c>
      <c r="B27" s="5" t="s">
        <v>238</v>
      </c>
      <c r="C27" s="27"/>
      <c r="D27" s="27"/>
    </row>
    <row r="28" spans="1:4" x14ac:dyDescent="0.25">
      <c r="A28" s="19" t="s">
        <v>239</v>
      </c>
      <c r="B28" s="5" t="s">
        <v>240</v>
      </c>
      <c r="C28" s="27"/>
      <c r="D28" s="27"/>
    </row>
    <row r="29" spans="1:4" x14ac:dyDescent="0.25">
      <c r="A29" s="46" t="s">
        <v>398</v>
      </c>
      <c r="B29" s="47" t="s">
        <v>241</v>
      </c>
      <c r="C29" s="27"/>
      <c r="D29" s="27"/>
    </row>
    <row r="30" spans="1:4" x14ac:dyDescent="0.25">
      <c r="A30" s="19" t="s">
        <v>242</v>
      </c>
      <c r="B30" s="5" t="s">
        <v>243</v>
      </c>
      <c r="C30" s="27"/>
      <c r="D30" s="27"/>
    </row>
    <row r="31" spans="1:4" x14ac:dyDescent="0.25">
      <c r="A31" s="12" t="s">
        <v>244</v>
      </c>
      <c r="B31" s="5" t="s">
        <v>245</v>
      </c>
      <c r="C31" s="27"/>
      <c r="D31" s="27"/>
    </row>
    <row r="32" spans="1:4" x14ac:dyDescent="0.25">
      <c r="A32" s="19" t="s">
        <v>402</v>
      </c>
      <c r="B32" s="5" t="s">
        <v>246</v>
      </c>
      <c r="C32" s="27"/>
      <c r="D32" s="27"/>
    </row>
    <row r="33" spans="1:4" x14ac:dyDescent="0.25">
      <c r="A33" s="17" t="s">
        <v>215</v>
      </c>
      <c r="B33" s="17" t="s">
        <v>246</v>
      </c>
      <c r="C33" s="27"/>
      <c r="D33" s="27"/>
    </row>
    <row r="34" spans="1:4" x14ac:dyDescent="0.25">
      <c r="A34" s="19" t="s">
        <v>403</v>
      </c>
      <c r="B34" s="5" t="s">
        <v>247</v>
      </c>
      <c r="C34" s="27"/>
      <c r="D34" s="27"/>
    </row>
    <row r="35" spans="1:4" x14ac:dyDescent="0.25">
      <c r="A35" s="17" t="s">
        <v>248</v>
      </c>
      <c r="B35" s="17" t="s">
        <v>247</v>
      </c>
      <c r="C35" s="27"/>
      <c r="D35" s="27"/>
    </row>
    <row r="36" spans="1:4" x14ac:dyDescent="0.25">
      <c r="A36" s="17" t="s">
        <v>249</v>
      </c>
      <c r="B36" s="17" t="s">
        <v>247</v>
      </c>
      <c r="C36" s="27"/>
      <c r="D36" s="27"/>
    </row>
    <row r="37" spans="1:4" x14ac:dyDescent="0.25">
      <c r="A37" s="17" t="s">
        <v>250</v>
      </c>
      <c r="B37" s="17" t="s">
        <v>247</v>
      </c>
      <c r="C37" s="27"/>
      <c r="D37" s="27"/>
    </row>
    <row r="38" spans="1:4" x14ac:dyDescent="0.25">
      <c r="A38" s="17" t="s">
        <v>215</v>
      </c>
      <c r="B38" s="17" t="s">
        <v>247</v>
      </c>
      <c r="C38" s="27"/>
      <c r="D38" s="27"/>
    </row>
    <row r="39" spans="1:4" x14ac:dyDescent="0.25">
      <c r="A39" s="46" t="s">
        <v>404</v>
      </c>
      <c r="B39" s="47" t="s">
        <v>251</v>
      </c>
      <c r="C39" s="27"/>
      <c r="D39" s="27"/>
    </row>
    <row r="42" spans="1:4" ht="25.5" x14ac:dyDescent="0.25">
      <c r="A42" s="43" t="s">
        <v>552</v>
      </c>
      <c r="B42" s="3" t="s">
        <v>76</v>
      </c>
      <c r="C42" s="90" t="s">
        <v>51</v>
      </c>
      <c r="D42" s="90" t="s">
        <v>52</v>
      </c>
    </row>
    <row r="43" spans="1:4" x14ac:dyDescent="0.25">
      <c r="A43" s="19" t="s">
        <v>469</v>
      </c>
      <c r="B43" s="5" t="s">
        <v>341</v>
      </c>
      <c r="C43" s="27"/>
      <c r="D43" s="27"/>
    </row>
    <row r="44" spans="1:4" x14ac:dyDescent="0.25">
      <c r="A44" s="54" t="s">
        <v>214</v>
      </c>
      <c r="B44" s="54" t="s">
        <v>341</v>
      </c>
      <c r="C44" s="27"/>
      <c r="D44" s="27"/>
    </row>
    <row r="45" spans="1:4" ht="30" x14ac:dyDescent="0.25">
      <c r="A45" s="12" t="s">
        <v>342</v>
      </c>
      <c r="B45" s="5" t="s">
        <v>343</v>
      </c>
      <c r="C45" s="27"/>
      <c r="D45" s="27"/>
    </row>
    <row r="46" spans="1:4" x14ac:dyDescent="0.25">
      <c r="A46" s="19" t="s">
        <v>508</v>
      </c>
      <c r="B46" s="5" t="s">
        <v>344</v>
      </c>
      <c r="C46" s="27"/>
      <c r="D46" s="27"/>
    </row>
    <row r="47" spans="1:4" x14ac:dyDescent="0.25">
      <c r="A47" s="54" t="s">
        <v>214</v>
      </c>
      <c r="B47" s="54" t="s">
        <v>344</v>
      </c>
      <c r="C47" s="27"/>
      <c r="D47" s="27"/>
    </row>
    <row r="48" spans="1:4" x14ac:dyDescent="0.25">
      <c r="A48" s="11" t="s">
        <v>488</v>
      </c>
      <c r="B48" s="7" t="s">
        <v>345</v>
      </c>
      <c r="C48" s="27"/>
      <c r="D48" s="27"/>
    </row>
    <row r="49" spans="1:4" x14ac:dyDescent="0.25">
      <c r="A49" s="12" t="s">
        <v>509</v>
      </c>
      <c r="B49" s="5" t="s">
        <v>346</v>
      </c>
      <c r="C49" s="27"/>
      <c r="D49" s="27"/>
    </row>
    <row r="50" spans="1:4" x14ac:dyDescent="0.25">
      <c r="A50" s="54" t="s">
        <v>222</v>
      </c>
      <c r="B50" s="54" t="s">
        <v>346</v>
      </c>
      <c r="C50" s="27"/>
      <c r="D50" s="27"/>
    </row>
    <row r="51" spans="1:4" x14ac:dyDescent="0.25">
      <c r="A51" s="19" t="s">
        <v>347</v>
      </c>
      <c r="B51" s="5" t="s">
        <v>348</v>
      </c>
      <c r="C51" s="27"/>
      <c r="D51" s="27"/>
    </row>
    <row r="52" spans="1:4" x14ac:dyDescent="0.25">
      <c r="A52" s="13" t="s">
        <v>510</v>
      </c>
      <c r="B52" s="5" t="s">
        <v>349</v>
      </c>
      <c r="C52" s="27"/>
      <c r="D52" s="27"/>
    </row>
    <row r="53" spans="1:4" x14ac:dyDescent="0.25">
      <c r="A53" s="54" t="s">
        <v>223</v>
      </c>
      <c r="B53" s="54" t="s">
        <v>349</v>
      </c>
      <c r="C53" s="27"/>
      <c r="D53" s="27"/>
    </row>
    <row r="54" spans="1:4" x14ac:dyDescent="0.25">
      <c r="A54" s="19" t="s">
        <v>350</v>
      </c>
      <c r="B54" s="5" t="s">
        <v>351</v>
      </c>
      <c r="C54" s="27"/>
      <c r="D54" s="27"/>
    </row>
    <row r="55" spans="1:4" x14ac:dyDescent="0.25">
      <c r="A55" s="20" t="s">
        <v>489</v>
      </c>
      <c r="B55" s="7" t="s">
        <v>352</v>
      </c>
      <c r="C55" s="27"/>
      <c r="D55" s="27"/>
    </row>
    <row r="56" spans="1:4" x14ac:dyDescent="0.25">
      <c r="A56" s="20" t="s">
        <v>356</v>
      </c>
      <c r="B56" s="7" t="s">
        <v>357</v>
      </c>
      <c r="C56" s="27"/>
      <c r="D56" s="27"/>
    </row>
    <row r="57" spans="1:4" x14ac:dyDescent="0.25">
      <c r="A57" s="20" t="s">
        <v>358</v>
      </c>
      <c r="B57" s="7" t="s">
        <v>359</v>
      </c>
      <c r="C57" s="27"/>
      <c r="D57" s="27"/>
    </row>
    <row r="58" spans="1:4" x14ac:dyDescent="0.25">
      <c r="A58" s="20" t="s">
        <v>362</v>
      </c>
      <c r="B58" s="7" t="s">
        <v>363</v>
      </c>
      <c r="C58" s="27"/>
      <c r="D58" s="27"/>
    </row>
    <row r="59" spans="1:4" x14ac:dyDescent="0.25">
      <c r="A59" s="11" t="s">
        <v>16</v>
      </c>
      <c r="B59" s="7" t="s">
        <v>364</v>
      </c>
      <c r="C59" s="27"/>
      <c r="D59" s="27"/>
    </row>
    <row r="60" spans="1:4" x14ac:dyDescent="0.25">
      <c r="A60" s="15" t="s">
        <v>365</v>
      </c>
      <c r="B60" s="7" t="s">
        <v>364</v>
      </c>
      <c r="C60" s="27"/>
      <c r="D60" s="27"/>
    </row>
    <row r="61" spans="1:4" x14ac:dyDescent="0.25">
      <c r="A61" s="91" t="s">
        <v>491</v>
      </c>
      <c r="B61" s="47" t="s">
        <v>366</v>
      </c>
      <c r="C61" s="27"/>
      <c r="D61" s="27"/>
    </row>
    <row r="62" spans="1:4" x14ac:dyDescent="0.25">
      <c r="A62" s="12" t="s">
        <v>367</v>
      </c>
      <c r="B62" s="5" t="s">
        <v>368</v>
      </c>
      <c r="C62" s="27"/>
      <c r="D62" s="27"/>
    </row>
    <row r="63" spans="1:4" x14ac:dyDescent="0.25">
      <c r="A63" s="13" t="s">
        <v>369</v>
      </c>
      <c r="B63" s="5" t="s">
        <v>370</v>
      </c>
      <c r="C63" s="27"/>
      <c r="D63" s="27"/>
    </row>
    <row r="64" spans="1:4" x14ac:dyDescent="0.25">
      <c r="A64" s="19" t="s">
        <v>371</v>
      </c>
      <c r="B64" s="5" t="s">
        <v>372</v>
      </c>
      <c r="C64" s="27"/>
      <c r="D64" s="27"/>
    </row>
    <row r="65" spans="1:4" x14ac:dyDescent="0.25">
      <c r="A65" s="19" t="s">
        <v>474</v>
      </c>
      <c r="B65" s="5" t="s">
        <v>373</v>
      </c>
      <c r="C65" s="27"/>
      <c r="D65" s="27"/>
    </row>
    <row r="66" spans="1:4" x14ac:dyDescent="0.25">
      <c r="A66" s="54" t="s">
        <v>248</v>
      </c>
      <c r="B66" s="54" t="s">
        <v>373</v>
      </c>
      <c r="C66" s="27"/>
      <c r="D66" s="27"/>
    </row>
    <row r="67" spans="1:4" x14ac:dyDescent="0.25">
      <c r="A67" s="54" t="s">
        <v>249</v>
      </c>
      <c r="B67" s="54" t="s">
        <v>373</v>
      </c>
      <c r="C67" s="27"/>
      <c r="D67" s="27"/>
    </row>
    <row r="68" spans="1:4" x14ac:dyDescent="0.25">
      <c r="A68" s="55" t="s">
        <v>250</v>
      </c>
      <c r="B68" s="55" t="s">
        <v>373</v>
      </c>
      <c r="C68" s="27"/>
      <c r="D68" s="27"/>
    </row>
    <row r="69" spans="1:4" x14ac:dyDescent="0.25">
      <c r="A69" s="46" t="s">
        <v>492</v>
      </c>
      <c r="B69" s="47" t="s">
        <v>374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opLeftCell="A22" workbookViewId="0">
      <selection activeCell="C21" sqref="C21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39" t="s">
        <v>596</v>
      </c>
      <c r="B1" s="143"/>
      <c r="C1" s="143"/>
    </row>
    <row r="2" spans="1:3" ht="26.25" customHeight="1" x14ac:dyDescent="0.25">
      <c r="A2" s="142" t="s">
        <v>582</v>
      </c>
      <c r="B2" s="143"/>
      <c r="C2" s="143"/>
    </row>
    <row r="4" spans="1:3" ht="25.5" x14ac:dyDescent="0.25">
      <c r="A4" s="43" t="s">
        <v>552</v>
      </c>
      <c r="B4" s="3" t="s">
        <v>76</v>
      </c>
      <c r="C4" s="90" t="s">
        <v>50</v>
      </c>
    </row>
    <row r="5" spans="1:3" x14ac:dyDescent="0.25">
      <c r="A5" s="5" t="s">
        <v>494</v>
      </c>
      <c r="B5" s="5" t="s">
        <v>289</v>
      </c>
      <c r="C5" s="123"/>
    </row>
    <row r="6" spans="1:3" x14ac:dyDescent="0.25">
      <c r="A6" s="5" t="s">
        <v>495</v>
      </c>
      <c r="B6" s="5" t="s">
        <v>289</v>
      </c>
      <c r="C6" s="123"/>
    </row>
    <row r="7" spans="1:3" x14ac:dyDescent="0.25">
      <c r="A7" s="5" t="s">
        <v>496</v>
      </c>
      <c r="B7" s="5" t="s">
        <v>289</v>
      </c>
      <c r="C7" s="123">
        <v>2700000</v>
      </c>
    </row>
    <row r="8" spans="1:3" x14ac:dyDescent="0.25">
      <c r="A8" s="5" t="s">
        <v>497</v>
      </c>
      <c r="B8" s="5" t="s">
        <v>289</v>
      </c>
      <c r="C8" s="123"/>
    </row>
    <row r="9" spans="1:3" x14ac:dyDescent="0.25">
      <c r="A9" s="7" t="s">
        <v>449</v>
      </c>
      <c r="B9" s="8" t="s">
        <v>289</v>
      </c>
      <c r="C9" s="123">
        <f>SUM(C5:C8)</f>
        <v>2700000</v>
      </c>
    </row>
    <row r="10" spans="1:3" x14ac:dyDescent="0.25">
      <c r="A10" s="5" t="s">
        <v>450</v>
      </c>
      <c r="B10" s="6" t="s">
        <v>290</v>
      </c>
      <c r="C10" s="123">
        <f>C11+C12</f>
        <v>2700000</v>
      </c>
    </row>
    <row r="11" spans="1:3" ht="27" x14ac:dyDescent="0.25">
      <c r="A11" s="54" t="s">
        <v>291</v>
      </c>
      <c r="B11" s="54" t="s">
        <v>290</v>
      </c>
      <c r="C11" s="123">
        <v>2700000</v>
      </c>
    </row>
    <row r="12" spans="1:3" ht="27" x14ac:dyDescent="0.25">
      <c r="A12" s="54" t="s">
        <v>292</v>
      </c>
      <c r="B12" s="54" t="s">
        <v>290</v>
      </c>
      <c r="C12" s="123"/>
    </row>
    <row r="13" spans="1:3" x14ac:dyDescent="0.25">
      <c r="A13" s="5" t="s">
        <v>452</v>
      </c>
      <c r="B13" s="6" t="s">
        <v>296</v>
      </c>
      <c r="C13" s="123">
        <f>C14+C15+C16+C17</f>
        <v>1300000</v>
      </c>
    </row>
    <row r="14" spans="1:3" ht="27" x14ac:dyDescent="0.25">
      <c r="A14" s="54" t="s">
        <v>297</v>
      </c>
      <c r="B14" s="54" t="s">
        <v>296</v>
      </c>
      <c r="C14" s="123"/>
    </row>
    <row r="15" spans="1:3" ht="27" x14ac:dyDescent="0.25">
      <c r="A15" s="54" t="s">
        <v>298</v>
      </c>
      <c r="B15" s="54" t="s">
        <v>296</v>
      </c>
      <c r="C15" s="123">
        <v>1300000</v>
      </c>
    </row>
    <row r="16" spans="1:3" x14ac:dyDescent="0.25">
      <c r="A16" s="54" t="s">
        <v>299</v>
      </c>
      <c r="B16" s="54" t="s">
        <v>296</v>
      </c>
      <c r="C16" s="123"/>
    </row>
    <row r="17" spans="1:3" x14ac:dyDescent="0.25">
      <c r="A17" s="54" t="s">
        <v>300</v>
      </c>
      <c r="B17" s="54" t="s">
        <v>296</v>
      </c>
      <c r="C17" s="123"/>
    </row>
    <row r="18" spans="1:3" x14ac:dyDescent="0.25">
      <c r="A18" s="5" t="s">
        <v>454</v>
      </c>
      <c r="B18" s="6" t="s">
        <v>301</v>
      </c>
      <c r="C18" s="123">
        <f>C19+C20</f>
        <v>160000</v>
      </c>
    </row>
    <row r="19" spans="1:3" x14ac:dyDescent="0.25">
      <c r="A19" s="54" t="s">
        <v>302</v>
      </c>
      <c r="B19" s="54" t="s">
        <v>301</v>
      </c>
      <c r="C19" s="123"/>
    </row>
    <row r="20" spans="1:3" x14ac:dyDescent="0.25">
      <c r="A20" s="54" t="s">
        <v>303</v>
      </c>
      <c r="B20" s="54" t="s">
        <v>301</v>
      </c>
      <c r="C20" s="123">
        <v>160000</v>
      </c>
    </row>
    <row r="21" spans="1:3" x14ac:dyDescent="0.25">
      <c r="A21" s="7" t="s">
        <v>481</v>
      </c>
      <c r="B21" s="8" t="s">
        <v>304</v>
      </c>
      <c r="C21" s="123">
        <f>SUM(C10+C13+C18)</f>
        <v>4160000</v>
      </c>
    </row>
    <row r="22" spans="1:3" x14ac:dyDescent="0.25">
      <c r="A22" s="5" t="s">
        <v>498</v>
      </c>
      <c r="B22" s="5" t="s">
        <v>305</v>
      </c>
      <c r="C22" s="123"/>
    </row>
    <row r="23" spans="1:3" x14ac:dyDescent="0.25">
      <c r="A23" s="5" t="s">
        <v>499</v>
      </c>
      <c r="B23" s="5" t="s">
        <v>305</v>
      </c>
      <c r="C23" s="123"/>
    </row>
    <row r="24" spans="1:3" x14ac:dyDescent="0.25">
      <c r="A24" s="5" t="s">
        <v>500</v>
      </c>
      <c r="B24" s="5" t="s">
        <v>305</v>
      </c>
      <c r="C24" s="123"/>
    </row>
    <row r="25" spans="1:3" x14ac:dyDescent="0.25">
      <c r="A25" s="5" t="s">
        <v>501</v>
      </c>
      <c r="B25" s="5" t="s">
        <v>305</v>
      </c>
      <c r="C25" s="123"/>
    </row>
    <row r="26" spans="1:3" x14ac:dyDescent="0.25">
      <c r="A26" s="5" t="s">
        <v>502</v>
      </c>
      <c r="B26" s="5" t="s">
        <v>305</v>
      </c>
      <c r="C26" s="123"/>
    </row>
    <row r="27" spans="1:3" x14ac:dyDescent="0.25">
      <c r="A27" s="5" t="s">
        <v>503</v>
      </c>
      <c r="B27" s="5" t="s">
        <v>305</v>
      </c>
      <c r="C27" s="123"/>
    </row>
    <row r="28" spans="1:3" x14ac:dyDescent="0.25">
      <c r="A28" s="5" t="s">
        <v>504</v>
      </c>
      <c r="B28" s="5" t="s">
        <v>305</v>
      </c>
      <c r="C28" s="123"/>
    </row>
    <row r="29" spans="1:3" x14ac:dyDescent="0.25">
      <c r="A29" s="5" t="s">
        <v>505</v>
      </c>
      <c r="B29" s="5" t="s">
        <v>305</v>
      </c>
      <c r="C29" s="123"/>
    </row>
    <row r="30" spans="1:3" ht="45" x14ac:dyDescent="0.25">
      <c r="A30" s="5" t="s">
        <v>506</v>
      </c>
      <c r="B30" s="5" t="s">
        <v>305</v>
      </c>
      <c r="C30" s="123">
        <v>0</v>
      </c>
    </row>
    <row r="31" spans="1:3" x14ac:dyDescent="0.25">
      <c r="A31" s="5" t="s">
        <v>507</v>
      </c>
      <c r="B31" s="5" t="s">
        <v>305</v>
      </c>
      <c r="C31" s="123"/>
    </row>
    <row r="32" spans="1:3" x14ac:dyDescent="0.25">
      <c r="A32" s="7" t="s">
        <v>454</v>
      </c>
      <c r="B32" s="8" t="s">
        <v>305</v>
      </c>
      <c r="C32" s="123">
        <f>SUM(C22:C31)</f>
        <v>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2016-02-17T12:37:16Z</cp:lastPrinted>
  <dcterms:created xsi:type="dcterms:W3CDTF">2014-01-03T21:48:14Z</dcterms:created>
  <dcterms:modified xsi:type="dcterms:W3CDTF">2018-02-26T07:30:50Z</dcterms:modified>
</cp:coreProperties>
</file>