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Regöly Önkormányzat\2018\5. 2018.05.29\2017. évi zárszámadás\"/>
    </mc:Choice>
  </mc:AlternateContent>
  <xr:revisionPtr revIDLastSave="0" documentId="10_ncr:8100000_{AF13AC29-C88B-412F-95B2-7265B29C0063}" xr6:coauthVersionLast="32" xr6:coauthVersionMax="32" xr10:uidLastSave="{00000000-0000-0000-0000-000000000000}"/>
  <bookViews>
    <workbookView xWindow="0" yWindow="0" windowWidth="28800" windowHeight="12225" activeTab="1" xr2:uid="{00000000-000D-0000-FFFF-FFFF00000000}"/>
  </bookViews>
  <sheets>
    <sheet name="4.sz.melléklet" sheetId="1" r:id="rId1"/>
    <sheet name="4.sz. melléklet" sheetId="2" r:id="rId2"/>
  </sheets>
  <calcPr calcId="162913"/>
</workbook>
</file>

<file path=xl/calcChain.xml><?xml version="1.0" encoding="utf-8"?>
<calcChain xmlns="http://schemas.openxmlformats.org/spreadsheetml/2006/main">
  <c r="D5" i="1" l="1"/>
  <c r="D40" i="1" s="1"/>
  <c r="C5" i="1"/>
  <c r="C40" i="1" s="1"/>
  <c r="D23" i="2"/>
  <c r="D36" i="2" s="1"/>
  <c r="C23" i="2"/>
  <c r="C36" i="2" s="1"/>
  <c r="E47" i="1"/>
  <c r="E36" i="1"/>
  <c r="D58" i="1"/>
  <c r="D61" i="1" s="1"/>
  <c r="D49" i="1"/>
  <c r="D43" i="1"/>
  <c r="C58" i="1"/>
  <c r="C61" i="1" s="1"/>
  <c r="C49" i="1"/>
  <c r="C43" i="1"/>
  <c r="E37" i="2"/>
  <c r="E9" i="2"/>
  <c r="E5" i="2"/>
  <c r="E35" i="2"/>
  <c r="E7" i="2"/>
  <c r="E60" i="1"/>
  <c r="E57" i="1"/>
  <c r="E52" i="1"/>
  <c r="E41" i="1"/>
  <c r="E31" i="1"/>
  <c r="E6" i="1"/>
  <c r="E37" i="1"/>
  <c r="C10" i="2"/>
  <c r="C38" i="2" s="1"/>
  <c r="D10" i="2"/>
  <c r="D38" i="2" s="1"/>
  <c r="E4" i="2"/>
  <c r="E46" i="1"/>
  <c r="E45" i="1"/>
  <c r="E6" i="2"/>
  <c r="E58" i="1" l="1"/>
  <c r="E43" i="1"/>
  <c r="E36" i="2"/>
  <c r="E23" i="2"/>
  <c r="E10" i="2"/>
  <c r="E49" i="1"/>
  <c r="E61" i="1"/>
  <c r="D64" i="1"/>
  <c r="C64" i="1"/>
  <c r="E5" i="1"/>
  <c r="E40" i="1"/>
  <c r="E38" i="2" l="1"/>
  <c r="E64" i="1"/>
</calcChain>
</file>

<file path=xl/sharedStrings.xml><?xml version="1.0" encoding="utf-8"?>
<sst xmlns="http://schemas.openxmlformats.org/spreadsheetml/2006/main" count="214" uniqueCount="195">
  <si>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</si>
  <si>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</si>
  <si>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</si>
  <si>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</si>
  <si>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</si>
  <si>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</si>
  <si>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</si>
  <si>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</si>
  <si>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</si>
  <si>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</si>
  <si>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</si>
  <si>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 I. Immateriális javak </t>
  </si>
  <si>
    <t>01.</t>
  </si>
  <si>
    <t>02.</t>
  </si>
  <si>
    <t>03.</t>
  </si>
  <si>
    <t>04.</t>
  </si>
  <si>
    <t xml:space="preserve">      1. Földterület</t>
  </si>
  <si>
    <t>05.</t>
  </si>
  <si>
    <t xml:space="preserve">      2. Telek</t>
  </si>
  <si>
    <t>06.</t>
  </si>
  <si>
    <t xml:space="preserve">      3. Épület</t>
  </si>
  <si>
    <t>07.</t>
  </si>
  <si>
    <t xml:space="preserve">      4. Építmény</t>
  </si>
  <si>
    <t>08.</t>
  </si>
  <si>
    <t xml:space="preserve">      5. Ingatlanhoz kapcs. vagyon ért. jog</t>
  </si>
  <si>
    <t>09.</t>
  </si>
  <si>
    <t xml:space="preserve">      6. Egyéb ingatlanok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</si>
  <si>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</si>
  <si>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</si>
  <si>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</si>
  <si>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</si>
  <si>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</si>
  <si>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</si>
  <si>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</si>
  <si>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</si>
  <si>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</si>
  <si>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</si>
  <si>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      8.</t>
  </si>
  <si>
    <t xml:space="preserve">      9. </t>
  </si>
  <si>
    <t>21.</t>
  </si>
  <si>
    <t xml:space="preserve">      10.</t>
  </si>
  <si>
    <t>22.</t>
  </si>
  <si>
    <t xml:space="preserve">      11.</t>
  </si>
  <si>
    <t>23.</t>
  </si>
  <si>
    <t>24.</t>
  </si>
  <si>
    <t xml:space="preserve">      1. Telkek, zártkerti- és külterületi földterületek</t>
  </si>
  <si>
    <t>25.</t>
  </si>
  <si>
    <t xml:space="preserve">      2. Épületek</t>
  </si>
  <si>
    <t>26.</t>
  </si>
  <si>
    <t xml:space="preserve">      3. Építmények</t>
  </si>
  <si>
    <t>27.</t>
  </si>
  <si>
    <t>28.</t>
  </si>
  <si>
    <t xml:space="preserve">      1. Gépek berendezések felszerlések</t>
  </si>
  <si>
    <t>29.</t>
  </si>
  <si>
    <t xml:space="preserve">      2. Járművek</t>
  </si>
  <si>
    <t>30.</t>
  </si>
  <si>
    <t xml:space="preserve">      3. Tenyészállatok</t>
  </si>
  <si>
    <t>31.</t>
  </si>
  <si>
    <t xml:space="preserve">      4. Beruházásra adott előlegek</t>
  </si>
  <si>
    <t>32.</t>
  </si>
  <si>
    <t>III.Befektetett pénzügyi eszközök</t>
  </si>
  <si>
    <t>33.</t>
  </si>
  <si>
    <t>IV.Üzemeltetésre, kezelésre átadott, koncesszióba adott eszk.</t>
  </si>
  <si>
    <t>34.</t>
  </si>
  <si>
    <t>35.</t>
  </si>
  <si>
    <t>36.</t>
  </si>
  <si>
    <t>37.</t>
  </si>
  <si>
    <t xml:space="preserve">      1. Követelések áruszállításból, szolgáltatásból (vevők)</t>
  </si>
  <si>
    <t>38.</t>
  </si>
  <si>
    <t xml:space="preserve">      2. Adósok</t>
  </si>
  <si>
    <t>39.</t>
  </si>
  <si>
    <t xml:space="preserve">          Ebből:               - helyi adóhátralék</t>
  </si>
  <si>
    <t>40.</t>
  </si>
  <si>
    <t xml:space="preserve">                                    - lakbér hátralék</t>
  </si>
  <si>
    <t>41.</t>
  </si>
  <si>
    <t xml:space="preserve">                                    - téritési díj hátralékok</t>
  </si>
  <si>
    <t>42.</t>
  </si>
  <si>
    <t xml:space="preserve">                                    - egyéb hátralékok</t>
  </si>
  <si>
    <t>43.</t>
  </si>
  <si>
    <t xml:space="preserve">      3. Rövid lejáratú kölcsönök</t>
  </si>
  <si>
    <t>44.</t>
  </si>
  <si>
    <t xml:space="preserve">      4. Egyéb követelések</t>
  </si>
  <si>
    <t>45.</t>
  </si>
  <si>
    <t>46.</t>
  </si>
  <si>
    <t>47.</t>
  </si>
  <si>
    <t>48.</t>
  </si>
  <si>
    <t>49.</t>
  </si>
  <si>
    <t>50.</t>
  </si>
  <si>
    <t>FORRÁSOK</t>
  </si>
  <si>
    <t>Előző év   (nyitó)</t>
  </si>
  <si>
    <t>Változás</t>
  </si>
  <si>
    <t>%-a</t>
  </si>
  <si>
    <t>51.</t>
  </si>
  <si>
    <t>52.</t>
  </si>
  <si>
    <t>53.</t>
  </si>
  <si>
    <t>54.</t>
  </si>
  <si>
    <t xml:space="preserve"> 1. Tárgyévi költségvetési tartalék (pénzmaradvány) </t>
  </si>
  <si>
    <t>55.</t>
  </si>
  <si>
    <t xml:space="preserve"> 2. Előző év(ek) költségvetési tartalékai (pénzmaradvány)</t>
  </si>
  <si>
    <t>56.</t>
  </si>
  <si>
    <t>57.</t>
  </si>
  <si>
    <t xml:space="preserve"> 1. Tárgyévi vállakozási eredmény</t>
  </si>
  <si>
    <t>58.</t>
  </si>
  <si>
    <t xml:space="preserve"> 2. Előző év(ek) vállakozási eredménye</t>
  </si>
  <si>
    <t>59.</t>
  </si>
  <si>
    <t>60.</t>
  </si>
  <si>
    <t>61.</t>
  </si>
  <si>
    <t>1. Hosszú lejáratra kapott kölcsönök</t>
  </si>
  <si>
    <t>62.</t>
  </si>
  <si>
    <t>2. Tartozás (fejlesztési célú) kötvénykibocsátásból</t>
  </si>
  <si>
    <t>63.</t>
  </si>
  <si>
    <t>3. Beruházási és fejlesztési hitelek</t>
  </si>
  <si>
    <t>64.</t>
  </si>
  <si>
    <t xml:space="preserve">4. Egyéb hosszú lejáratú kötelezettségek </t>
  </si>
  <si>
    <t>65.</t>
  </si>
  <si>
    <t>66.</t>
  </si>
  <si>
    <t>67.</t>
  </si>
  <si>
    <t>68.</t>
  </si>
  <si>
    <t>69.</t>
  </si>
  <si>
    <t>4. Egyéb rövid lejáratú kötelezettségek</t>
  </si>
  <si>
    <t xml:space="preserve">                                    - egyéb </t>
  </si>
  <si>
    <t xml:space="preserve">      7.</t>
  </si>
  <si>
    <t xml:space="preserve">      5. Beruházások</t>
  </si>
  <si>
    <t>20.</t>
  </si>
  <si>
    <t xml:space="preserve">    b/Korlátozottan forgalomképes ingatlanok (12-tól 22-ig)</t>
  </si>
  <si>
    <t>II/2.Forgalomképes ingatlanok (24+25+26)</t>
  </si>
  <si>
    <t>II/3. Egyéb tárgyi eszközök (28+29+30+31+32)</t>
  </si>
  <si>
    <t xml:space="preserve">     1.Tartós részesedések</t>
  </si>
  <si>
    <t xml:space="preserve">   a/ Forgalomképtelen ingatlanok (5-től 10-ig)</t>
  </si>
  <si>
    <t>ESZKÖZÖK ÖSSZESEN  (36+50)</t>
  </si>
  <si>
    <t>80.</t>
  </si>
  <si>
    <t>II. Tárgyi eszközök (3+23+27)</t>
  </si>
  <si>
    <t xml:space="preserve">     2.Tartósan adott kölcsönök</t>
  </si>
  <si>
    <t xml:space="preserve">I. Nemzeti vagyon induláskori értéke (411) </t>
  </si>
  <si>
    <t xml:space="preserve">II.Nemzeti vagyon változásai (412) </t>
  </si>
  <si>
    <t>III. Egyéb eszközök indulás.értéke és vált. (413)</t>
  </si>
  <si>
    <t>IV.Felhalmozási eredmény (414)</t>
  </si>
  <si>
    <t>V.Eszközök értékhelyesbítésének forrása (415)</t>
  </si>
  <si>
    <t>VI. Mérleg szerinti eredmény (416)</t>
  </si>
  <si>
    <t>81.</t>
  </si>
  <si>
    <t>83.</t>
  </si>
  <si>
    <t>A) Nemzeti vagyonba tartozó befektetett eszközök(1+2+33+35)</t>
  </si>
  <si>
    <t>II.Értékpapírok (24)</t>
  </si>
  <si>
    <t xml:space="preserve"> I. Készletek (21-23)</t>
  </si>
  <si>
    <t>B) Nemzeti vagyonba tartozó forgóeszközök</t>
  </si>
  <si>
    <t>I. Hosszúlejáratú betétek (31)</t>
  </si>
  <si>
    <r>
      <t>I</t>
    </r>
    <r>
      <rPr>
        <sz val="10"/>
        <rFont val="Times New Roman CE"/>
        <charset val="238"/>
      </rPr>
      <t>I.Pénztárak, csekkek és betétkönyvek (32)</t>
    </r>
  </si>
  <si>
    <t>III.Forint pénztárak (331,332,339)</t>
  </si>
  <si>
    <t>V. Idegen pénzeszközök (34)</t>
  </si>
  <si>
    <t>C) Pénzeszközök (31-34)</t>
  </si>
  <si>
    <t>I. Költségvetési évben esedékes követelések (351)</t>
  </si>
  <si>
    <t>II.Kv-i évet követően esedékes követelések (352)</t>
  </si>
  <si>
    <t>D/III Követelés jellegű sajátos elszámolások</t>
  </si>
  <si>
    <t>D) Követelések (365)</t>
  </si>
  <si>
    <t>E) Egyéb sajátos eszközoldali elsz.(361-364,366)</t>
  </si>
  <si>
    <t>F) Altív időbeli elhatárolások (37)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</si>
  <si>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</si>
  <si>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</si>
  <si>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</si>
  <si>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</si>
  <si>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</si>
  <si>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</si>
  <si>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</si>
  <si>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</si>
  <si>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</si>
  <si>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</si>
  <si>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</si>
  <si>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</si>
  <si>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</si>
  <si>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</si>
  <si>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</si>
  <si>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r>
      <t xml:space="preserve"> D) SAJÁT TŐKE ÖSSZESEN </t>
    </r>
    <r>
      <rPr>
        <b/>
        <sz val="9"/>
        <rFont val="Times New Roman CE"/>
        <family val="1"/>
        <charset val="238"/>
      </rPr>
      <t>(57+…62)</t>
    </r>
  </si>
  <si>
    <t>a/ Következő évben felhasználható pénzmaradvány (65+66)</t>
  </si>
  <si>
    <t>b/Következő évben felhasználható vállakozási eredmény (68+69)</t>
  </si>
  <si>
    <t>E) TARTALÉKOK ÖSSZESEN (68+69)</t>
  </si>
  <si>
    <r>
      <t xml:space="preserve"> I. Hosszú lejáratú kötelezettségek összesen</t>
    </r>
    <r>
      <rPr>
        <b/>
        <i/>
        <sz val="9"/>
        <rFont val="Times New Roman CE"/>
        <family val="1"/>
        <charset val="238"/>
      </rPr>
      <t xml:space="preserve"> (81+….85)</t>
    </r>
  </si>
  <si>
    <t>F) KÖTELEZETTSÉGEK ÖSSZESEN (81+86)</t>
  </si>
  <si>
    <t xml:space="preserve">G) Egyéb passzív pénzügyi elszámolások </t>
  </si>
  <si>
    <t>II/1. Ingatlanok és kapcsolódó vagyoni értékű jogok</t>
  </si>
  <si>
    <t>III.Kötelezettség jellegű sajátos elszámolások</t>
  </si>
  <si>
    <t>99.</t>
  </si>
  <si>
    <t>IV.Kincstáron kívüli forintszámlák</t>
  </si>
  <si>
    <t>2. Kv-i évi kötelezettség személyi juttatás</t>
  </si>
  <si>
    <t>1. Kv-i évben esedékes kötelezettség dologi</t>
  </si>
  <si>
    <t>3. Kötelezettségek kv-i évet követően dologi</t>
  </si>
  <si>
    <t>4.kv-i évet követően esedékes finanszírozási kiadások</t>
  </si>
  <si>
    <t>5. Kötelezettség felújításokra</t>
  </si>
  <si>
    <t xml:space="preserve">          Kapott előlegek</t>
  </si>
  <si>
    <t xml:space="preserve"> Továbbadás céljából folyósított támogatások,ell. elsz                                </t>
  </si>
  <si>
    <t xml:space="preserve">    Más szervezetet megillető bevételek elsz.                             </t>
  </si>
  <si>
    <t xml:space="preserve">     letétre átvett pénzeszközök                      </t>
  </si>
  <si>
    <r>
      <t xml:space="preserve"> II. Rövid lejáratú kötelezettségek összesen</t>
    </r>
    <r>
      <rPr>
        <b/>
        <i/>
        <sz val="9"/>
        <rFont val="Times New Roman CE"/>
        <family val="1"/>
        <charset val="238"/>
      </rPr>
      <t xml:space="preserve"> </t>
    </r>
    <r>
      <rPr>
        <b/>
        <i/>
        <sz val="8"/>
        <rFont val="Times New Roman CE"/>
        <family val="1"/>
        <charset val="238"/>
      </rPr>
      <t>(87+…97)</t>
    </r>
  </si>
  <si>
    <t>100.</t>
  </si>
  <si>
    <t>101.</t>
  </si>
  <si>
    <t>FORRÁSOK ÖSSZESEN  (63+80+98+99)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</si>
</sst>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,###\ _F_t;\-#,###\ _F_t"/>
    <numFmt numFmtId="166" formatCode="#,##0.00\ _F_t;\-\ #,##0.00\ _F_t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6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textRotation="90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Continuous" vertical="center"/>
    </xf>
    <xf numFmtId="0" fontId="6" fillId="0" borderId="1" xfId="0" applyFont="1" applyBorder="1" applyAlignment="1" applyProtection="1">
      <alignment horizontal="centerContinuous" vertical="center"/>
    </xf>
    <xf numFmtId="0" fontId="6" fillId="0" borderId="1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166" fontId="0" fillId="0" borderId="1" xfId="0" applyNumberForma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Continuous" vertical="center" wrapText="1"/>
    </xf>
    <xf numFmtId="0" fontId="0" fillId="0" borderId="3" xfId="0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1" xfId="0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Continuous" vertical="center" wrapText="1"/>
    </xf>
    <xf numFmtId="165" fontId="0" fillId="0" borderId="1" xfId="0" applyNumberFormat="1" applyFill="1" applyBorder="1" applyAlignment="1" applyProtection="1">
      <alignment vertical="center"/>
      <protection locked="0"/>
    </xf>
    <xf numFmtId="165" fontId="0" fillId="0" borderId="1" xfId="0" applyNumberFormat="1" applyFill="1" applyBorder="1" applyAlignment="1" applyProtection="1">
      <alignment horizontal="right" vertical="center"/>
      <protection locked="0"/>
    </xf>
    <xf numFmtId="165" fontId="0" fillId="0" borderId="1" xfId="0" applyNumberFormat="1" applyBorder="1" applyAlignment="1" applyProtection="1">
      <alignment horizontal="right" vertical="center"/>
    </xf>
    <xf numFmtId="165" fontId="0" fillId="0" borderId="1" xfId="0" applyNumberFormat="1" applyBorder="1" applyAlignment="1" applyProtection="1">
      <alignment horizontal="right" vertical="center"/>
      <protection locked="0"/>
    </xf>
    <xf numFmtId="165" fontId="5" fillId="0" borderId="1" xfId="0" applyNumberFormat="1" applyFont="1" applyBorder="1" applyAlignment="1" applyProtection="1">
      <alignment horizontal="right" vertical="center"/>
      <protection locked="0"/>
    </xf>
    <xf numFmtId="165" fontId="5" fillId="0" borderId="1" xfId="0" applyNumberFormat="1" applyFont="1" applyBorder="1" applyAlignment="1" applyProtection="1">
      <alignment horizontal="right" vertical="center"/>
    </xf>
    <xf numFmtId="165" fontId="0" fillId="0" borderId="1" xfId="0" applyNumberFormat="1" applyFill="1" applyBorder="1" applyAlignment="1" applyProtection="1">
      <alignment horizontal="right" vertical="center"/>
    </xf>
    <xf numFmtId="9" fontId="0" fillId="0" borderId="0" xfId="1" applyFont="1" applyAlignment="1" applyProtection="1">
      <alignment vertical="center"/>
      <protection locked="0"/>
    </xf>
    <xf numFmtId="2" fontId="0" fillId="0" borderId="1" xfId="0" applyNumberForma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</xf>
    <xf numFmtId="165" fontId="1" fillId="0" borderId="1" xfId="0" applyNumberFormat="1" applyFont="1" applyFill="1" applyBorder="1" applyAlignment="1" applyProtection="1">
      <alignment horizontal="right" vertical="center"/>
      <protection locked="0"/>
    </xf>
    <xf numFmtId="165" fontId="1" fillId="0" borderId="1" xfId="0" applyNumberFormat="1" applyFont="1" applyBorder="1" applyAlignment="1" applyProtection="1">
      <alignment horizontal="right" vertical="center"/>
    </xf>
    <xf numFmtId="165" fontId="14" fillId="0" borderId="1" xfId="0" applyNumberFormat="1" applyFont="1" applyBorder="1" applyAlignment="1" applyProtection="1">
      <alignment horizontal="right" vertical="center"/>
    </xf>
    <xf numFmtId="2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165" fontId="15" fillId="0" borderId="1" xfId="0" applyNumberFormat="1" applyFont="1" applyFill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view="pageLayout" topLeftCell="A44" workbookViewId="0">
      <selection activeCell="E64" sqref="A1:E64"/>
    </sheetView>
  </sheetViews>
  <sheetFormatPr defaultColWidth="9.33203125" defaultRowHeight="12.75" x14ac:dyDescent="0.2"/>
  <cols>
    <col min="1" max="1" width="72.83203125" style="1" customWidth="1"/>
    <col min="2" max="2" width="4.83203125" style="7" customWidth="1"/>
    <col min="3" max="3" width="15.83203125" style="5" customWidth="1"/>
    <col min="4" max="4" width="14.6640625" style="5" customWidth="1"/>
    <col min="5" max="5" width="16.33203125" style="5" customWidth="1"/>
    <col min="6" max="16384" width="9.33203125" style="5"/>
  </cols>
  <sheetData>
    <row r="1" spans="1:6" s="2" customFormat="1" ht="36" customHeight="1" thickBot="1" x14ac:dyDescent="0.25">
      <c r="A1" s="31" t="s">
        <v>0</v>
      </c>
      <c r="B1" s="12" t="s">
        <v>1</v>
      </c>
      <c r="C1" s="13" t="s">
        <v>2</v>
      </c>
      <c r="D1" s="14" t="s">
        <v>3</v>
      </c>
      <c r="E1" s="39" t="s">
        <v>4</v>
      </c>
    </row>
    <row r="2" spans="1:6" s="3" customFormat="1" ht="16.5" thickBot="1" x14ac:dyDescent="0.25">
      <c r="A2" s="32"/>
      <c r="B2" s="15"/>
      <c r="C2" s="16" t="s">
        <v>5</v>
      </c>
      <c r="D2" s="17"/>
      <c r="E2" s="33"/>
    </row>
    <row r="3" spans="1:6" s="4" customFormat="1" ht="14.25" thickBot="1" x14ac:dyDescent="0.25">
      <c r="A3" s="19" t="s">
        <v>6</v>
      </c>
      <c r="B3" s="20" t="s">
        <v>7</v>
      </c>
      <c r="C3" s="20" t="s">
        <v>8</v>
      </c>
      <c r="D3" s="20" t="s">
        <v>9</v>
      </c>
      <c r="E3" s="20" t="s">
        <v>10</v>
      </c>
    </row>
    <row r="4" spans="1:6" ht="13.5" customHeight="1" thickBot="1" x14ac:dyDescent="0.25">
      <c r="A4" s="24" t="s">
        <v>11</v>
      </c>
      <c r="B4" s="21" t="s">
        <v>12</v>
      </c>
      <c r="C4" s="53"/>
      <c r="D4" s="53">
        <v>0</v>
      </c>
      <c r="E4" s="28"/>
    </row>
    <row r="5" spans="1:6" ht="13.5" customHeight="1" thickBot="1" x14ac:dyDescent="0.25">
      <c r="A5" s="24" t="s">
        <v>131</v>
      </c>
      <c r="B5" s="21" t="s">
        <v>13</v>
      </c>
      <c r="C5" s="54">
        <f>SUM(C6,C30)</f>
        <v>856763829</v>
      </c>
      <c r="D5" s="54">
        <f>SUM(D6:D30,D35)</f>
        <v>1087180161</v>
      </c>
      <c r="E5" s="28">
        <f>(D5/C5)*100</f>
        <v>126.89379782395085</v>
      </c>
    </row>
    <row r="6" spans="1:6" ht="13.5" customHeight="1" thickBot="1" x14ac:dyDescent="0.25">
      <c r="A6" s="29" t="s">
        <v>178</v>
      </c>
      <c r="B6" s="21" t="s">
        <v>14</v>
      </c>
      <c r="C6" s="54">
        <v>840907415</v>
      </c>
      <c r="D6" s="54">
        <v>1048016217</v>
      </c>
      <c r="E6" s="28">
        <f>(D6/C6)*100</f>
        <v>124.6292039177702</v>
      </c>
    </row>
    <row r="7" spans="1:6" ht="13.5" customHeight="1" thickBot="1" x14ac:dyDescent="0.25">
      <c r="A7" s="24" t="s">
        <v>128</v>
      </c>
      <c r="B7" s="21" t="s">
        <v>15</v>
      </c>
      <c r="C7" s="55"/>
      <c r="D7" s="55"/>
      <c r="E7" s="56"/>
    </row>
    <row r="8" spans="1:6" ht="13.5" customHeight="1" thickBot="1" x14ac:dyDescent="0.25">
      <c r="A8" s="34" t="s">
        <v>16</v>
      </c>
      <c r="B8" s="21" t="s">
        <v>17</v>
      </c>
      <c r="C8" s="43"/>
      <c r="D8" s="43"/>
      <c r="E8" s="48"/>
      <c r="F8" s="47"/>
    </row>
    <row r="9" spans="1:6" ht="13.5" customHeight="1" thickBot="1" x14ac:dyDescent="0.25">
      <c r="A9" s="34" t="s">
        <v>18</v>
      </c>
      <c r="B9" s="21" t="s">
        <v>19</v>
      </c>
      <c r="C9" s="43"/>
      <c r="D9" s="43"/>
      <c r="E9" s="48"/>
    </row>
    <row r="10" spans="1:6" ht="13.5" customHeight="1" thickBot="1" x14ac:dyDescent="0.25">
      <c r="A10" s="35" t="s">
        <v>20</v>
      </c>
      <c r="B10" s="21" t="s">
        <v>21</v>
      </c>
      <c r="C10" s="41"/>
      <c r="D10" s="41"/>
      <c r="E10" s="48"/>
    </row>
    <row r="11" spans="1:6" ht="13.5" customHeight="1" thickBot="1" x14ac:dyDescent="0.25">
      <c r="A11" s="34" t="s">
        <v>22</v>
      </c>
      <c r="B11" s="21" t="s">
        <v>23</v>
      </c>
      <c r="C11" s="43"/>
      <c r="D11" s="43"/>
      <c r="E11" s="48"/>
    </row>
    <row r="12" spans="1:6" ht="13.5" customHeight="1" thickBot="1" x14ac:dyDescent="0.25">
      <c r="A12" s="34" t="s">
        <v>24</v>
      </c>
      <c r="B12" s="21" t="s">
        <v>25</v>
      </c>
      <c r="C12" s="43"/>
      <c r="D12" s="43"/>
      <c r="E12" s="48"/>
    </row>
    <row r="13" spans="1:6" ht="13.5" customHeight="1" thickBot="1" x14ac:dyDescent="0.25">
      <c r="A13" s="34" t="s">
        <v>26</v>
      </c>
      <c r="B13" s="21" t="s">
        <v>27</v>
      </c>
      <c r="C13" s="43"/>
      <c r="D13" s="43"/>
      <c r="E13" s="48"/>
    </row>
    <row r="14" spans="1:6" ht="13.5" customHeight="1" thickBot="1" x14ac:dyDescent="0.25">
      <c r="A14" s="24" t="s">
        <v>124</v>
      </c>
      <c r="B14" s="21" t="s">
        <v>28</v>
      </c>
      <c r="C14" s="42"/>
      <c r="D14" s="42"/>
      <c r="E14" s="48"/>
    </row>
    <row r="15" spans="1:6" s="6" customFormat="1" ht="13.5" customHeight="1" thickBot="1" x14ac:dyDescent="0.25">
      <c r="A15" s="35" t="s">
        <v>16</v>
      </c>
      <c r="B15" s="21" t="s">
        <v>29</v>
      </c>
      <c r="C15" s="41"/>
      <c r="D15" s="41"/>
      <c r="E15" s="48"/>
    </row>
    <row r="16" spans="1:6" s="6" customFormat="1" ht="13.5" customHeight="1" thickBot="1" x14ac:dyDescent="0.25">
      <c r="A16" s="35" t="s">
        <v>18</v>
      </c>
      <c r="B16" s="21" t="s">
        <v>30</v>
      </c>
      <c r="C16" s="41"/>
      <c r="D16" s="41"/>
      <c r="E16" s="48"/>
    </row>
    <row r="17" spans="1:5" s="6" customFormat="1" ht="13.5" customHeight="1" thickBot="1" x14ac:dyDescent="0.25">
      <c r="A17" s="36" t="s">
        <v>20</v>
      </c>
      <c r="B17" s="21" t="s">
        <v>31</v>
      </c>
      <c r="C17" s="44"/>
      <c r="D17" s="44"/>
      <c r="E17" s="48"/>
    </row>
    <row r="18" spans="1:5" s="6" customFormat="1" ht="13.5" customHeight="1" thickBot="1" x14ac:dyDescent="0.25">
      <c r="A18" s="35" t="s">
        <v>22</v>
      </c>
      <c r="B18" s="21" t="s">
        <v>32</v>
      </c>
      <c r="C18" s="44"/>
      <c r="D18" s="44"/>
      <c r="E18" s="28"/>
    </row>
    <row r="19" spans="1:5" s="6" customFormat="1" ht="13.5" customHeight="1" thickBot="1" x14ac:dyDescent="0.25">
      <c r="A19" s="35" t="s">
        <v>24</v>
      </c>
      <c r="B19" s="21" t="s">
        <v>33</v>
      </c>
      <c r="C19" s="44"/>
      <c r="D19" s="44"/>
      <c r="E19" s="48"/>
    </row>
    <row r="20" spans="1:5" s="6" customFormat="1" ht="13.5" customHeight="1" thickBot="1" x14ac:dyDescent="0.25">
      <c r="A20" s="35" t="s">
        <v>26</v>
      </c>
      <c r="B20" s="21" t="s">
        <v>34</v>
      </c>
      <c r="C20" s="44"/>
      <c r="D20" s="44"/>
      <c r="E20" s="48"/>
    </row>
    <row r="21" spans="1:5" ht="13.5" hidden="1" customHeight="1" thickBot="1" x14ac:dyDescent="0.25">
      <c r="A21" s="35" t="s">
        <v>121</v>
      </c>
      <c r="B21" s="21" t="s">
        <v>35</v>
      </c>
      <c r="C21" s="44"/>
      <c r="D21" s="44"/>
      <c r="E21" s="48"/>
    </row>
    <row r="22" spans="1:5" s="6" customFormat="1" ht="13.5" hidden="1" customHeight="1" thickBot="1" x14ac:dyDescent="0.25">
      <c r="A22" s="35" t="s">
        <v>37</v>
      </c>
      <c r="B22" s="21" t="s">
        <v>36</v>
      </c>
      <c r="C22" s="44"/>
      <c r="D22" s="44"/>
      <c r="E22" s="48"/>
    </row>
    <row r="23" spans="1:5" s="6" customFormat="1" ht="13.5" hidden="1" customHeight="1" thickBot="1" x14ac:dyDescent="0.25">
      <c r="A23" s="35" t="s">
        <v>38</v>
      </c>
      <c r="B23" s="21" t="s">
        <v>123</v>
      </c>
      <c r="C23" s="44"/>
      <c r="D23" s="44"/>
      <c r="E23" s="48"/>
    </row>
    <row r="24" spans="1:5" s="6" customFormat="1" ht="13.5" hidden="1" customHeight="1" thickBot="1" x14ac:dyDescent="0.25">
      <c r="A24" s="35" t="s">
        <v>40</v>
      </c>
      <c r="B24" s="21" t="s">
        <v>39</v>
      </c>
      <c r="C24" s="44"/>
      <c r="D24" s="44"/>
      <c r="E24" s="48"/>
    </row>
    <row r="25" spans="1:5" s="6" customFormat="1" ht="13.5" hidden="1" customHeight="1" thickBot="1" x14ac:dyDescent="0.25">
      <c r="A25" s="34" t="s">
        <v>42</v>
      </c>
      <c r="B25" s="21" t="s">
        <v>41</v>
      </c>
      <c r="C25" s="44"/>
      <c r="D25" s="44"/>
      <c r="E25" s="48"/>
    </row>
    <row r="26" spans="1:5" s="6" customFormat="1" ht="13.5" customHeight="1" thickBot="1" x14ac:dyDescent="0.25">
      <c r="A26" s="29" t="s">
        <v>125</v>
      </c>
      <c r="B26" s="21" t="s">
        <v>35</v>
      </c>
      <c r="C26" s="45"/>
      <c r="D26" s="45"/>
      <c r="E26" s="48"/>
    </row>
    <row r="27" spans="1:5" s="6" customFormat="1" ht="13.5" customHeight="1" thickBot="1" x14ac:dyDescent="0.25">
      <c r="A27" s="35" t="s">
        <v>45</v>
      </c>
      <c r="B27" s="21" t="s">
        <v>36</v>
      </c>
      <c r="C27" s="44"/>
      <c r="D27" s="44"/>
      <c r="E27" s="48"/>
    </row>
    <row r="28" spans="1:5" s="6" customFormat="1" ht="13.5" customHeight="1" thickBot="1" x14ac:dyDescent="0.25">
      <c r="A28" s="35" t="s">
        <v>47</v>
      </c>
      <c r="B28" s="21" t="s">
        <v>123</v>
      </c>
      <c r="C28" s="44"/>
      <c r="D28" s="44"/>
      <c r="E28" s="48"/>
    </row>
    <row r="29" spans="1:5" s="6" customFormat="1" ht="13.5" customHeight="1" thickBot="1" x14ac:dyDescent="0.25">
      <c r="A29" s="35" t="s">
        <v>49</v>
      </c>
      <c r="B29" s="21" t="s">
        <v>39</v>
      </c>
      <c r="C29" s="44"/>
      <c r="D29" s="44"/>
      <c r="E29" s="48"/>
    </row>
    <row r="30" spans="1:5" s="6" customFormat="1" ht="13.5" customHeight="1" thickBot="1" x14ac:dyDescent="0.25">
      <c r="A30" s="29" t="s">
        <v>126</v>
      </c>
      <c r="B30" s="21" t="s">
        <v>41</v>
      </c>
      <c r="C30" s="45">
        <v>15856414</v>
      </c>
      <c r="D30" s="45">
        <v>24347829</v>
      </c>
      <c r="E30" s="48"/>
    </row>
    <row r="31" spans="1:5" s="6" customFormat="1" ht="13.5" customHeight="1" thickBot="1" x14ac:dyDescent="0.25">
      <c r="A31" s="34" t="s">
        <v>52</v>
      </c>
      <c r="B31" s="21" t="s">
        <v>43</v>
      </c>
      <c r="C31" s="44">
        <v>16226157</v>
      </c>
      <c r="D31" s="44">
        <v>15856414</v>
      </c>
      <c r="E31" s="28">
        <f>(D31/C31)*100</f>
        <v>97.721315034730651</v>
      </c>
    </row>
    <row r="32" spans="1:5" s="6" customFormat="1" ht="13.5" customHeight="1" thickBot="1" x14ac:dyDescent="0.25">
      <c r="A32" s="34" t="s">
        <v>54</v>
      </c>
      <c r="B32" s="21" t="s">
        <v>44</v>
      </c>
      <c r="C32" s="44"/>
      <c r="D32" s="44"/>
      <c r="E32" s="48"/>
    </row>
    <row r="33" spans="1:5" s="6" customFormat="1" ht="13.5" customHeight="1" thickBot="1" x14ac:dyDescent="0.25">
      <c r="A33" s="34" t="s">
        <v>56</v>
      </c>
      <c r="B33" s="21" t="s">
        <v>46</v>
      </c>
      <c r="C33" s="44"/>
      <c r="D33" s="44"/>
      <c r="E33" s="48"/>
    </row>
    <row r="34" spans="1:5" s="6" customFormat="1" ht="13.5" customHeight="1" thickBot="1" x14ac:dyDescent="0.25">
      <c r="A34" s="34" t="s">
        <v>58</v>
      </c>
      <c r="B34" s="21" t="s">
        <v>48</v>
      </c>
      <c r="C34" s="44"/>
      <c r="D34" s="44"/>
      <c r="E34" s="48"/>
    </row>
    <row r="35" spans="1:5" s="6" customFormat="1" ht="13.5" customHeight="1" thickBot="1" x14ac:dyDescent="0.25">
      <c r="A35" s="49" t="s">
        <v>122</v>
      </c>
      <c r="B35" s="50" t="s">
        <v>50</v>
      </c>
      <c r="C35" s="44"/>
      <c r="D35" s="44">
        <v>14816115</v>
      </c>
      <c r="E35" s="48"/>
    </row>
    <row r="36" spans="1:5" s="6" customFormat="1" ht="13.5" customHeight="1" thickBot="1" x14ac:dyDescent="0.25">
      <c r="A36" s="29" t="s">
        <v>60</v>
      </c>
      <c r="B36" s="21" t="s">
        <v>51</v>
      </c>
      <c r="C36" s="44">
        <v>8624000</v>
      </c>
      <c r="D36" s="44">
        <v>3000000</v>
      </c>
      <c r="E36" s="28">
        <f>(D36/C36)*100</f>
        <v>34.786641929499076</v>
      </c>
    </row>
    <row r="37" spans="1:5" s="6" customFormat="1" ht="13.5" customHeight="1" thickBot="1" x14ac:dyDescent="0.25">
      <c r="A37" s="35" t="s">
        <v>127</v>
      </c>
      <c r="B37" s="21" t="s">
        <v>53</v>
      </c>
      <c r="C37" s="44">
        <v>8624000</v>
      </c>
      <c r="D37" s="44">
        <v>3000000</v>
      </c>
      <c r="E37" s="28">
        <f>(D37/C37)*100</f>
        <v>34.786641929499076</v>
      </c>
    </row>
    <row r="38" spans="1:5" s="6" customFormat="1" ht="13.5" customHeight="1" thickBot="1" x14ac:dyDescent="0.25">
      <c r="A38" s="35" t="s">
        <v>132</v>
      </c>
      <c r="B38" s="21" t="s">
        <v>55</v>
      </c>
      <c r="C38" s="44"/>
      <c r="D38" s="44"/>
      <c r="E38" s="48"/>
    </row>
    <row r="39" spans="1:5" s="6" customFormat="1" ht="13.5" customHeight="1" thickBot="1" x14ac:dyDescent="0.25">
      <c r="A39" s="29" t="s">
        <v>62</v>
      </c>
      <c r="B39" s="21" t="s">
        <v>57</v>
      </c>
      <c r="C39" s="44"/>
      <c r="D39" s="44"/>
      <c r="E39" s="48"/>
    </row>
    <row r="40" spans="1:5" ht="13.5" customHeight="1" thickBot="1" x14ac:dyDescent="0.25">
      <c r="A40" s="59" t="s">
        <v>141</v>
      </c>
      <c r="B40" s="21" t="s">
        <v>59</v>
      </c>
      <c r="C40" s="46">
        <f>SUM(C4,C5,C36,C39)</f>
        <v>865387829</v>
      </c>
      <c r="D40" s="46">
        <f>SUM(D4,D5,D36,D39)</f>
        <v>1090180161</v>
      </c>
      <c r="E40" s="28">
        <f>(D40/C40)*100</f>
        <v>125.97590634707205</v>
      </c>
    </row>
    <row r="41" spans="1:5" ht="13.5" customHeight="1" thickBot="1" x14ac:dyDescent="0.25">
      <c r="A41" s="29" t="s">
        <v>143</v>
      </c>
      <c r="B41" s="21" t="s">
        <v>61</v>
      </c>
      <c r="C41" s="41">
        <v>1097720</v>
      </c>
      <c r="D41" s="41">
        <v>909300</v>
      </c>
      <c r="E41" s="28">
        <f>(D41/C41)*100</f>
        <v>82.835331414203978</v>
      </c>
    </row>
    <row r="42" spans="1:5" ht="13.5" customHeight="1" thickBot="1" x14ac:dyDescent="0.25">
      <c r="A42" s="29" t="s">
        <v>142</v>
      </c>
      <c r="B42" s="21" t="s">
        <v>63</v>
      </c>
      <c r="C42" s="41"/>
      <c r="D42" s="41"/>
      <c r="E42" s="48"/>
    </row>
    <row r="43" spans="1:5" ht="13.5" customHeight="1" thickBot="1" x14ac:dyDescent="0.25">
      <c r="A43" s="57" t="s">
        <v>144</v>
      </c>
      <c r="B43" s="21" t="s">
        <v>64</v>
      </c>
      <c r="C43" s="41">
        <f>SUM(C41:C42)</f>
        <v>1097720</v>
      </c>
      <c r="D43" s="41">
        <f>SUM(D41:D42)</f>
        <v>909300</v>
      </c>
      <c r="E43" s="28">
        <f>(D43/C43)*100</f>
        <v>82.835331414203978</v>
      </c>
    </row>
    <row r="44" spans="1:5" ht="13.5" customHeight="1" thickBot="1" x14ac:dyDescent="0.25">
      <c r="A44" s="58" t="s">
        <v>145</v>
      </c>
      <c r="B44" s="21" t="s">
        <v>65</v>
      </c>
      <c r="C44" s="41"/>
      <c r="D44" s="41"/>
      <c r="E44" s="48"/>
    </row>
    <row r="45" spans="1:5" ht="13.5" customHeight="1" thickBot="1" x14ac:dyDescent="0.25">
      <c r="A45" s="57" t="s">
        <v>146</v>
      </c>
      <c r="B45" s="21" t="s">
        <v>66</v>
      </c>
      <c r="C45" s="41">
        <v>28038</v>
      </c>
      <c r="D45" s="41">
        <v>0</v>
      </c>
      <c r="E45" s="48">
        <f>(D45/C45)*100</f>
        <v>0</v>
      </c>
    </row>
    <row r="46" spans="1:5" ht="13.5" customHeight="1" thickBot="1" x14ac:dyDescent="0.25">
      <c r="A46" s="58" t="s">
        <v>147</v>
      </c>
      <c r="B46" s="21" t="s">
        <v>68</v>
      </c>
      <c r="C46" s="41">
        <v>57300</v>
      </c>
      <c r="D46" s="41">
        <v>114400</v>
      </c>
      <c r="E46" s="48">
        <f>(D46/C46)*100</f>
        <v>199.65095986038395</v>
      </c>
    </row>
    <row r="47" spans="1:5" ht="13.5" customHeight="1" thickBot="1" x14ac:dyDescent="0.25">
      <c r="A47" s="34" t="s">
        <v>181</v>
      </c>
      <c r="B47" s="21" t="s">
        <v>70</v>
      </c>
      <c r="C47" s="41">
        <v>73061505</v>
      </c>
      <c r="D47" s="41">
        <v>62680980</v>
      </c>
      <c r="E47" s="48">
        <f>SUM(D47/C47)*100</f>
        <v>85.792073404455607</v>
      </c>
    </row>
    <row r="48" spans="1:5" ht="13.5" customHeight="1" thickBot="1" x14ac:dyDescent="0.25">
      <c r="A48" s="58" t="s">
        <v>148</v>
      </c>
      <c r="B48" s="21" t="s">
        <v>72</v>
      </c>
      <c r="C48" s="41"/>
      <c r="D48" s="41"/>
      <c r="E48" s="48"/>
    </row>
    <row r="49" spans="1:5" ht="13.5" customHeight="1" thickBot="1" x14ac:dyDescent="0.25">
      <c r="A49" s="57" t="s">
        <v>149</v>
      </c>
      <c r="B49" s="21" t="s">
        <v>74</v>
      </c>
      <c r="C49" s="41">
        <f>SUM(C45:C48)</f>
        <v>73146843</v>
      </c>
      <c r="D49" s="41">
        <f>SUM(D45:D48)</f>
        <v>62795380</v>
      </c>
      <c r="E49" s="48">
        <f>(D49/C49)*100</f>
        <v>85.848380360038234</v>
      </c>
    </row>
    <row r="50" spans="1:5" ht="13.5" customHeight="1" thickBot="1" x14ac:dyDescent="0.25">
      <c r="A50" s="34" t="s">
        <v>67</v>
      </c>
      <c r="B50" s="21" t="s">
        <v>76</v>
      </c>
      <c r="C50" s="46"/>
      <c r="D50" s="46"/>
      <c r="E50" s="48"/>
    </row>
    <row r="51" spans="1:5" ht="13.5" customHeight="1" thickBot="1" x14ac:dyDescent="0.25">
      <c r="A51" s="34" t="s">
        <v>69</v>
      </c>
      <c r="B51" s="21" t="s">
        <v>78</v>
      </c>
      <c r="C51" s="41"/>
      <c r="D51" s="41"/>
      <c r="E51" s="48"/>
    </row>
    <row r="52" spans="1:5" ht="13.5" customHeight="1" thickBot="1" x14ac:dyDescent="0.25">
      <c r="A52" s="34" t="s">
        <v>71</v>
      </c>
      <c r="B52" s="21" t="s">
        <v>80</v>
      </c>
      <c r="C52" s="43">
        <v>6829490</v>
      </c>
      <c r="D52" s="43">
        <v>7465307</v>
      </c>
      <c r="E52" s="48">
        <f>(D52/C52)*100</f>
        <v>109.30987526154954</v>
      </c>
    </row>
    <row r="53" spans="1:5" ht="13.5" customHeight="1" thickBot="1" x14ac:dyDescent="0.25">
      <c r="A53" s="37" t="s">
        <v>73</v>
      </c>
      <c r="B53" s="21" t="s">
        <v>82</v>
      </c>
      <c r="C53" s="43"/>
      <c r="D53" s="43"/>
      <c r="E53" s="48"/>
    </row>
    <row r="54" spans="1:5" ht="13.5" customHeight="1" thickBot="1" x14ac:dyDescent="0.25">
      <c r="A54" s="37" t="s">
        <v>75</v>
      </c>
      <c r="B54" s="21" t="s">
        <v>83</v>
      </c>
      <c r="C54" s="43"/>
      <c r="D54" s="43"/>
      <c r="E54" s="48"/>
    </row>
    <row r="55" spans="1:5" ht="13.5" customHeight="1" thickBot="1" x14ac:dyDescent="0.25">
      <c r="A55" s="37" t="s">
        <v>77</v>
      </c>
      <c r="B55" s="21" t="s">
        <v>84</v>
      </c>
      <c r="C55" s="43"/>
      <c r="D55" s="43"/>
      <c r="E55" s="48"/>
    </row>
    <row r="56" spans="1:5" ht="13.5" customHeight="1" thickBot="1" x14ac:dyDescent="0.25">
      <c r="A56" s="37" t="s">
        <v>79</v>
      </c>
      <c r="B56" s="21" t="s">
        <v>85</v>
      </c>
      <c r="C56" s="43"/>
      <c r="D56" s="43"/>
      <c r="E56" s="48"/>
    </row>
    <row r="57" spans="1:5" ht="13.5" customHeight="1" thickBot="1" x14ac:dyDescent="0.25">
      <c r="A57" s="34" t="s">
        <v>81</v>
      </c>
      <c r="B57" s="21" t="s">
        <v>86</v>
      </c>
      <c r="C57" s="43">
        <v>1750805</v>
      </c>
      <c r="D57" s="43">
        <v>1372184</v>
      </c>
      <c r="E57" s="48">
        <f>(D57/C57)*100</f>
        <v>78.374462033179029</v>
      </c>
    </row>
    <row r="58" spans="1:5" ht="13.5" customHeight="1" thickBot="1" x14ac:dyDescent="0.25">
      <c r="A58" s="57" t="s">
        <v>150</v>
      </c>
      <c r="B58" s="21" t="s">
        <v>87</v>
      </c>
      <c r="C58" s="43">
        <f>SUM(C50:C57)</f>
        <v>8580295</v>
      </c>
      <c r="D58" s="43">
        <f>SUM(D50:D57)</f>
        <v>8837491</v>
      </c>
      <c r="E58" s="48">
        <f>(D58/C58)*100</f>
        <v>102.9975193160608</v>
      </c>
    </row>
    <row r="59" spans="1:5" ht="13.5" customHeight="1" thickBot="1" x14ac:dyDescent="0.25">
      <c r="A59" s="29" t="s">
        <v>151</v>
      </c>
      <c r="B59" s="21" t="s">
        <v>92</v>
      </c>
      <c r="C59" s="41">
        <v>0</v>
      </c>
      <c r="D59" s="41"/>
      <c r="E59" s="48"/>
    </row>
    <row r="60" spans="1:5" ht="13.5" customHeight="1" thickBot="1" x14ac:dyDescent="0.25">
      <c r="A60" s="29" t="s">
        <v>152</v>
      </c>
      <c r="B60" s="21" t="s">
        <v>93</v>
      </c>
      <c r="C60" s="41">
        <v>130000</v>
      </c>
      <c r="D60" s="41">
        <v>130000</v>
      </c>
      <c r="E60" s="48">
        <f>(D60/C60)*100</f>
        <v>100</v>
      </c>
    </row>
    <row r="61" spans="1:5" ht="13.5" customHeight="1" thickBot="1" x14ac:dyDescent="0.25">
      <c r="A61" s="29" t="s">
        <v>153</v>
      </c>
      <c r="B61" s="21" t="s">
        <v>94</v>
      </c>
      <c r="C61" s="41">
        <f>SUM(C58,C59,C60)</f>
        <v>8710295</v>
      </c>
      <c r="D61" s="41">
        <f>SUM(D58,D59,D60)</f>
        <v>8967491</v>
      </c>
      <c r="E61" s="48">
        <f>(D61/C61)*100</f>
        <v>102.9527817370135</v>
      </c>
    </row>
    <row r="62" spans="1:5" ht="13.5" customHeight="1" thickBot="1" x14ac:dyDescent="0.25">
      <c r="A62" s="24" t="s">
        <v>154</v>
      </c>
      <c r="B62" s="21" t="s">
        <v>95</v>
      </c>
      <c r="C62" s="46">
        <v>2471688</v>
      </c>
      <c r="D62" s="46">
        <v>6808829</v>
      </c>
      <c r="E62" s="48"/>
    </row>
    <row r="63" spans="1:5" ht="13.5" customHeight="1" thickBot="1" x14ac:dyDescent="0.25">
      <c r="A63" s="24" t="s">
        <v>155</v>
      </c>
      <c r="B63" s="21" t="s">
        <v>97</v>
      </c>
      <c r="C63" s="46"/>
      <c r="D63" s="46"/>
      <c r="E63" s="48"/>
    </row>
    <row r="64" spans="1:5" ht="18" customHeight="1" thickBot="1" x14ac:dyDescent="0.25">
      <c r="A64" s="27" t="s">
        <v>129</v>
      </c>
      <c r="B64" s="21" t="s">
        <v>99</v>
      </c>
      <c r="C64" s="46">
        <f>SUM(C40,C43,C49,C61,C62,C63)</f>
        <v>950814375</v>
      </c>
      <c r="D64" s="46">
        <f>SUM(D40,D43,D49,D61,D62,D63)</f>
        <v>1169661161</v>
      </c>
      <c r="E64" s="48">
        <f>(D64/C64)*100</f>
        <v>123.01677296370283</v>
      </c>
    </row>
  </sheetData>
  <phoneticPr fontId="0" type="noConversion"/>
  <printOptions horizontalCentered="1" verticalCentered="1"/>
  <pageMargins left="0.51181102362204722" right="0.35433070866141736" top="1.41" bottom="0.67" header="0.8" footer="0.62992125984251968"/>
  <pageSetup paperSize="9" scale="81" orientation="portrait" horizontalDpi="300" verticalDpi="300" r:id="rId1"/>
  <headerFooter alignWithMargins="0">
    <oddHeader>&amp;L&amp;12Regöly Község Önkormányzata&amp;C&amp;"Times New Roman CE,Félkövér"&amp;14VAGYONKIMUTATÁS 2017. XII. 31.&amp;R&amp;"Times New Roman CE,Félkövér dőlt"4. sz. melléklet
Foritnban!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8"/>
  <sheetViews>
    <sheetView tabSelected="1" view="pageLayout" workbookViewId="0">
      <selection activeCell="A8" sqref="A8"/>
    </sheetView>
  </sheetViews>
  <sheetFormatPr defaultColWidth="9.33203125" defaultRowHeight="12.75" x14ac:dyDescent="0.2"/>
  <cols>
    <col min="1" max="1" width="66" style="1" customWidth="1"/>
    <col min="2" max="2" width="6.33203125" style="7" customWidth="1"/>
    <col min="3" max="4" width="15.83203125" style="5" customWidth="1"/>
    <col min="5" max="5" width="15.33203125" style="10" customWidth="1"/>
    <col min="6" max="16384" width="9.33203125" style="5"/>
  </cols>
  <sheetData>
    <row r="1" spans="1:5" s="8" customFormat="1" ht="41.25" thickBot="1" x14ac:dyDescent="0.25">
      <c r="A1" s="11" t="s">
        <v>88</v>
      </c>
      <c r="B1" s="12" t="s">
        <v>1</v>
      </c>
      <c r="C1" s="13" t="s">
        <v>89</v>
      </c>
      <c r="D1" s="14" t="s">
        <v>3</v>
      </c>
      <c r="E1" s="14" t="s">
        <v>90</v>
      </c>
    </row>
    <row r="2" spans="1:5" s="8" customFormat="1" ht="16.5" thickBot="1" x14ac:dyDescent="0.25">
      <c r="A2" s="26"/>
      <c r="B2" s="15"/>
      <c r="C2" s="16" t="s">
        <v>5</v>
      </c>
      <c r="D2" s="17"/>
      <c r="E2" s="18" t="s">
        <v>91</v>
      </c>
    </row>
    <row r="3" spans="1:5" s="9" customFormat="1" ht="14.25" thickBot="1" x14ac:dyDescent="0.25">
      <c r="A3" s="19" t="s">
        <v>6</v>
      </c>
      <c r="B3" s="20" t="s">
        <v>7</v>
      </c>
      <c r="C3" s="20" t="s">
        <v>8</v>
      </c>
      <c r="D3" s="20" t="s">
        <v>9</v>
      </c>
      <c r="E3" s="20" t="s">
        <v>10</v>
      </c>
    </row>
    <row r="4" spans="1:5" ht="13.5" customHeight="1" thickBot="1" x14ac:dyDescent="0.25">
      <c r="A4" s="34" t="s">
        <v>133</v>
      </c>
      <c r="B4" s="21" t="s">
        <v>100</v>
      </c>
      <c r="C4" s="23">
        <v>1019616860</v>
      </c>
      <c r="D4" s="23">
        <v>1019616860</v>
      </c>
      <c r="E4" s="28">
        <f>(D4/C4)*100</f>
        <v>100</v>
      </c>
    </row>
    <row r="5" spans="1:5" ht="13.5" customHeight="1" thickBot="1" x14ac:dyDescent="0.25">
      <c r="A5" s="34" t="s">
        <v>134</v>
      </c>
      <c r="B5" s="21" t="s">
        <v>102</v>
      </c>
      <c r="C5" s="23">
        <v>90815052</v>
      </c>
      <c r="D5" s="23">
        <v>90815052</v>
      </c>
      <c r="E5" s="28">
        <f>(D5/C5)*100</f>
        <v>100</v>
      </c>
    </row>
    <row r="6" spans="1:5" ht="13.5" customHeight="1" thickBot="1" x14ac:dyDescent="0.25">
      <c r="A6" s="34" t="s">
        <v>135</v>
      </c>
      <c r="B6" s="21" t="s">
        <v>104</v>
      </c>
      <c r="C6" s="23">
        <v>13129986</v>
      </c>
      <c r="D6" s="23">
        <v>13129986</v>
      </c>
      <c r="E6" s="28">
        <f>(D6/C6)*100</f>
        <v>100</v>
      </c>
    </row>
    <row r="7" spans="1:5" ht="13.5" customHeight="1" thickBot="1" x14ac:dyDescent="0.25">
      <c r="A7" s="34" t="s">
        <v>136</v>
      </c>
      <c r="B7" s="21" t="s">
        <v>105</v>
      </c>
      <c r="C7" s="23">
        <v>-201983107</v>
      </c>
      <c r="D7" s="23">
        <v>-199767454</v>
      </c>
      <c r="E7" s="28">
        <f>(D7/C7)*100</f>
        <v>98.903050342720007</v>
      </c>
    </row>
    <row r="8" spans="1:5" ht="13.5" customHeight="1" thickBot="1" x14ac:dyDescent="0.25">
      <c r="A8" s="34" t="s">
        <v>137</v>
      </c>
      <c r="B8" s="21" t="s">
        <v>106</v>
      </c>
      <c r="C8" s="23"/>
      <c r="D8" s="23"/>
      <c r="E8" s="28"/>
    </row>
    <row r="9" spans="1:5" ht="13.5" customHeight="1" thickBot="1" x14ac:dyDescent="0.25">
      <c r="A9" s="34" t="s">
        <v>138</v>
      </c>
      <c r="B9" s="21" t="s">
        <v>108</v>
      </c>
      <c r="C9" s="23">
        <v>2215653</v>
      </c>
      <c r="D9" s="23">
        <v>-15289127</v>
      </c>
      <c r="E9" s="28">
        <f>(D9/C9)*100</f>
        <v>-690.0506081051501</v>
      </c>
    </row>
    <row r="10" spans="1:5" ht="13.5" customHeight="1" thickBot="1" x14ac:dyDescent="0.25">
      <c r="A10" s="24" t="s">
        <v>171</v>
      </c>
      <c r="B10" s="21" t="s">
        <v>110</v>
      </c>
      <c r="C10" s="22">
        <f>SUM(C4:C9)</f>
        <v>923794444</v>
      </c>
      <c r="D10" s="22">
        <f>SUM(D4:D9)</f>
        <v>908505317</v>
      </c>
      <c r="E10" s="28">
        <f>(D10/C10)*100</f>
        <v>98.3449643912342</v>
      </c>
    </row>
    <row r="11" spans="1:5" ht="13.5" customHeight="1" thickBot="1" x14ac:dyDescent="0.25">
      <c r="A11" s="24" t="s">
        <v>172</v>
      </c>
      <c r="B11" s="21" t="s">
        <v>112</v>
      </c>
      <c r="C11" s="22"/>
      <c r="D11" s="22"/>
      <c r="E11" s="28"/>
    </row>
    <row r="12" spans="1:5" ht="13.5" customHeight="1" thickBot="1" x14ac:dyDescent="0.25">
      <c r="A12" s="38" t="s">
        <v>96</v>
      </c>
      <c r="B12" s="21" t="s">
        <v>114</v>
      </c>
      <c r="C12" s="23"/>
      <c r="D12" s="23"/>
      <c r="E12" s="28"/>
    </row>
    <row r="13" spans="1:5" ht="13.5" customHeight="1" thickBot="1" x14ac:dyDescent="0.25">
      <c r="A13" s="38" t="s">
        <v>98</v>
      </c>
      <c r="B13" s="21" t="s">
        <v>115</v>
      </c>
      <c r="C13" s="23"/>
      <c r="D13" s="23"/>
      <c r="E13" s="28"/>
    </row>
    <row r="14" spans="1:5" ht="13.5" customHeight="1" thickBot="1" x14ac:dyDescent="0.25">
      <c r="A14" s="24" t="s">
        <v>173</v>
      </c>
      <c r="B14" s="21" t="s">
        <v>116</v>
      </c>
      <c r="C14" s="22"/>
      <c r="D14" s="22"/>
      <c r="E14" s="28"/>
    </row>
    <row r="15" spans="1:5" s="6" customFormat="1" ht="13.5" customHeight="1" thickBot="1" x14ac:dyDescent="0.25">
      <c r="A15" s="38" t="s">
        <v>101</v>
      </c>
      <c r="B15" s="21" t="s">
        <v>117</v>
      </c>
      <c r="C15" s="23"/>
      <c r="D15" s="23"/>
      <c r="E15" s="28"/>
    </row>
    <row r="16" spans="1:5" ht="13.5" customHeight="1" thickBot="1" x14ac:dyDescent="0.25">
      <c r="A16" s="38" t="s">
        <v>103</v>
      </c>
      <c r="B16" s="21" t="s">
        <v>118</v>
      </c>
      <c r="C16" s="40"/>
      <c r="D16" s="40"/>
      <c r="E16" s="28"/>
    </row>
    <row r="17" spans="1:5" ht="13.5" customHeight="1" thickBot="1" x14ac:dyDescent="0.25">
      <c r="A17" s="30" t="s">
        <v>174</v>
      </c>
      <c r="B17" s="21" t="s">
        <v>130</v>
      </c>
      <c r="C17" s="22"/>
      <c r="D17" s="22"/>
      <c r="E17" s="28"/>
    </row>
    <row r="18" spans="1:5" ht="13.5" customHeight="1" thickBot="1" x14ac:dyDescent="0.25">
      <c r="A18" s="29" t="s">
        <v>175</v>
      </c>
      <c r="B18" s="21" t="s">
        <v>139</v>
      </c>
      <c r="C18" s="22"/>
      <c r="D18" s="22"/>
      <c r="E18" s="28"/>
    </row>
    <row r="19" spans="1:5" ht="13.5" customHeight="1" thickBot="1" x14ac:dyDescent="0.25">
      <c r="A19" s="35" t="s">
        <v>107</v>
      </c>
      <c r="B19" s="21">
        <v>82</v>
      </c>
      <c r="C19" s="23"/>
      <c r="D19" s="23"/>
      <c r="E19" s="28"/>
    </row>
    <row r="20" spans="1:5" ht="13.5" customHeight="1" thickBot="1" x14ac:dyDescent="0.25">
      <c r="A20" s="35" t="s">
        <v>109</v>
      </c>
      <c r="B20" s="21" t="s">
        <v>140</v>
      </c>
      <c r="C20" s="23"/>
      <c r="D20" s="23"/>
      <c r="E20" s="28"/>
    </row>
    <row r="21" spans="1:5" ht="13.5" customHeight="1" thickBot="1" x14ac:dyDescent="0.25">
      <c r="A21" s="35" t="s">
        <v>111</v>
      </c>
      <c r="B21" s="21" t="s">
        <v>156</v>
      </c>
      <c r="C21" s="23"/>
      <c r="D21" s="23"/>
      <c r="E21" s="28"/>
    </row>
    <row r="22" spans="1:5" ht="13.5" customHeight="1" thickBot="1" x14ac:dyDescent="0.25">
      <c r="A22" s="35" t="s">
        <v>113</v>
      </c>
      <c r="B22" s="21" t="s">
        <v>157</v>
      </c>
      <c r="C22" s="23"/>
      <c r="D22" s="23"/>
      <c r="E22" s="28"/>
    </row>
    <row r="23" spans="1:5" ht="13.5" customHeight="1" thickBot="1" x14ac:dyDescent="0.25">
      <c r="A23" s="29" t="s">
        <v>191</v>
      </c>
      <c r="B23" s="21" t="s">
        <v>158</v>
      </c>
      <c r="C23" s="22">
        <f>SUM(C24,C25,C26,C29,C27,C30,C31,C32,C33)</f>
        <v>9406275</v>
      </c>
      <c r="D23" s="22">
        <f>SUM(D27,D25,D26,D29,D28)</f>
        <v>21814855</v>
      </c>
      <c r="E23" s="28">
        <f>(D23/C23)*100</f>
        <v>231.91810785884957</v>
      </c>
    </row>
    <row r="24" spans="1:5" ht="13.5" customHeight="1" thickBot="1" x14ac:dyDescent="0.25">
      <c r="A24" s="34" t="s">
        <v>183</v>
      </c>
      <c r="B24" s="21" t="s">
        <v>159</v>
      </c>
      <c r="C24" s="23">
        <v>9186</v>
      </c>
      <c r="D24" s="23"/>
      <c r="E24" s="28"/>
    </row>
    <row r="25" spans="1:5" ht="13.5" customHeight="1" thickBot="1" x14ac:dyDescent="0.25">
      <c r="A25" s="34" t="s">
        <v>182</v>
      </c>
      <c r="B25" s="21" t="s">
        <v>160</v>
      </c>
      <c r="C25" s="23">
        <v>921</v>
      </c>
      <c r="D25" s="23"/>
      <c r="E25" s="28"/>
    </row>
    <row r="26" spans="1:5" ht="13.5" customHeight="1" thickBot="1" x14ac:dyDescent="0.25">
      <c r="A26" s="35" t="s">
        <v>184</v>
      </c>
      <c r="B26" s="21" t="s">
        <v>161</v>
      </c>
      <c r="C26" s="23">
        <v>1029083</v>
      </c>
      <c r="D26" s="23"/>
      <c r="E26" s="28"/>
    </row>
    <row r="27" spans="1:5" ht="13.5" customHeight="1" thickBot="1" x14ac:dyDescent="0.25">
      <c r="A27" s="35" t="s">
        <v>185</v>
      </c>
      <c r="B27" s="21" t="s">
        <v>162</v>
      </c>
      <c r="C27" s="23">
        <v>2949088</v>
      </c>
      <c r="D27" s="23">
        <v>2998388</v>
      </c>
      <c r="E27" s="28"/>
    </row>
    <row r="28" spans="1:5" ht="13.5" customHeight="1" thickBot="1" x14ac:dyDescent="0.25">
      <c r="A28" s="35" t="s">
        <v>186</v>
      </c>
      <c r="B28" s="21" t="s">
        <v>163</v>
      </c>
      <c r="C28" s="23"/>
      <c r="D28" s="23">
        <v>18816467</v>
      </c>
      <c r="E28" s="28"/>
    </row>
    <row r="29" spans="1:5" ht="13.5" customHeight="1" thickBot="1" x14ac:dyDescent="0.25">
      <c r="A29" s="34" t="s">
        <v>119</v>
      </c>
      <c r="B29" s="21" t="s">
        <v>164</v>
      </c>
      <c r="C29" s="23"/>
      <c r="D29" s="23"/>
      <c r="E29" s="28"/>
    </row>
    <row r="30" spans="1:5" ht="13.5" customHeight="1" thickBot="1" x14ac:dyDescent="0.25">
      <c r="A30" s="34" t="s">
        <v>187</v>
      </c>
      <c r="B30" s="21" t="s">
        <v>165</v>
      </c>
      <c r="C30" s="23">
        <v>2768146</v>
      </c>
      <c r="D30" s="23">
        <v>2696000</v>
      </c>
      <c r="E30" s="28"/>
    </row>
    <row r="31" spans="1:5" ht="13.5" customHeight="1" thickBot="1" x14ac:dyDescent="0.25">
      <c r="A31" s="37" t="s">
        <v>188</v>
      </c>
      <c r="B31" s="21" t="s">
        <v>166</v>
      </c>
      <c r="C31" s="23">
        <v>2438478</v>
      </c>
      <c r="D31" s="23">
        <v>3125307</v>
      </c>
      <c r="E31" s="28"/>
    </row>
    <row r="32" spans="1:5" ht="13.5" customHeight="1" thickBot="1" x14ac:dyDescent="0.25">
      <c r="A32" s="37" t="s">
        <v>189</v>
      </c>
      <c r="B32" s="21" t="s">
        <v>167</v>
      </c>
      <c r="C32" s="23">
        <v>195023</v>
      </c>
      <c r="D32" s="23"/>
      <c r="E32" s="28"/>
    </row>
    <row r="33" spans="1:5" ht="13.5" customHeight="1" thickBot="1" x14ac:dyDescent="0.25">
      <c r="A33" s="52" t="s">
        <v>190</v>
      </c>
      <c r="B33" s="21" t="s">
        <v>168</v>
      </c>
      <c r="C33" s="51">
        <v>16350</v>
      </c>
      <c r="D33" s="51"/>
      <c r="E33" s="28"/>
    </row>
    <row r="34" spans="1:5" ht="13.5" customHeight="1" thickBot="1" x14ac:dyDescent="0.25">
      <c r="A34" s="37" t="s">
        <v>120</v>
      </c>
      <c r="B34" s="21" t="s">
        <v>169</v>
      </c>
      <c r="C34" s="23"/>
      <c r="D34" s="23"/>
      <c r="E34" s="28"/>
    </row>
    <row r="35" spans="1:5" ht="13.5" customHeight="1" thickBot="1" x14ac:dyDescent="0.25">
      <c r="A35" s="61" t="s">
        <v>179</v>
      </c>
      <c r="B35" s="21" t="s">
        <v>170</v>
      </c>
      <c r="C35" s="23">
        <v>5417997</v>
      </c>
      <c r="D35" s="23">
        <v>5821307</v>
      </c>
      <c r="E35" s="28">
        <f>(D35/C35)*100</f>
        <v>107.44389485634636</v>
      </c>
    </row>
    <row r="36" spans="1:5" ht="13.5" customHeight="1" thickBot="1" x14ac:dyDescent="0.25">
      <c r="A36" s="25" t="s">
        <v>176</v>
      </c>
      <c r="B36" s="21" t="s">
        <v>180</v>
      </c>
      <c r="C36" s="60">
        <f>SUM(C18,C23,C35)</f>
        <v>14824272</v>
      </c>
      <c r="D36" s="60">
        <f>SUM(D18,D23,D35)</f>
        <v>27636162</v>
      </c>
      <c r="E36" s="28">
        <f>(D36/C36)*100</f>
        <v>186.42508718134692</v>
      </c>
    </row>
    <row r="37" spans="1:5" ht="13.5" customHeight="1" thickBot="1" x14ac:dyDescent="0.25">
      <c r="A37" s="29" t="s">
        <v>177</v>
      </c>
      <c r="B37" s="21" t="s">
        <v>192</v>
      </c>
      <c r="C37" s="22">
        <v>17613656</v>
      </c>
      <c r="D37" s="22">
        <v>233519682</v>
      </c>
      <c r="E37" s="28">
        <f>(D37/C37)*100</f>
        <v>1325.7876842831495</v>
      </c>
    </row>
    <row r="38" spans="1:5" ht="17.25" customHeight="1" thickBot="1" x14ac:dyDescent="0.25">
      <c r="A38" s="27" t="s">
        <v>194</v>
      </c>
      <c r="B38" s="21" t="s">
        <v>193</v>
      </c>
      <c r="C38" s="22">
        <f>SUM(C10,C23,C37)</f>
        <v>950814375</v>
      </c>
      <c r="D38" s="22">
        <f>SUM(D10,D36,D37)</f>
        <v>1169661161</v>
      </c>
      <c r="E38" s="28">
        <f>(D38/C38)*100</f>
        <v>123.01677296370283</v>
      </c>
    </row>
  </sheetData>
  <phoneticPr fontId="0" type="noConversion"/>
  <printOptions horizontalCentered="1"/>
  <pageMargins left="0.43307086614173229" right="0.35433070866141736" top="1.4173228346456694" bottom="0.86614173228346458" header="0.82677165354330717" footer="0.6692913385826772"/>
  <pageSetup paperSize="9" scale="86" orientation="portrait" horizontalDpi="300" verticalDpi="300" r:id="rId1"/>
  <headerFooter alignWithMargins="0">
    <oddHeader xml:space="preserve">&amp;L&amp;12Regöly Község Önkormányzata&amp;C&amp;"Times New Roman CE,Félkövér"&amp;14VAGYONKIMUTATÁS 2017. XII. 31&amp;R&amp;"Times New Roman CE,Félkövér dőlt"4. sz. melléklet
Forintban!&amp;"Times New Roman CE,Normál"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4.sz.melléklet</vt:lpstr>
      <vt:lpstr>4.sz.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ASP_2</cp:lastModifiedBy>
  <cp:lastPrinted>2018-05-23T11:15:47Z</cp:lastPrinted>
  <dcterms:created xsi:type="dcterms:W3CDTF">1999-10-30T17:15:49Z</dcterms:created>
  <dcterms:modified xsi:type="dcterms:W3CDTF">2018-06-01T08:44:17Z</dcterms:modified>
</cp:coreProperties>
</file>