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1"/>
  </bookViews>
  <sheets>
    <sheet name=" Hiány" sheetId="1" r:id="rId1"/>
    <sheet name=" Hiány (2)" sheetId="2" r:id="rId2"/>
  </sheets>
  <definedNames/>
  <calcPr fullCalcOnLoad="1"/>
</workbook>
</file>

<file path=xl/sharedStrings.xml><?xml version="1.0" encoding="utf-8"?>
<sst xmlns="http://schemas.openxmlformats.org/spreadsheetml/2006/main" count="105" uniqueCount="67">
  <si>
    <t>Személyi</t>
  </si>
  <si>
    <t>Járulék</t>
  </si>
  <si>
    <t>Dologi</t>
  </si>
  <si>
    <t>Felhalmozási</t>
  </si>
  <si>
    <t>Főösszeg</t>
  </si>
  <si>
    <t>Bevételek</t>
  </si>
  <si>
    <t>Intézmény</t>
  </si>
  <si>
    <t>BEVÉTEL</t>
  </si>
  <si>
    <t>Működési</t>
  </si>
  <si>
    <t>KIADÁS</t>
  </si>
  <si>
    <t xml:space="preserve">Működési </t>
  </si>
  <si>
    <t>Önkormányzat int.</t>
  </si>
  <si>
    <t xml:space="preserve">Felhalmozási </t>
  </si>
  <si>
    <t>Költségvetési hiány részletezése</t>
  </si>
  <si>
    <t>Hiány/Többletű</t>
  </si>
  <si>
    <t>Intézmény finanszírozás</t>
  </si>
  <si>
    <t>Költségvetési főösszeg</t>
  </si>
  <si>
    <t>Finanszírozási műveletek</t>
  </si>
  <si>
    <t>Polgármesteri Hivatal:</t>
  </si>
  <si>
    <t>Gondozási Központ:</t>
  </si>
  <si>
    <t>Pénzforgalmi főösszeg</t>
  </si>
  <si>
    <t>Önkormányzat összesen</t>
  </si>
  <si>
    <t>Kiadások</t>
  </si>
  <si>
    <t>Ellátottak pénzbeli juttatásai</t>
  </si>
  <si>
    <t>Egyéb működési célú  kiadások</t>
  </si>
  <si>
    <t>Beruházások</t>
  </si>
  <si>
    <t>Felújítások</t>
  </si>
  <si>
    <t>Egyéb felhalmozási kiadások</t>
  </si>
  <si>
    <t xml:space="preserve">Polgármesteri Hivatal </t>
  </si>
  <si>
    <t xml:space="preserve">Gondozási Központ </t>
  </si>
  <si>
    <t>Óvoda</t>
  </si>
  <si>
    <t>Óvoda:</t>
  </si>
  <si>
    <t>- hiány /többlet</t>
  </si>
  <si>
    <t>Finanszírozási kiadások</t>
  </si>
  <si>
    <t>Finanszírozási</t>
  </si>
  <si>
    <t xml:space="preserve"> </t>
  </si>
  <si>
    <t>Főkönyvi szám</t>
  </si>
  <si>
    <t>COFOG</t>
  </si>
  <si>
    <t>Megjegyzés</t>
  </si>
  <si>
    <t>Dátum</t>
  </si>
  <si>
    <t>Összeg</t>
  </si>
  <si>
    <t>055131</t>
  </si>
  <si>
    <t>013350</t>
  </si>
  <si>
    <t>Eredeti előirányzat</t>
  </si>
  <si>
    <t>Támogatás visszafizetés</t>
  </si>
  <si>
    <t>2019. évi költségvetési támogatás megelőlegezés visszavonás</t>
  </si>
  <si>
    <t>Önkormányzat 2018. évi maradvány</t>
  </si>
  <si>
    <t>Madarasi Sport Egyesület támogatása</t>
  </si>
  <si>
    <t>Polgárőrség támogatása</t>
  </si>
  <si>
    <t>Köztemetés</t>
  </si>
  <si>
    <t>Szélessávú internethálózat értékesítése</t>
  </si>
  <si>
    <t>Felső-Bácska ivóvízminőség javító Társulás vagyonfelosztás</t>
  </si>
  <si>
    <t>MÁK felülvizsgálat miatti pót támogatás</t>
  </si>
  <si>
    <t>Tartalékok összesen</t>
  </si>
  <si>
    <t>Költségvetési hiány/ többlet részletezése részletezése</t>
  </si>
  <si>
    <t>minimálbér emelés miatti kiegészítés</t>
  </si>
  <si>
    <t>2019-07-12</t>
  </si>
  <si>
    <t>2019. évi többlettámogatás</t>
  </si>
  <si>
    <t>2019-07-15</t>
  </si>
  <si>
    <t>2019-07-24</t>
  </si>
  <si>
    <t>májusi felmérés pótigény-lemondás</t>
  </si>
  <si>
    <t>2019-07-25</t>
  </si>
  <si>
    <t>Iskolás Gyermekekért Közalapítvány támogatás</t>
  </si>
  <si>
    <t>2019-08-01</t>
  </si>
  <si>
    <t>"A Nagyboldogasszony templom. Madaras" Helytörténeti könyv</t>
  </si>
  <si>
    <t>2.  melléklet  a 4/2019. (III. 12.) önkormányzati rendelethez</t>
  </si>
  <si>
    <t>2/a.  melléklet  a 4/2019. (III. 12.)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</si>
</sst>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yyyy\.mm\.dd\.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22" xfId="0" applyFont="1" applyFill="1" applyBorder="1" applyAlignment="1">
      <alignment/>
    </xf>
    <xf numFmtId="0" fontId="0" fillId="0" borderId="35" xfId="0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33" borderId="42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33" borderId="44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33" borderId="46" xfId="0" applyNumberForma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9" xfId="0" applyNumberFormat="1" applyBorder="1" applyAlignment="1">
      <alignment/>
    </xf>
    <xf numFmtId="3" fontId="0" fillId="34" borderId="50" xfId="0" applyNumberFormat="1" applyFill="1" applyBorder="1" applyAlignment="1">
      <alignment/>
    </xf>
    <xf numFmtId="3" fontId="0" fillId="34" borderId="51" xfId="0" applyNumberFormat="1" applyFill="1" applyBorder="1" applyAlignment="1">
      <alignment/>
    </xf>
    <xf numFmtId="3" fontId="0" fillId="34" borderId="52" xfId="0" applyNumberFormat="1" applyFill="1" applyBorder="1" applyAlignment="1">
      <alignment/>
    </xf>
    <xf numFmtId="3" fontId="0" fillId="34" borderId="53" xfId="0" applyNumberFormat="1" applyFill="1" applyBorder="1" applyAlignment="1">
      <alignment/>
    </xf>
    <xf numFmtId="3" fontId="1" fillId="34" borderId="54" xfId="0" applyNumberFormat="1" applyFont="1" applyFill="1" applyBorder="1" applyAlignment="1">
      <alignment/>
    </xf>
    <xf numFmtId="3" fontId="1" fillId="34" borderId="55" xfId="0" applyNumberFormat="1" applyFont="1" applyFill="1" applyBorder="1" applyAlignment="1">
      <alignment/>
    </xf>
    <xf numFmtId="3" fontId="1" fillId="34" borderId="42" xfId="0" applyNumberFormat="1" applyFont="1" applyFill="1" applyBorder="1" applyAlignment="1">
      <alignment/>
    </xf>
    <xf numFmtId="3" fontId="1" fillId="34" borderId="56" xfId="0" applyNumberFormat="1" applyFont="1" applyFill="1" applyBorder="1" applyAlignment="1">
      <alignment/>
    </xf>
    <xf numFmtId="3" fontId="1" fillId="34" borderId="57" xfId="0" applyNumberFormat="1" applyFont="1" applyFill="1" applyBorder="1" applyAlignment="1">
      <alignment/>
    </xf>
    <xf numFmtId="3" fontId="1" fillId="34" borderId="58" xfId="0" applyNumberFormat="1" applyFont="1" applyFill="1" applyBorder="1" applyAlignment="1">
      <alignment/>
    </xf>
    <xf numFmtId="3" fontId="1" fillId="34" borderId="59" xfId="0" applyNumberFormat="1" applyFont="1" applyFill="1" applyBorder="1" applyAlignment="1">
      <alignment/>
    </xf>
    <xf numFmtId="3" fontId="1" fillId="34" borderId="60" xfId="0" applyNumberFormat="1" applyFont="1" applyFill="1" applyBorder="1" applyAlignment="1">
      <alignment/>
    </xf>
    <xf numFmtId="3" fontId="1" fillId="34" borderId="61" xfId="0" applyNumberFormat="1" applyFont="1" applyFill="1" applyBorder="1" applyAlignment="1">
      <alignment/>
    </xf>
    <xf numFmtId="3" fontId="1" fillId="34" borderId="62" xfId="0" applyNumberFormat="1" applyFont="1" applyFill="1" applyBorder="1" applyAlignment="1">
      <alignment/>
    </xf>
    <xf numFmtId="3" fontId="0" fillId="34" borderId="60" xfId="0" applyNumberFormat="1" applyFont="1" applyFill="1" applyBorder="1" applyAlignment="1">
      <alignment/>
    </xf>
    <xf numFmtId="3" fontId="0" fillId="34" borderId="63" xfId="0" applyNumberFormat="1" applyFont="1" applyFill="1" applyBorder="1" applyAlignment="1">
      <alignment/>
    </xf>
    <xf numFmtId="3" fontId="0" fillId="34" borderId="64" xfId="0" applyNumberFormat="1" applyFont="1" applyFill="1" applyBorder="1" applyAlignment="1">
      <alignment/>
    </xf>
    <xf numFmtId="3" fontId="0" fillId="34" borderId="28" xfId="0" applyNumberFormat="1" applyFont="1" applyFill="1" applyBorder="1" applyAlignment="1">
      <alignment/>
    </xf>
    <xf numFmtId="3" fontId="0" fillId="34" borderId="65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3" fontId="0" fillId="34" borderId="66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0" fillId="34" borderId="44" xfId="0" applyNumberFormat="1" applyFill="1" applyBorder="1" applyAlignment="1">
      <alignment/>
    </xf>
    <xf numFmtId="3" fontId="1" fillId="34" borderId="67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/>
    </xf>
    <xf numFmtId="0" fontId="5" fillId="0" borderId="44" xfId="0" applyFont="1" applyBorder="1" applyAlignment="1">
      <alignment/>
    </xf>
    <xf numFmtId="14" fontId="5" fillId="0" borderId="44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0" fontId="4" fillId="0" borderId="44" xfId="0" applyFont="1" applyBorder="1" applyAlignment="1">
      <alignment/>
    </xf>
    <xf numFmtId="14" fontId="4" fillId="0" borderId="44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/>
    </xf>
    <xf numFmtId="0" fontId="5" fillId="0" borderId="4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75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68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" fillId="0" borderId="79" xfId="0" applyFont="1" applyBorder="1" applyAlignment="1" quotePrefix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6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3.7109375" style="0" customWidth="1"/>
    <col min="2" max="2" width="13.28125" style="0" customWidth="1"/>
    <col min="3" max="3" width="11.140625" style="0" bestFit="1" customWidth="1"/>
    <col min="4" max="4" width="13.140625" style="0" customWidth="1"/>
    <col min="5" max="5" width="14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57421875" style="0" customWidth="1"/>
    <col min="10" max="10" width="12.421875" style="0" customWidth="1"/>
    <col min="11" max="11" width="11.7109375" style="0" bestFit="1" customWidth="1"/>
    <col min="12" max="12" width="13.421875" style="0" bestFit="1" customWidth="1"/>
    <col min="13" max="13" width="13.140625" style="0" bestFit="1" customWidth="1"/>
  </cols>
  <sheetData>
    <row r="1" spans="1:13" ht="12.75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>
      <c r="A2" s="99" t="s">
        <v>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3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5:8" ht="14.25" thickBot="1" thickTop="1">
      <c r="E8" s="29" t="s">
        <v>5</v>
      </c>
      <c r="F8" s="3"/>
      <c r="G8" s="42">
        <v>2356065380</v>
      </c>
      <c r="H8" s="2"/>
    </row>
    <row r="9" spans="5:8" ht="12.75">
      <c r="E9" s="30" t="s">
        <v>22</v>
      </c>
      <c r="F9" s="4"/>
      <c r="G9" s="5"/>
      <c r="H9" s="1"/>
    </row>
    <row r="10" spans="5:8" ht="12.75">
      <c r="E10" s="102" t="s">
        <v>0</v>
      </c>
      <c r="F10" s="103"/>
      <c r="G10" s="5"/>
      <c r="H10" s="43">
        <v>318922534</v>
      </c>
    </row>
    <row r="11" spans="5:8" ht="12.75">
      <c r="E11" s="102" t="s">
        <v>1</v>
      </c>
      <c r="F11" s="103"/>
      <c r="G11" s="5"/>
      <c r="H11" s="43">
        <v>52468728</v>
      </c>
    </row>
    <row r="12" spans="5:8" ht="12.75">
      <c r="E12" s="102" t="s">
        <v>2</v>
      </c>
      <c r="F12" s="103"/>
      <c r="G12" s="5"/>
      <c r="H12" s="43">
        <v>632895170</v>
      </c>
    </row>
    <row r="13" spans="5:8" ht="29.25" customHeight="1">
      <c r="E13" s="114" t="s">
        <v>23</v>
      </c>
      <c r="F13" s="115"/>
      <c r="G13" s="5"/>
      <c r="H13" s="44">
        <v>10977600</v>
      </c>
    </row>
    <row r="14" spans="5:8" ht="29.25" customHeight="1">
      <c r="E14" s="114" t="s">
        <v>24</v>
      </c>
      <c r="F14" s="115"/>
      <c r="G14" s="5"/>
      <c r="H14" s="44">
        <v>84577486</v>
      </c>
    </row>
    <row r="15" spans="5:8" ht="15" customHeight="1">
      <c r="E15" s="116" t="s">
        <v>25</v>
      </c>
      <c r="F15" s="117"/>
      <c r="G15" s="5"/>
      <c r="H15" s="44">
        <v>968020133</v>
      </c>
    </row>
    <row r="16" spans="5:8" ht="12.75">
      <c r="E16" s="102" t="s">
        <v>26</v>
      </c>
      <c r="F16" s="103"/>
      <c r="G16" s="5"/>
      <c r="H16" s="45">
        <v>274498544</v>
      </c>
    </row>
    <row r="17" spans="5:8" ht="12.75">
      <c r="E17" s="102" t="s">
        <v>27</v>
      </c>
      <c r="F17" s="103"/>
      <c r="G17" s="5"/>
      <c r="H17" s="43">
        <v>3851299</v>
      </c>
    </row>
    <row r="18" spans="5:8" ht="12.75">
      <c r="E18" s="41" t="s">
        <v>33</v>
      </c>
      <c r="F18" s="4"/>
      <c r="G18" s="5"/>
      <c r="H18" s="43">
        <v>9853886</v>
      </c>
    </row>
    <row r="19" spans="5:8" ht="13.5" thickBot="1">
      <c r="E19" s="6"/>
      <c r="F19" s="8"/>
      <c r="G19" s="60">
        <f>SUM(G8:G16)</f>
        <v>2356065380</v>
      </c>
      <c r="H19" s="61">
        <f>SUM(H10:H18)</f>
        <v>2356065380</v>
      </c>
    </row>
    <row r="20" spans="5:11" ht="12.75">
      <c r="E20" s="31" t="s">
        <v>14</v>
      </c>
      <c r="F20" s="7"/>
      <c r="G20" s="62">
        <f>(H19-G19)</f>
        <v>0</v>
      </c>
      <c r="H20" s="63"/>
      <c r="K20" t="s">
        <v>35</v>
      </c>
    </row>
    <row r="21" spans="5:8" ht="13.5" thickBot="1">
      <c r="E21" s="27" t="s">
        <v>4</v>
      </c>
      <c r="F21" s="28"/>
      <c r="G21" s="64">
        <f>SUM(G19:G20)</f>
        <v>2356065380</v>
      </c>
      <c r="H21" s="65">
        <f>SUM(H19:H20)</f>
        <v>2356065380</v>
      </c>
    </row>
    <row r="22" ht="14.25" thickBot="1" thickTop="1"/>
    <row r="23" spans="1:13" ht="12.75">
      <c r="A23" s="110" t="s">
        <v>6</v>
      </c>
      <c r="B23" s="112" t="s">
        <v>7</v>
      </c>
      <c r="C23" s="100" t="s">
        <v>8</v>
      </c>
      <c r="D23" s="108" t="s">
        <v>3</v>
      </c>
      <c r="E23" s="118" t="s">
        <v>34</v>
      </c>
      <c r="F23" s="120" t="s">
        <v>9</v>
      </c>
      <c r="G23" s="100" t="s">
        <v>10</v>
      </c>
      <c r="H23" s="108" t="s">
        <v>3</v>
      </c>
      <c r="I23" s="104" t="s">
        <v>34</v>
      </c>
      <c r="J23" s="126" t="s">
        <v>32</v>
      </c>
      <c r="K23" s="124" t="s">
        <v>10</v>
      </c>
      <c r="L23" s="122" t="s">
        <v>12</v>
      </c>
      <c r="M23" s="106" t="s">
        <v>34</v>
      </c>
    </row>
    <row r="24" spans="1:13" ht="13.5" thickBot="1">
      <c r="A24" s="111"/>
      <c r="B24" s="113"/>
      <c r="C24" s="101"/>
      <c r="D24" s="109"/>
      <c r="E24" s="119"/>
      <c r="F24" s="121"/>
      <c r="G24" s="101"/>
      <c r="H24" s="109"/>
      <c r="I24" s="105"/>
      <c r="J24" s="127"/>
      <c r="K24" s="125"/>
      <c r="L24" s="123"/>
      <c r="M24" s="107"/>
    </row>
    <row r="25" spans="1:13" ht="14.25" customHeight="1">
      <c r="A25" s="15" t="s">
        <v>11</v>
      </c>
      <c r="B25" s="66">
        <f>SUM(C25:E25)</f>
        <v>2314610323</v>
      </c>
      <c r="C25" s="46">
        <v>574580275</v>
      </c>
      <c r="D25" s="47">
        <v>461847189</v>
      </c>
      <c r="E25" s="48">
        <v>1278182859</v>
      </c>
      <c r="F25" s="71">
        <f>SUM(G25:I25)</f>
        <v>2124981071</v>
      </c>
      <c r="G25" s="49">
        <v>869688209</v>
      </c>
      <c r="H25" s="47">
        <v>1245438976</v>
      </c>
      <c r="I25" s="48">
        <v>9853886</v>
      </c>
      <c r="J25" s="71">
        <f aca="true" t="shared" si="0" ref="J25:M28">(B25-F25)</f>
        <v>189629252</v>
      </c>
      <c r="K25" s="74">
        <f t="shared" si="0"/>
        <v>-295107934</v>
      </c>
      <c r="L25" s="75">
        <f t="shared" si="0"/>
        <v>-783591787</v>
      </c>
      <c r="M25" s="76">
        <f t="shared" si="0"/>
        <v>1268328973</v>
      </c>
    </row>
    <row r="26" spans="1:13" ht="14.25" customHeight="1">
      <c r="A26" s="9" t="s">
        <v>28</v>
      </c>
      <c r="B26" s="66">
        <f>SUM(C26:E26)</f>
        <v>2294847</v>
      </c>
      <c r="C26" s="50">
        <v>2151213</v>
      </c>
      <c r="D26" s="51">
        <v>45000</v>
      </c>
      <c r="E26" s="52">
        <v>98634</v>
      </c>
      <c r="F26" s="72">
        <f>SUM(G26:I26)</f>
        <v>54921679</v>
      </c>
      <c r="G26" s="53">
        <v>54540679</v>
      </c>
      <c r="H26" s="51">
        <v>381000</v>
      </c>
      <c r="I26" s="52"/>
      <c r="J26" s="71">
        <f t="shared" si="0"/>
        <v>-52626832</v>
      </c>
      <c r="K26" s="74">
        <f t="shared" si="0"/>
        <v>-52389466</v>
      </c>
      <c r="L26" s="77">
        <f t="shared" si="0"/>
        <v>-336000</v>
      </c>
      <c r="M26" s="78">
        <f t="shared" si="0"/>
        <v>98634</v>
      </c>
    </row>
    <row r="27" spans="1:13" ht="14.25" customHeight="1">
      <c r="A27" s="10" t="s">
        <v>29</v>
      </c>
      <c r="B27" s="66">
        <f>SUM(C27:E27)</f>
        <v>38125640</v>
      </c>
      <c r="C27" s="54">
        <v>37848924</v>
      </c>
      <c r="D27" s="55"/>
      <c r="E27" s="52">
        <v>276716</v>
      </c>
      <c r="F27" s="73">
        <f>SUM(G27:I27)</f>
        <v>106280516</v>
      </c>
      <c r="G27" s="56">
        <v>105990516</v>
      </c>
      <c r="H27" s="55">
        <v>290000</v>
      </c>
      <c r="I27" s="52"/>
      <c r="J27" s="71">
        <f t="shared" si="0"/>
        <v>-68154876</v>
      </c>
      <c r="K27" s="74">
        <f t="shared" si="0"/>
        <v>-68141592</v>
      </c>
      <c r="L27" s="77">
        <f t="shared" si="0"/>
        <v>-290000</v>
      </c>
      <c r="M27" s="78">
        <f t="shared" si="0"/>
        <v>276716</v>
      </c>
    </row>
    <row r="28" spans="1:13" ht="14.25" customHeight="1" thickBot="1">
      <c r="A28" s="9" t="s">
        <v>30</v>
      </c>
      <c r="B28" s="66">
        <f>SUM(C28:E28)</f>
        <v>1034570</v>
      </c>
      <c r="C28" s="50">
        <v>931694</v>
      </c>
      <c r="D28" s="51"/>
      <c r="E28" s="57">
        <v>102876</v>
      </c>
      <c r="F28" s="72">
        <f>SUM(G28:I28)</f>
        <v>69882114</v>
      </c>
      <c r="G28" s="53">
        <v>69622114</v>
      </c>
      <c r="H28" s="51">
        <v>260000</v>
      </c>
      <c r="I28" s="57"/>
      <c r="J28" s="71">
        <f t="shared" si="0"/>
        <v>-68847544</v>
      </c>
      <c r="K28" s="74">
        <f t="shared" si="0"/>
        <v>-68690420</v>
      </c>
      <c r="L28" s="79">
        <f t="shared" si="0"/>
        <v>-260000</v>
      </c>
      <c r="M28" s="80">
        <f t="shared" si="0"/>
        <v>102876</v>
      </c>
    </row>
    <row r="29" spans="1:14" ht="14.25" customHeight="1" thickBot="1">
      <c r="A29" s="11" t="s">
        <v>16</v>
      </c>
      <c r="B29" s="67">
        <f aca="true" t="shared" si="1" ref="B29:M29">SUM(B25:B28)</f>
        <v>2356065380</v>
      </c>
      <c r="C29" s="67">
        <f>SUM(C25:C28)</f>
        <v>615512106</v>
      </c>
      <c r="D29" s="67">
        <f t="shared" si="1"/>
        <v>461892189</v>
      </c>
      <c r="E29" s="68">
        <f t="shared" si="1"/>
        <v>1278661085</v>
      </c>
      <c r="F29" s="69">
        <f t="shared" si="1"/>
        <v>2356065380</v>
      </c>
      <c r="G29" s="67">
        <f t="shared" si="1"/>
        <v>1099841518</v>
      </c>
      <c r="H29" s="67">
        <f t="shared" si="1"/>
        <v>1246369976</v>
      </c>
      <c r="I29" s="68">
        <f t="shared" si="1"/>
        <v>9853886</v>
      </c>
      <c r="J29" s="69">
        <f t="shared" si="1"/>
        <v>0</v>
      </c>
      <c r="K29" s="67">
        <f t="shared" si="1"/>
        <v>-484329412</v>
      </c>
      <c r="L29" s="67">
        <f t="shared" si="1"/>
        <v>-784477787</v>
      </c>
      <c r="M29" s="70">
        <f t="shared" si="1"/>
        <v>1268807199</v>
      </c>
      <c r="N29" s="12"/>
    </row>
    <row r="30" spans="1:13" ht="12.75">
      <c r="A30" s="12"/>
      <c r="D30" s="32"/>
      <c r="E30" s="32"/>
      <c r="F30" s="35"/>
      <c r="G30" s="32"/>
      <c r="H30" s="32"/>
      <c r="M30" s="4"/>
    </row>
    <row r="31" spans="1:13" ht="12.75">
      <c r="A31" s="9" t="s">
        <v>17</v>
      </c>
      <c r="B31" s="81">
        <f>SUM(J29)*-1</f>
        <v>0</v>
      </c>
      <c r="C31" s="37"/>
      <c r="E31" s="34"/>
      <c r="F31" s="72">
        <f>SUM(H31:I31)</f>
        <v>0</v>
      </c>
      <c r="G31" s="38"/>
      <c r="M31" s="4"/>
    </row>
    <row r="32" spans="1:13" ht="12.75">
      <c r="A32" s="16" t="s">
        <v>20</v>
      </c>
      <c r="B32" s="81">
        <f>SUM(B29:B31)</f>
        <v>2356065380</v>
      </c>
      <c r="C32" s="38"/>
      <c r="D32" s="17"/>
      <c r="E32" s="33"/>
      <c r="F32" s="81">
        <f>SUM(F29:F31)</f>
        <v>2356065380</v>
      </c>
      <c r="G32" s="37"/>
      <c r="M32" s="4"/>
    </row>
    <row r="33" spans="1:13" ht="12.75">
      <c r="A33" s="12"/>
      <c r="B33" s="58"/>
      <c r="C33" s="39"/>
      <c r="I33" s="21" t="s">
        <v>15</v>
      </c>
      <c r="J33" s="22"/>
      <c r="K33" s="82">
        <f>SUM(K34:K36)</f>
        <v>189629252</v>
      </c>
      <c r="L33" s="39"/>
      <c r="M33" s="4"/>
    </row>
    <row r="34" spans="1:13" ht="12.75">
      <c r="A34" s="9" t="s">
        <v>15</v>
      </c>
      <c r="B34" s="82">
        <f>SUM(K33)</f>
        <v>189629252</v>
      </c>
      <c r="C34" s="39"/>
      <c r="I34" s="18" t="s">
        <v>18</v>
      </c>
      <c r="K34" s="59">
        <f>SUM(J26)*(-1)</f>
        <v>52626832</v>
      </c>
      <c r="M34" s="4"/>
    </row>
    <row r="35" spans="1:13" ht="12.75">
      <c r="A35" s="25"/>
      <c r="B35" s="84"/>
      <c r="C35" s="39"/>
      <c r="I35" s="18" t="s">
        <v>19</v>
      </c>
      <c r="K35" s="59">
        <f>SUM(J27)*(-1)</f>
        <v>68154876</v>
      </c>
      <c r="M35" s="4"/>
    </row>
    <row r="36" spans="1:13" ht="12.75">
      <c r="A36" s="25"/>
      <c r="B36" s="84"/>
      <c r="C36" s="39"/>
      <c r="I36" s="19" t="s">
        <v>31</v>
      </c>
      <c r="J36" s="20"/>
      <c r="K36" s="59">
        <f>SUM(J28)*(-1)</f>
        <v>68847544</v>
      </c>
      <c r="M36" s="4"/>
    </row>
    <row r="37" spans="1:13" ht="13.5" thickBot="1">
      <c r="A37" s="23" t="s">
        <v>21</v>
      </c>
      <c r="B37" s="83">
        <f>SUM(B32,B34)</f>
        <v>2545694632</v>
      </c>
      <c r="C37" s="40"/>
      <c r="D37" s="24"/>
      <c r="E37" s="24"/>
      <c r="F37" s="24"/>
      <c r="G37" s="24"/>
      <c r="H37" s="13"/>
      <c r="I37" s="13"/>
      <c r="J37" s="13"/>
      <c r="K37" s="26"/>
      <c r="L37" s="13"/>
      <c r="M37" s="14"/>
    </row>
  </sheetData>
  <sheetProtection/>
  <mergeCells count="23">
    <mergeCell ref="L23:L24"/>
    <mergeCell ref="K23:K24"/>
    <mergeCell ref="H23:H24"/>
    <mergeCell ref="J23:J24"/>
    <mergeCell ref="E11:F11"/>
    <mergeCell ref="E12:F12"/>
    <mergeCell ref="E16:F16"/>
    <mergeCell ref="B23:B24"/>
    <mergeCell ref="E14:F14"/>
    <mergeCell ref="E15:F15"/>
    <mergeCell ref="E13:F13"/>
    <mergeCell ref="E23:E24"/>
    <mergeCell ref="F23:F24"/>
    <mergeCell ref="A1:M1"/>
    <mergeCell ref="A2:M2"/>
    <mergeCell ref="C23:C24"/>
    <mergeCell ref="E10:F10"/>
    <mergeCell ref="I23:I24"/>
    <mergeCell ref="M23:M24"/>
    <mergeCell ref="G23:G24"/>
    <mergeCell ref="E17:F17"/>
    <mergeCell ref="D23:D24"/>
    <mergeCell ref="A23:A2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6.57421875" style="0" customWidth="1"/>
    <col min="2" max="2" width="18.8515625" style="0" customWidth="1"/>
    <col min="3" max="3" width="56.8515625" style="0" customWidth="1"/>
    <col min="4" max="4" width="17.8515625" style="0" customWidth="1"/>
    <col min="5" max="7" width="14.28125" style="0" customWidth="1"/>
    <col min="8" max="8" width="12.7109375" style="0" customWidth="1"/>
    <col min="9" max="9" width="14.57421875" style="0" customWidth="1"/>
    <col min="10" max="10" width="12.421875" style="0" customWidth="1"/>
    <col min="11" max="11" width="11.7109375" style="0" bestFit="1" customWidth="1"/>
    <col min="12" max="12" width="13.421875" style="0" bestFit="1" customWidth="1"/>
    <col min="13" max="13" width="13.140625" style="0" bestFit="1" customWidth="1"/>
  </cols>
  <sheetData>
    <row r="1" spans="1:13" ht="12.75">
      <c r="A1" s="99" t="s">
        <v>66</v>
      </c>
      <c r="B1" s="99"/>
      <c r="C1" s="99"/>
      <c r="D1" s="99"/>
      <c r="E1" s="99"/>
      <c r="F1" s="99"/>
      <c r="G1" s="99"/>
      <c r="H1" s="96"/>
      <c r="I1" s="96"/>
      <c r="J1" s="96"/>
      <c r="K1" s="96"/>
      <c r="L1" s="96"/>
      <c r="M1" s="96"/>
    </row>
    <row r="2" spans="1:13" ht="12.75">
      <c r="A2" s="99" t="s">
        <v>54</v>
      </c>
      <c r="B2" s="99"/>
      <c r="C2" s="99"/>
      <c r="D2" s="99"/>
      <c r="E2" s="99"/>
      <c r="F2" s="99"/>
      <c r="G2" s="99"/>
      <c r="H2" s="96"/>
      <c r="I2" s="96"/>
      <c r="J2" s="96"/>
      <c r="K2" s="96"/>
      <c r="L2" s="96"/>
      <c r="M2" s="96"/>
    </row>
    <row r="3" spans="1:1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7" ht="12.75">
      <c r="A7" s="85" t="s">
        <v>36</v>
      </c>
      <c r="B7" s="86" t="s">
        <v>37</v>
      </c>
      <c r="C7" s="86" t="s">
        <v>38</v>
      </c>
      <c r="D7" s="86" t="s">
        <v>39</v>
      </c>
      <c r="E7" s="86" t="s">
        <v>40</v>
      </c>
      <c r="F7" s="86" t="s">
        <v>8</v>
      </c>
      <c r="G7" s="86" t="s">
        <v>3</v>
      </c>
    </row>
    <row r="8" spans="1:7" ht="12.75">
      <c r="A8" s="87" t="s">
        <v>41</v>
      </c>
      <c r="B8" s="87" t="s">
        <v>42</v>
      </c>
      <c r="C8" s="88" t="s">
        <v>43</v>
      </c>
      <c r="D8" s="89">
        <v>43466</v>
      </c>
      <c r="E8" s="90">
        <f>SUM(F8:G8)</f>
        <v>-15206856</v>
      </c>
      <c r="F8" s="90">
        <v>-15930041</v>
      </c>
      <c r="G8" s="90">
        <v>723185</v>
      </c>
    </row>
    <row r="9" spans="1:7" ht="12.75">
      <c r="A9" s="91" t="s">
        <v>41</v>
      </c>
      <c r="B9" s="91" t="s">
        <v>42</v>
      </c>
      <c r="C9" s="92" t="s">
        <v>44</v>
      </c>
      <c r="D9" s="93">
        <v>43482</v>
      </c>
      <c r="E9" s="90">
        <f aca="true" t="shared" si="0" ref="E9:E18">SUM(F9:G9)</f>
        <v>-3666</v>
      </c>
      <c r="F9" s="94">
        <v>0</v>
      </c>
      <c r="G9" s="94">
        <v>-3666</v>
      </c>
    </row>
    <row r="10" spans="1:7" ht="12.75">
      <c r="A10" s="91" t="s">
        <v>41</v>
      </c>
      <c r="B10" s="91" t="s">
        <v>42</v>
      </c>
      <c r="C10" s="92" t="s">
        <v>45</v>
      </c>
      <c r="D10" s="93">
        <v>43466</v>
      </c>
      <c r="E10" s="90">
        <f t="shared" si="0"/>
        <v>-9853886</v>
      </c>
      <c r="F10" s="94">
        <v>-9853886</v>
      </c>
      <c r="G10" s="94">
        <v>0</v>
      </c>
    </row>
    <row r="11" spans="1:7" ht="12.75">
      <c r="A11" s="91" t="s">
        <v>41</v>
      </c>
      <c r="B11" s="91" t="s">
        <v>42</v>
      </c>
      <c r="C11" s="92" t="s">
        <v>46</v>
      </c>
      <c r="D11" s="93">
        <v>43547</v>
      </c>
      <c r="E11" s="90">
        <f t="shared" si="0"/>
        <v>27257898</v>
      </c>
      <c r="F11" s="94">
        <v>27257898</v>
      </c>
      <c r="G11" s="94">
        <v>0</v>
      </c>
    </row>
    <row r="12" spans="1:7" ht="12.75">
      <c r="A12" s="91" t="s">
        <v>41</v>
      </c>
      <c r="B12" s="91" t="s">
        <v>42</v>
      </c>
      <c r="C12" s="92" t="s">
        <v>47</v>
      </c>
      <c r="D12" s="93">
        <v>43580</v>
      </c>
      <c r="E12" s="90">
        <f t="shared" si="0"/>
        <v>-3851299</v>
      </c>
      <c r="F12" s="94">
        <v>0</v>
      </c>
      <c r="G12" s="94">
        <v>-3851299</v>
      </c>
    </row>
    <row r="13" spans="1:7" ht="12.75">
      <c r="A13" s="91" t="s">
        <v>41</v>
      </c>
      <c r="B13" s="91" t="s">
        <v>42</v>
      </c>
      <c r="C13" s="92" t="s">
        <v>44</v>
      </c>
      <c r="D13" s="93">
        <v>43560</v>
      </c>
      <c r="E13" s="90">
        <f t="shared" si="0"/>
        <v>-705460</v>
      </c>
      <c r="F13" s="94">
        <v>-705460</v>
      </c>
      <c r="G13" s="94">
        <v>0</v>
      </c>
    </row>
    <row r="14" spans="1:7" ht="12.75">
      <c r="A14" s="91" t="s">
        <v>41</v>
      </c>
      <c r="B14" s="91" t="s">
        <v>42</v>
      </c>
      <c r="C14" s="92" t="s">
        <v>48</v>
      </c>
      <c r="D14" s="93">
        <v>43607</v>
      </c>
      <c r="E14" s="90">
        <f t="shared" si="0"/>
        <v>-50000</v>
      </c>
      <c r="F14" s="94">
        <v>-50000</v>
      </c>
      <c r="G14" s="94">
        <v>0</v>
      </c>
    </row>
    <row r="15" spans="1:7" ht="12.75">
      <c r="A15" s="91" t="s">
        <v>41</v>
      </c>
      <c r="B15" s="91" t="s">
        <v>42</v>
      </c>
      <c r="C15" s="92" t="s">
        <v>49</v>
      </c>
      <c r="D15" s="93">
        <v>43601</v>
      </c>
      <c r="E15" s="90">
        <f t="shared" si="0"/>
        <v>-180000</v>
      </c>
      <c r="F15" s="94">
        <v>-180000</v>
      </c>
      <c r="G15" s="94">
        <v>0</v>
      </c>
    </row>
    <row r="16" spans="1:7" ht="12.75">
      <c r="A16" s="91" t="s">
        <v>41</v>
      </c>
      <c r="B16" s="91" t="s">
        <v>42</v>
      </c>
      <c r="C16" s="92" t="s">
        <v>50</v>
      </c>
      <c r="D16" s="93">
        <v>43646</v>
      </c>
      <c r="E16" s="90">
        <f t="shared" si="0"/>
        <v>19206450</v>
      </c>
      <c r="F16" s="94">
        <v>19206450</v>
      </c>
      <c r="G16" s="94">
        <v>0</v>
      </c>
    </row>
    <row r="17" spans="1:7" ht="12.75">
      <c r="A17" s="91" t="s">
        <v>41</v>
      </c>
      <c r="B17" s="91" t="s">
        <v>42</v>
      </c>
      <c r="C17" s="92" t="s">
        <v>51</v>
      </c>
      <c r="D17" s="93">
        <v>43643</v>
      </c>
      <c r="E17" s="90">
        <f t="shared" si="0"/>
        <v>167383</v>
      </c>
      <c r="F17" s="94">
        <v>167383</v>
      </c>
      <c r="G17" s="94">
        <v>0</v>
      </c>
    </row>
    <row r="18" spans="1:7" ht="12.75">
      <c r="A18" s="91" t="s">
        <v>41</v>
      </c>
      <c r="B18" s="91" t="s">
        <v>42</v>
      </c>
      <c r="C18" s="92" t="s">
        <v>52</v>
      </c>
      <c r="D18" s="93">
        <v>43646</v>
      </c>
      <c r="E18" s="90">
        <f t="shared" si="0"/>
        <v>336141</v>
      </c>
      <c r="F18" s="94">
        <v>336141</v>
      </c>
      <c r="G18" s="94">
        <v>0</v>
      </c>
    </row>
    <row r="19" spans="1:7" ht="12.75">
      <c r="A19" s="98" t="s">
        <v>41</v>
      </c>
      <c r="B19" s="98" t="s">
        <v>42</v>
      </c>
      <c r="C19" s="92" t="s">
        <v>55</v>
      </c>
      <c r="D19" s="98" t="s">
        <v>56</v>
      </c>
      <c r="E19" s="90">
        <v>13747000</v>
      </c>
      <c r="F19" s="94">
        <v>13747000</v>
      </c>
      <c r="G19" s="94">
        <v>0</v>
      </c>
    </row>
    <row r="20" spans="1:7" ht="12.75">
      <c r="A20" s="98" t="s">
        <v>41</v>
      </c>
      <c r="B20" s="98" t="s">
        <v>42</v>
      </c>
      <c r="C20" s="92" t="s">
        <v>57</v>
      </c>
      <c r="D20" s="98" t="s">
        <v>58</v>
      </c>
      <c r="E20" s="90">
        <v>1150000</v>
      </c>
      <c r="F20" s="94">
        <v>1150000</v>
      </c>
      <c r="G20" s="94">
        <v>0</v>
      </c>
    </row>
    <row r="21" spans="1:7" ht="12.75">
      <c r="A21" s="98" t="s">
        <v>41</v>
      </c>
      <c r="B21" s="98" t="s">
        <v>42</v>
      </c>
      <c r="C21" s="92" t="s">
        <v>64</v>
      </c>
      <c r="D21" s="98" t="s">
        <v>59</v>
      </c>
      <c r="E21" s="90">
        <v>-992100</v>
      </c>
      <c r="F21" s="94">
        <v>-992100</v>
      </c>
      <c r="G21" s="94">
        <v>0</v>
      </c>
    </row>
    <row r="22" spans="1:7" ht="12.75">
      <c r="A22" s="98" t="s">
        <v>41</v>
      </c>
      <c r="B22" s="98" t="s">
        <v>42</v>
      </c>
      <c r="C22" s="92" t="s">
        <v>60</v>
      </c>
      <c r="D22" s="98" t="s">
        <v>61</v>
      </c>
      <c r="E22" s="90">
        <v>659099</v>
      </c>
      <c r="F22" s="94">
        <v>659099</v>
      </c>
      <c r="G22" s="94">
        <v>0</v>
      </c>
    </row>
    <row r="23" spans="1:7" ht="12.75">
      <c r="A23" s="98" t="s">
        <v>41</v>
      </c>
      <c r="B23" s="98" t="s">
        <v>42</v>
      </c>
      <c r="C23" s="92" t="s">
        <v>62</v>
      </c>
      <c r="D23" s="98" t="s">
        <v>63</v>
      </c>
      <c r="E23" s="90">
        <v>-128900</v>
      </c>
      <c r="F23" s="94">
        <v>-128900</v>
      </c>
      <c r="G23" s="94">
        <v>0</v>
      </c>
    </row>
    <row r="24" spans="1:7" ht="12.75">
      <c r="A24" s="128" t="s">
        <v>53</v>
      </c>
      <c r="B24" s="129"/>
      <c r="C24" s="88"/>
      <c r="D24" s="95"/>
      <c r="E24" s="90">
        <f>SUM(E8:E23)</f>
        <v>31551804</v>
      </c>
      <c r="F24" s="90">
        <f>SUM(F8:F23)</f>
        <v>34683584</v>
      </c>
      <c r="G24" s="90">
        <f>SUM(G8:G23)</f>
        <v>-3131780</v>
      </c>
    </row>
    <row r="25" ht="12.75">
      <c r="E25" s="58"/>
    </row>
    <row r="34" spans="1:5" ht="12.75">
      <c r="A34" s="97"/>
      <c r="B34" s="97"/>
      <c r="E34" s="58"/>
    </row>
    <row r="35" spans="1:5" ht="12.75">
      <c r="A35" s="97"/>
      <c r="B35" s="97"/>
      <c r="E35" s="58"/>
    </row>
    <row r="36" spans="1:5" ht="12.75">
      <c r="A36" s="97"/>
      <c r="B36" s="97"/>
      <c r="E36" s="58"/>
    </row>
    <row r="37" spans="1:5" ht="12.75">
      <c r="A37" s="97"/>
      <c r="B37" s="97"/>
      <c r="E37" s="58"/>
    </row>
    <row r="38" spans="1:5" ht="12.75">
      <c r="A38" s="97"/>
      <c r="B38" s="97"/>
      <c r="E38" s="58"/>
    </row>
    <row r="39" spans="1:5" ht="12.75">
      <c r="A39" s="97"/>
      <c r="B39" s="97"/>
      <c r="E39" s="58"/>
    </row>
    <row r="40" spans="1:5" ht="12.75">
      <c r="A40" s="97"/>
      <c r="B40" s="97"/>
      <c r="E40" s="58"/>
    </row>
  </sheetData>
  <sheetProtection/>
  <mergeCells count="3">
    <mergeCell ref="A24:B24"/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2019-11-26T14:01:08Z</cp:lastPrinted>
  <dcterms:modified xsi:type="dcterms:W3CDTF">2020-04-22T13:09:53Z</dcterms:modified>
  <cp:category/>
  <cp:version/>
  <cp:contentType/>
  <cp:contentStatus/>
</cp:coreProperties>
</file>