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Saját bev. alak." sheetId="45" r:id="rId7"/>
    <sheet name="7. Eifelh." sheetId="44" r:id="rId8"/>
    <sheet name="..." sheetId="39" r:id="rId9"/>
  </sheets>
  <externalReferences>
    <externalReference r:id="rId10"/>
    <externalReference r:id="rId11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7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7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Bev.-Kiad.'!$A$1:$H$47</definedName>
    <definedName name="_xlnm.Print_Area" localSheetId="3">'4.a Cofog-Bev.-Önk.'!$A$1:$AD$20</definedName>
    <definedName name="_xlnm.Print_Area" localSheetId="4">'4.b Cofog-Kiad.-Önk.'!$A$1:$AG$33</definedName>
    <definedName name="_xlnm.Print_Area" localSheetId="7">'7. Eifelh.'!$A$1:$O$30</definedName>
  </definedNames>
  <calcPr calcId="125725"/>
</workbook>
</file>

<file path=xl/calcChain.xml><?xml version="1.0" encoding="utf-8"?>
<calcChain xmlns="http://schemas.openxmlformats.org/spreadsheetml/2006/main">
  <c r="H36" i="13"/>
  <c r="H35"/>
  <c r="H34"/>
  <c r="H33"/>
  <c r="H32"/>
  <c r="H31"/>
  <c r="H30"/>
  <c r="G24"/>
  <c r="H24" s="1"/>
  <c r="G20"/>
  <c r="H17"/>
  <c r="G15"/>
  <c r="H13"/>
  <c r="H12"/>
  <c r="H11"/>
  <c r="H10"/>
  <c r="H9"/>
  <c r="H8"/>
  <c r="J25" i="45"/>
  <c r="I25"/>
  <c r="H25"/>
  <c r="G25"/>
  <c r="L22" i="36"/>
  <c r="L23"/>
  <c r="L24"/>
  <c r="L25"/>
  <c r="L26"/>
  <c r="L27"/>
  <c r="L28"/>
  <c r="L29"/>
  <c r="L30"/>
  <c r="L31"/>
  <c r="L32"/>
  <c r="L15"/>
  <c r="L13"/>
  <c r="K17" i="34"/>
  <c r="K13"/>
  <c r="K14"/>
  <c r="K15"/>
  <c r="K16"/>
  <c r="K18"/>
  <c r="K19"/>
  <c r="T10"/>
  <c r="K12"/>
  <c r="K11"/>
  <c r="K10"/>
  <c r="E52" i="33"/>
  <c r="F23" i="13"/>
  <c r="H23" s="1"/>
  <c r="F22"/>
  <c r="H22" s="1"/>
  <c r="F19"/>
  <c r="E19"/>
  <c r="Z33" i="36"/>
  <c r="AA33"/>
  <c r="AD48" i="19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47"/>
  <c r="H70"/>
  <c r="G70"/>
  <c r="E70"/>
  <c r="D70"/>
  <c r="AD70" s="1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D46"/>
  <c r="AD40"/>
  <c r="AD41"/>
  <c r="AD42"/>
  <c r="AD43"/>
  <c r="AD44"/>
  <c r="AD45"/>
  <c r="AD39"/>
  <c r="E99" i="33"/>
  <c r="E93"/>
  <c r="E70"/>
  <c r="E48"/>
  <c r="E39"/>
  <c r="E35"/>
  <c r="E27"/>
  <c r="E22"/>
  <c r="E28" s="1"/>
  <c r="E110" s="1"/>
  <c r="E137" s="1"/>
  <c r="E66" i="32"/>
  <c r="E54"/>
  <c r="E27"/>
  <c r="E14"/>
  <c r="E20" s="1"/>
  <c r="E72" s="1"/>
  <c r="E15" i="13"/>
  <c r="E20" s="1"/>
  <c r="F15"/>
  <c r="H15" s="1"/>
  <c r="E24"/>
  <c r="F24"/>
  <c r="E38"/>
  <c r="F38"/>
  <c r="F39"/>
  <c r="E41"/>
  <c r="F41"/>
  <c r="E42"/>
  <c r="F42"/>
  <c r="E43"/>
  <c r="D14" i="32"/>
  <c r="D20" s="1"/>
  <c r="D72" s="1"/>
  <c r="D27"/>
  <c r="D54"/>
  <c r="D61"/>
  <c r="D87"/>
  <c r="D93" s="1"/>
  <c r="D100" s="1"/>
  <c r="E87"/>
  <c r="E93" s="1"/>
  <c r="E100" s="1"/>
  <c r="D22" i="33"/>
  <c r="D27"/>
  <c r="D28" s="1"/>
  <c r="D110" s="1"/>
  <c r="D137" s="1"/>
  <c r="D35"/>
  <c r="D39"/>
  <c r="D48"/>
  <c r="D52"/>
  <c r="D59"/>
  <c r="E59"/>
  <c r="D70"/>
  <c r="D84"/>
  <c r="E84"/>
  <c r="D93"/>
  <c r="C20" i="34"/>
  <c r="D20"/>
  <c r="E20"/>
  <c r="F20"/>
  <c r="G20"/>
  <c r="J20"/>
  <c r="Q20"/>
  <c r="S20"/>
  <c r="T20"/>
  <c r="U20"/>
  <c r="W20"/>
  <c r="AB20"/>
  <c r="AC20"/>
  <c r="AD20"/>
  <c r="L10" i="36"/>
  <c r="L11"/>
  <c r="AG11"/>
  <c r="L12"/>
  <c r="AG12"/>
  <c r="AG13"/>
  <c r="L14"/>
  <c r="AG14" s="1"/>
  <c r="AG15"/>
  <c r="L16"/>
  <c r="AG16"/>
  <c r="L17"/>
  <c r="AG17"/>
  <c r="L18"/>
  <c r="AG18"/>
  <c r="L19"/>
  <c r="AG19"/>
  <c r="L21"/>
  <c r="AG21"/>
  <c r="AG22"/>
  <c r="AG23"/>
  <c r="AG26"/>
  <c r="AG27"/>
  <c r="AG28"/>
  <c r="AG29"/>
  <c r="AG30"/>
  <c r="AG31"/>
  <c r="AG32"/>
  <c r="C33"/>
  <c r="L33" s="1"/>
  <c r="AG33" s="1"/>
  <c r="D33"/>
  <c r="E33"/>
  <c r="F33"/>
  <c r="G33"/>
  <c r="H33"/>
  <c r="I33"/>
  <c r="J33"/>
  <c r="K33"/>
  <c r="V33"/>
  <c r="AF33"/>
  <c r="O8" i="44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C28"/>
  <c r="D28"/>
  <c r="E28"/>
  <c r="F28"/>
  <c r="G28"/>
  <c r="H28"/>
  <c r="I28"/>
  <c r="J28"/>
  <c r="K28"/>
  <c r="K30" s="1"/>
  <c r="L28"/>
  <c r="M28"/>
  <c r="N28"/>
  <c r="C29"/>
  <c r="C30"/>
  <c r="D29"/>
  <c r="E29"/>
  <c r="E30" s="1"/>
  <c r="F29"/>
  <c r="G29"/>
  <c r="H29"/>
  <c r="I29"/>
  <c r="I30"/>
  <c r="J29"/>
  <c r="K29"/>
  <c r="L29"/>
  <c r="M29"/>
  <c r="M30" s="1"/>
  <c r="N29"/>
  <c r="D30"/>
  <c r="D60" i="33"/>
  <c r="K20" i="34"/>
  <c r="H30" i="44"/>
  <c r="F30"/>
  <c r="AD46" i="19"/>
  <c r="F43" i="13"/>
  <c r="L30" i="44"/>
  <c r="O28"/>
  <c r="J30"/>
  <c r="G30"/>
  <c r="N30"/>
  <c r="O29"/>
  <c r="O30" s="1"/>
  <c r="E60" i="33"/>
  <c r="E39" i="13"/>
  <c r="D101" i="32" l="1"/>
  <c r="E101"/>
  <c r="F20" i="13"/>
  <c r="H20" s="1"/>
</calcChain>
</file>

<file path=xl/sharedStrings.xml><?xml version="1.0" encoding="utf-8"?>
<sst xmlns="http://schemas.openxmlformats.org/spreadsheetml/2006/main" count="1121" uniqueCount="837">
  <si>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</si>
  <si>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</si>
  <si>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</si>
  <si>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</si>
  <si>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</si>
  <si>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</si>
  <si>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</si>
  <si>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</si>
  <si>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</si>
  <si>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</si>
  <si>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</si>
  <si>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</si>
  <si>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</si>
  <si>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</si>
  <si>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Falugondnoki busz vásárlás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</si>
  <si>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</si>
  <si>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</si>
  <si>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</si>
  <si>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</si>
  <si>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</si>
  <si>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</si>
  <si>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</si>
  <si>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</si>
  <si>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</si>
  <si>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</si>
  <si>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Fejezeti és általános tartalék elszámolása</t>
  </si>
  <si>
    <t>Közhatal. bevételek</t>
  </si>
  <si>
    <t>072111</t>
  </si>
  <si>
    <t>Háziorvosi alapellátás</t>
  </si>
  <si>
    <t>Munkanélküli aktív korúak ellátása</t>
  </si>
  <si>
    <t>103010</t>
  </si>
  <si>
    <t>Elhunyt személyek hátramar. pénzbeli ellátása</t>
  </si>
  <si>
    <t>101150</t>
  </si>
  <si>
    <t xml:space="preserve">Betegséggel kapcs. pénzbeli ellátás, támog. 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</si>
  <si>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</si>
  <si>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</si>
  <si>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</si>
  <si>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</si>
  <si>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</si>
  <si>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</si>
  <si>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</si>
  <si>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</si>
  <si>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</si>
  <si>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</si>
  <si>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</si>
  <si>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</si>
  <si>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</si>
  <si>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</si>
  <si>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</si>
  <si>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</si>
  <si>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</si>
  <si>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</si>
  <si>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</si>
  <si>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</si>
  <si>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</si>
  <si>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RINYAÚJLAK KÖZSÉG ÖNKORMÁNYZAT 2014. ÉVI KÖLTSÉGVETÉSE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</si>
  <si>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</si>
  <si>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</si>
  <si>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</si>
  <si>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</si>
  <si>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</si>
  <si>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</si>
  <si>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RINYAÚJLAK KÖZSÉG ÖNKORMÁNYZAT 2014. ÉVI KÖLTSÉGVETÉSE - KIADÁSOK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</si>
  <si>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</si>
  <si>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</si>
  <si>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</si>
  <si>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</si>
  <si>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</si>
  <si>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</si>
  <si>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</si>
  <si>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</si>
  <si>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</si>
  <si>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</si>
  <si>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</si>
  <si>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</si>
  <si>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</si>
  <si>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</si>
  <si>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</si>
  <si>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</si>
  <si>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</si>
  <si>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</si>
  <si>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</si>
  <si>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</si>
  <si>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</si>
  <si>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</si>
  <si>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</si>
  <si>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</si>
  <si>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</si>
  <si>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</si>
  <si>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</si>
  <si>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</si>
  <si>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</si>
  <si>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</si>
  <si>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</si>
  <si>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</si>
  <si>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</si>
  <si>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</si>
  <si>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</si>
  <si>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</si>
  <si>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</si>
  <si>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</si>
  <si>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</si>
  <si>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</si>
  <si>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</si>
  <si>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</si>
  <si>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</si>
  <si>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</si>
  <si>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</si>
  <si>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</si>
  <si>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</si>
  <si>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</si>
  <si>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</si>
  <si>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</si>
  <si>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</si>
  <si>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</si>
  <si>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</si>
  <si>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</si>
  <si>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</si>
  <si>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</si>
  <si>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</si>
  <si>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</si>
  <si>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</si>
  <si>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</si>
  <si>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</si>
  <si>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</si>
  <si>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</si>
  <si>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</si>
  <si>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</si>
  <si>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</si>
  <si>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</si>
  <si>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</si>
  <si>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</si>
  <si>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</si>
  <si>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</si>
  <si>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</si>
  <si>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</si>
  <si>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</si>
  <si>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</si>
  <si>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</si>
  <si>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</si>
  <si>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</si>
  <si>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</si>
  <si>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</si>
  <si>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</si>
  <si>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</si>
  <si>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</si>
  <si>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</si>
  <si>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</si>
  <si>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</si>
  <si>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</si>
  <si>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</si>
  <si>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</si>
  <si>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</si>
  <si>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</si>
  <si>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</si>
  <si>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</si>
  <si>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</si>
  <si>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</si>
  <si>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</si>
  <si>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</si>
  <si>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</si>
  <si>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</si>
  <si>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</si>
  <si>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</si>
  <si>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</si>
  <si>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</si>
  <si>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</si>
  <si>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</si>
  <si>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</si>
  <si>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</si>
  <si>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</si>
  <si>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</si>
  <si>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</si>
  <si>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</si>
  <si>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</si>
  <si>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</si>
  <si>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</si>
  <si>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</si>
  <si>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</si>
  <si>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</si>
  <si>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</si>
  <si>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</si>
  <si>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</si>
  <si>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</si>
  <si>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</si>
  <si>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</si>
  <si>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</si>
  <si>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</si>
  <si>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</si>
  <si>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</si>
  <si>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</si>
  <si>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</si>
  <si>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</si>
  <si>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</si>
  <si>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</si>
  <si>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</si>
  <si>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</si>
  <si>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</si>
  <si>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</si>
  <si>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</si>
  <si>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</si>
  <si>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</si>
  <si>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</si>
  <si>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</si>
  <si>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</si>
  <si>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</si>
  <si>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</si>
  <si>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</si>
  <si>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</si>
  <si>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</si>
  <si>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</si>
  <si>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</si>
  <si>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</si>
  <si>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</si>
  <si>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</si>
  <si>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</si>
  <si>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</si>
  <si>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</si>
  <si>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</si>
  <si>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</si>
  <si>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</si>
  <si>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</si>
  <si>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</si>
  <si>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</si>
  <si>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</si>
  <si>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</si>
  <si>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</si>
  <si>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</si>
  <si>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</si>
  <si>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</si>
  <si>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</si>
  <si>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</si>
  <si>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</si>
  <si>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</si>
  <si>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</si>
  <si>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</si>
  <si>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</si>
  <si>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</si>
  <si>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</si>
  <si>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</si>
  <si>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</si>
  <si>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</si>
  <si>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</si>
  <si>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</si>
  <si>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</si>
  <si>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</si>
  <si>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</si>
  <si>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</si>
  <si>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</si>
  <si>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</si>
  <si>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</si>
  <si>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</si>
  <si>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</si>
  <si>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</si>
  <si>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</si>
  <si>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</si>
  <si>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</si>
  <si>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</si>
  <si>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</si>
  <si>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</si>
  <si>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</si>
  <si>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</si>
  <si>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</si>
  <si>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</si>
  <si>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</si>
  <si>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</si>
  <si>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</si>
  <si>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</si>
  <si>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</si>
  <si>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</si>
  <si>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</si>
  <si>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</si>
  <si>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</si>
  <si>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</si>
  <si>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</si>
  <si>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</si>
  <si>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</si>
  <si>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</si>
  <si>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</si>
  <si>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</si>
  <si>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</si>
  <si>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</si>
  <si>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</si>
  <si>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</si>
  <si>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</si>
  <si>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</si>
  <si>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</si>
  <si>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</si>
  <si>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</si>
  <si>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</si>
  <si>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</si>
  <si>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</si>
  <si>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</si>
  <si>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</si>
  <si>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</si>
  <si>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</si>
  <si>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</si>
  <si>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</si>
  <si>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</si>
  <si>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</si>
  <si>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</si>
  <si>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</si>
  <si>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</si>
  <si>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</si>
  <si>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</si>
  <si>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</si>
  <si>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</si>
  <si>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</si>
  <si>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</si>
  <si>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</si>
  <si>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</si>
  <si>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</si>
  <si>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</si>
  <si>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</si>
  <si>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</si>
  <si>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</si>
  <si>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</si>
  <si>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</si>
  <si>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</si>
  <si>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</si>
  <si>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</si>
  <si>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</si>
  <si>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</si>
  <si>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</si>
  <si>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</si>
  <si>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</si>
  <si>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</si>
  <si>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</si>
  <si>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</si>
  <si>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</si>
  <si>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</si>
  <si>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</si>
  <si>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</si>
  <si>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</si>
  <si>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</si>
  <si>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</si>
  <si>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</si>
  <si>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</si>
  <si>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</si>
  <si>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</si>
  <si>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</si>
  <si>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</si>
  <si>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</si>
  <si>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</si>
  <si>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</si>
  <si>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</si>
  <si>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</si>
  <si>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</si>
  <si>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</si>
  <si>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</si>
  <si>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</si>
  <si>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</si>
  <si>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</si>
  <si>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</si>
  <si>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</si>
  <si>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</si>
  <si>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</si>
  <si>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</si>
  <si>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</si>
  <si>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</si>
  <si>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</si>
  <si>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</si>
  <si>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</si>
  <si>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</si>
  <si>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</si>
  <si>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</si>
  <si>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</si>
  <si>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</si>
  <si>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</si>
  <si>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</si>
  <si>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</si>
  <si>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</si>
  <si>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</si>
  <si>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</si>
  <si>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</si>
  <si>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</si>
  <si>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</si>
  <si>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</si>
  <si>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</si>
  <si>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</si>
  <si>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</si>
  <si>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</si>
  <si>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</si>
  <si>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</si>
  <si>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</si>
  <si>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</si>
  <si>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</si>
  <si>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</si>
  <si>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</si>
  <si>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</si>
  <si>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</si>
  <si>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</si>
  <si>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</si>
  <si>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</si>
  <si>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</si>
  <si>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</si>
  <si>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</si>
  <si>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</si>
  <si>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</si>
  <si>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</si>
  <si>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</si>
  <si>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</si>
  <si>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</si>
  <si>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</si>
  <si>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</si>
  <si>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</si>
  <si>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</si>
  <si>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</si>
  <si>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</si>
  <si>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</si>
  <si>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</si>
  <si>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</si>
  <si>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</si>
  <si>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</si>
  <si>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</si>
  <si>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</si>
  <si>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</si>
  <si>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</si>
  <si>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</si>
  <si>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</si>
  <si>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</si>
  <si>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</si>
  <si>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</si>
  <si>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</si>
  <si>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</si>
  <si>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</si>
  <si>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</si>
  <si>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</si>
  <si>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</si>
  <si>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</si>
  <si>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</si>
  <si>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</si>
  <si>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</si>
  <si>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</si>
  <si>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</si>
  <si>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</si>
  <si>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</si>
  <si>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</si>
  <si>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</si>
  <si>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</si>
  <si>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</si>
  <si>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</si>
  <si>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</si>
  <si>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</si>
  <si>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</si>
  <si>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</si>
  <si>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</si>
  <si>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</si>
  <si>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</si>
  <si>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</si>
  <si>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</si>
  <si>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</si>
  <si>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</si>
  <si>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</si>
  <si>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</si>
  <si>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</si>
  <si>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</si>
  <si>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</si>
  <si>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</si>
  <si>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</si>
  <si>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</si>
  <si>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</si>
  <si>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</si>
  <si>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</si>
  <si>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</si>
  <si>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</si>
  <si>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</si>
  <si>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</si>
  <si>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</si>
  <si>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</si>
  <si>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</si>
  <si>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</si>
  <si>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</si>
  <si>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</si>
  <si>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</si>
  <si>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</si>
  <si>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</si>
  <si>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</si>
  <si>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</si>
  <si>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</si>
  <si>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</si>
  <si>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</si>
  <si>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</si>
  <si>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</si>
  <si>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</si>
  <si>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</si>
  <si>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</si>
  <si>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</si>
  <si>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</si>
  <si>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</si>
  <si>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</si>
  <si>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</si>
  <si>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</si>
  <si>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</si>
  <si>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</si>
  <si>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</si>
  <si>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</si>
  <si>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</si>
  <si>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</si>
  <si>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</si>
  <si>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</si>
  <si>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</si>
  <si>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</si>
  <si>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</si>
  <si>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</si>
  <si>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</si>
  <si>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</si>
  <si>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</si>
  <si>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</si>
  <si>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</si>
  <si>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</si>
  <si>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</si>
  <si>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</si>
  <si>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</si>
  <si>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</si>
  <si>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</si>
  <si>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</si>
  <si>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</si>
  <si>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</si>
  <si>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</si>
  <si>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</si>
  <si>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</si>
  <si>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</si>
  <si>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</si>
  <si>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</si>
  <si>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</si>
  <si>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</si>
  <si>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</si>
  <si>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</si>
  <si>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</si>
  <si>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</si>
  <si>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</si>
  <si>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</si>
  <si>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</si>
  <si>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</si>
  <si>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</si>
  <si>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</si>
  <si>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</si>
  <si>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</si>
  <si>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</si>
  <si>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</si>
  <si>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</si>
  <si>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</si>
  <si>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</si>
  <si>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</si>
  <si>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</si>
  <si>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</si>
  <si>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</si>
  <si>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</si>
  <si>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</si>
  <si>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</si>
  <si>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</si>
  <si>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</si>
  <si>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</si>
  <si>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</si>
  <si>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</si>
  <si>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</si>
  <si>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</si>
  <si>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</si>
  <si>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</si>
  <si>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</si>
  <si>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</si>
  <si>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</si>
  <si>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</si>
  <si>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</si>
  <si>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</si>
  <si>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</si>
  <si>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</si>
  <si>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</si>
  <si>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</si>
  <si>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</si>
  <si>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</si>
  <si>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</si>
  <si>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</si>
  <si>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</si>
  <si>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</si>
  <si>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</si>
  <si>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</si>
  <si>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</si>
  <si>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</si>
  <si>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</si>
  <si>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</si>
  <si>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</si>
  <si>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</si>
  <si>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</si>
  <si>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</si>
  <si>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</si>
  <si>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</si>
  <si>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</si>
  <si>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</si>
  <si>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</si>
  <si>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</si>
  <si>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</si>
  <si>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</si>
  <si>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</si>
  <si>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</si>
  <si>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</si>
  <si>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</si>
  <si>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</si>
  <si>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</si>
  <si>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</si>
  <si>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</si>
  <si>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</si>
  <si>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</si>
  <si>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</si>
  <si>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</si>
  <si>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</si>
  <si>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</si>
  <si>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</si>
  <si>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</si>
  <si>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</si>
  <si>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</si>
  <si>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</si>
  <si>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</si>
  <si>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</si>
  <si>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</si>
  <si>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</si>
  <si>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</si>
  <si>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</si>
  <si>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</si>
  <si>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</si>
  <si>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</si>
  <si>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</si>
  <si>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</si>
  <si>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</si>
  <si>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</si>
  <si>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</si>
  <si>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</si>
  <si>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</si>
  <si>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</si>
  <si>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</si>
  <si>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</si>
  <si>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</si>
  <si>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</si>
  <si>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</si>
  <si>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</si>
  <si>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</si>
  <si>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</si>
  <si>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</si>
  <si>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</si>
  <si>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</si>
  <si>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</si>
  <si>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</si>
  <si>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</si>
  <si>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</si>
  <si>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</si>
  <si>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</si>
  <si>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</si>
  <si>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</si>
  <si>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</si>
  <si>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</si>
  <si>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</si>
  <si>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</si>
  <si>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</si>
  <si>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</si>
  <si>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</si>
  <si>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</si>
  <si>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</si>
  <si>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</si>
  <si>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</si>
  <si>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</si>
  <si>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</si>
  <si>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</si>
  <si>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</si>
  <si>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</si>
  <si>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</si>
  <si>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</si>
  <si>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</si>
  <si>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</si>
  <si>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</si>
  <si>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</si>
  <si>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</si>
  <si>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</si>
  <si>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</si>
  <si>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</si>
  <si>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</si>
  <si>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</si>
  <si>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</si>
  <si>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</si>
  <si>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</si>
  <si>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</si>
  <si>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</si>
  <si>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</si>
  <si>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</si>
  <si>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</si>
  <si>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</si>
  <si>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</si>
  <si>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</si>
  <si>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</si>
  <si>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</si>
  <si>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</si>
  <si>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</si>
  <si>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</si>
  <si>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</si>
  <si>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</si>
  <si>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</si>
  <si>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</si>
  <si>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</si>
  <si>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</si>
  <si>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</si>
  <si>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</si>
  <si>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</si>
  <si>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</si>
  <si>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</si>
  <si>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</si>
  <si>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</si>
  <si>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</si>
  <si>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</si>
  <si>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</si>
  <si>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</si>
  <si>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</si>
  <si>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</si>
  <si>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</si>
  <si>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</si>
  <si>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</si>
  <si>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</si>
  <si>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</si>
  <si>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</si>
  <si>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</si>
  <si>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</si>
  <si>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</si>
  <si>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</si>
  <si>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</si>
  <si>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</si>
  <si>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</si>
  <si>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</si>
  <si>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</si>
  <si>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2014. évi eredeti előirányzat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</si>
  <si>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</si>
  <si>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</si>
  <si>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</si>
  <si>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</si>
  <si>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</si>
  <si>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</si>
  <si>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</si>
  <si>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</si>
  <si>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</si>
  <si>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</si>
  <si>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</si>
  <si>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</si>
  <si>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</si>
  <si>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</si>
  <si>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</si>
  <si>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</si>
  <si>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</si>
  <si>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</si>
  <si>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105010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</si>
  <si>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</si>
  <si>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</si>
  <si>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</si>
  <si>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</si>
  <si>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</si>
  <si>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</si>
  <si>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</si>
  <si>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</si>
  <si>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</si>
  <si>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</si>
  <si>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</si>
  <si>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</si>
  <si>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</si>
  <si>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</si>
  <si>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</si>
  <si>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</si>
  <si>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</si>
  <si>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</si>
  <si>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</si>
  <si>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</si>
  <si>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</si>
  <si>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</si>
  <si>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</si>
  <si>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</si>
  <si>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</si>
  <si>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</si>
  <si>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</si>
  <si>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</si>
  <si>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2014. évi előirányzat</t>
  </si>
  <si>
    <t>Eredeti</t>
  </si>
  <si>
    <t>Módosított</t>
  </si>
  <si>
    <t>Teljesítés</t>
  </si>
  <si>
    <t>Teljesítés %-a</t>
  </si>
  <si>
    <t>2014.  évi módosított  előirányzat</t>
  </si>
  <si>
    <t>2014. évi módosított előirányzat</t>
  </si>
  <si>
    <t>104051</t>
  </si>
  <si>
    <t>Gyermekvédelmi pénzbeli és természetbeni ellátások</t>
  </si>
  <si>
    <t>Óvodába projektor beszerzés</t>
  </si>
  <si>
    <t xml:space="preserve">Önkorm. és önkorm. hivatalok jogalkotó és ált. igazg. tev. </t>
  </si>
  <si>
    <t>Rendezvényterembe eszköz beszerzés</t>
  </si>
  <si>
    <t>Az önkormányzati vagyonnal való gazgálkodással kapcsolatos felad.</t>
  </si>
  <si>
    <t>Város-, községgazdálkodási egyéb szolgáltatások</t>
  </si>
  <si>
    <t>Óvodában nyílászáró csere</t>
  </si>
  <si>
    <t>Járdafelújítás, belterüli út felújítás</t>
  </si>
  <si>
    <t>Rendezvényteremben nyílászáró csere, fűtéskorszerűsítás</t>
  </si>
  <si>
    <t xml:space="preserve">Orvosi rendelő tetőszerkezet felújítása, nyílászáró csere 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</si>
  <si>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</si>
  <si>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</si>
  <si>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</si>
  <si>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</si>
  <si>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</si>
  <si>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</si>
  <si>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</si>
  <si>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</si>
  <si>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</si>
  <si>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</si>
  <si>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</si>
  <si>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</si>
  <si>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</si>
  <si>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</si>
  <si>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</si>
  <si>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</si>
  <si>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</si>
  <si>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</si>
  <si>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</si>
  <si>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</si>
  <si>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</si>
  <si>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</si>
  <si>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Maradvány igénybevétele összesen:</t>
  </si>
  <si>
    <t>Motorfűrész vás.</t>
  </si>
  <si>
    <t>Bozótvágó, fűnyíró traktor vás.</t>
  </si>
  <si>
    <t>Közfoglalkoztatási mintaprogram</t>
  </si>
  <si>
    <t>Gyermekvéd.pénzbeli és természetb.ellátások</t>
  </si>
  <si>
    <t>104030</t>
  </si>
  <si>
    <t>Gyermekek napközbeni ellátása</t>
  </si>
  <si>
    <t>6. sz. melléklet</t>
  </si>
  <si>
    <t xml:space="preserve">RINYAÚJLAK ÖNKORMÁNYZAT 2015. ÉVI KÖLTSÉGVETÉSE </t>
  </si>
  <si>
    <t>Költségvetési évet követő három évre a saját bevételek alakulása</t>
  </si>
  <si>
    <t>ezer Ft-ban</t>
  </si>
  <si>
    <t>Bevételi forrás</t>
  </si>
  <si>
    <t>Helyi adó bevétel</t>
  </si>
  <si>
    <t>Osztalékok, koncessziós díjak, hozambevételek</t>
  </si>
  <si>
    <t>Díjak, pótlékok, bírságok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</si>
  <si>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</si>
  <si>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</si>
  <si>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</si>
  <si>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</si>
  <si>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</si>
  <si>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</si>
  <si>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RINYAÚJLAK KÖZSÉG ÖNKORMÁNYZAT 2014. ÉVI KÖLTSÉGVETÉSÉNEK VÉGREHAJTÁSA - BEVÉTELEK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</si>
</sst>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</numFmts>
  <fonts count="24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20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53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3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19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1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19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7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8" xfId="2" applyNumberFormat="1" applyFont="1" applyFill="1" applyBorder="1" applyAlignment="1">
      <alignment vertical="center"/>
    </xf>
    <xf numFmtId="3" fontId="2" fillId="4" borderId="29" xfId="2" applyNumberFormat="1" applyFont="1" applyFill="1" applyBorder="1" applyAlignment="1">
      <alignment vertical="center"/>
    </xf>
    <xf numFmtId="3" fontId="2" fillId="4" borderId="28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9" fillId="4" borderId="30" xfId="0" applyNumberFormat="1" applyFont="1" applyFill="1" applyBorder="1" applyAlignment="1">
      <alignment horizontal="center" vertical="center" wrapText="1"/>
    </xf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2" fillId="5" borderId="35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8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vertical="center" wrapText="1"/>
    </xf>
    <xf numFmtId="0" fontId="9" fillId="1" borderId="19" xfId="0" applyFont="1" applyFill="1" applyBorder="1" applyAlignment="1">
      <alignment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left" vertical="center" indent="1"/>
    </xf>
    <xf numFmtId="0" fontId="9" fillId="5" borderId="19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vertical="center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3" fontId="12" fillId="0" borderId="0" xfId="0" applyNumberFormat="1" applyFont="1"/>
    <xf numFmtId="0" fontId="2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vertical="center" wrapText="1"/>
    </xf>
    <xf numFmtId="3" fontId="1" fillId="0" borderId="2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3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vertical="center" wrapText="1"/>
    </xf>
    <xf numFmtId="3" fontId="2" fillId="3" borderId="2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5" xfId="2" applyNumberFormat="1" applyFont="1" applyFill="1" applyBorder="1" applyAlignment="1">
      <alignment horizontal="center" vertical="center" wrapText="1"/>
    </xf>
    <xf numFmtId="3" fontId="2" fillId="4" borderId="29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5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3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7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8" xfId="2" applyNumberFormat="1" applyFont="1" applyFill="1" applyBorder="1" applyAlignment="1">
      <alignment horizontal="center" vertical="center" wrapText="1"/>
    </xf>
    <xf numFmtId="3" fontId="1" fillId="0" borderId="49" xfId="2" applyNumberFormat="1" applyFont="1" applyBorder="1" applyAlignment="1">
      <alignment vertical="center"/>
    </xf>
    <xf numFmtId="3" fontId="1" fillId="0" borderId="50" xfId="2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8" xfId="2" applyFont="1" applyFill="1" applyBorder="1" applyAlignment="1">
      <alignment vertical="center" wrapText="1"/>
    </xf>
    <xf numFmtId="3" fontId="2" fillId="4" borderId="51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52" xfId="2" applyNumberFormat="1" applyFont="1" applyFill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3" fontId="3" fillId="0" borderId="34" xfId="2" applyNumberFormat="1" applyFont="1" applyFill="1" applyBorder="1" applyAlignment="1"/>
    <xf numFmtId="3" fontId="1" fillId="0" borderId="34" xfId="2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2" xfId="0" applyFont="1" applyFill="1" applyBorder="1" applyAlignment="1">
      <alignment vertical="center"/>
    </xf>
    <xf numFmtId="0" fontId="8" fillId="0" borderId="52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6" xfId="0" applyNumberFormat="1" applyFont="1" applyFill="1" applyBorder="1" applyAlignment="1">
      <alignment vertical="center" wrapText="1"/>
    </xf>
    <xf numFmtId="164" fontId="2" fillId="1" borderId="4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31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39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33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5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3" xfId="0" applyNumberFormat="1" applyFont="1" applyBorder="1" applyAlignment="1">
      <alignment vertical="center"/>
    </xf>
    <xf numFmtId="164" fontId="2" fillId="0" borderId="22" xfId="0" applyNumberFormat="1" applyFont="1" applyFill="1" applyBorder="1" applyAlignment="1">
      <alignment vertical="center" wrapText="1"/>
    </xf>
    <xf numFmtId="164" fontId="2" fillId="4" borderId="54" xfId="0" applyNumberFormat="1" applyFont="1" applyFill="1" applyBorder="1" applyAlignment="1">
      <alignment vertical="center"/>
    </xf>
    <xf numFmtId="164" fontId="1" fillId="0" borderId="55" xfId="0" applyNumberFormat="1" applyFont="1" applyFill="1" applyBorder="1" applyAlignment="1">
      <alignment vertical="center"/>
    </xf>
    <xf numFmtId="164" fontId="1" fillId="0" borderId="41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1" borderId="35" xfId="0" applyNumberFormat="1" applyFont="1" applyFill="1" applyBorder="1" applyAlignment="1">
      <alignment horizontal="right" vertical="center"/>
    </xf>
    <xf numFmtId="164" fontId="2" fillId="0" borderId="57" xfId="0" applyNumberFormat="1" applyFont="1" applyFill="1" applyBorder="1" applyAlignment="1">
      <alignment vertical="center" wrapText="1"/>
    </xf>
    <xf numFmtId="164" fontId="2" fillId="4" borderId="19" xfId="0" applyNumberFormat="1" applyFont="1" applyFill="1" applyBorder="1" applyAlignment="1">
      <alignment vertical="center" wrapText="1"/>
    </xf>
    <xf numFmtId="3" fontId="4" fillId="0" borderId="37" xfId="0" applyNumberFormat="1" applyFont="1" applyFill="1" applyBorder="1" applyAlignment="1">
      <alignment vertical="center"/>
    </xf>
    <xf numFmtId="3" fontId="4" fillId="1" borderId="19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" fontId="8" fillId="1" borderId="19" xfId="0" applyNumberFormat="1" applyFont="1" applyFill="1" applyBorder="1" applyAlignment="1">
      <alignment vertical="center"/>
    </xf>
    <xf numFmtId="3" fontId="16" fillId="0" borderId="36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1" borderId="19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3" fontId="16" fillId="4" borderId="19" xfId="0" applyNumberFormat="1" applyFont="1" applyFill="1" applyBorder="1" applyAlignment="1">
      <alignment vertical="center"/>
    </xf>
    <xf numFmtId="3" fontId="16" fillId="5" borderId="19" xfId="0" applyNumberFormat="1" applyFont="1" applyFill="1" applyBorder="1" applyAlignment="1">
      <alignment vertical="center"/>
    </xf>
    <xf numFmtId="3" fontId="16" fillId="2" borderId="19" xfId="0" applyNumberFormat="1" applyFont="1" applyFill="1" applyBorder="1" applyAlignment="1">
      <alignment vertical="center"/>
    </xf>
    <xf numFmtId="3" fontId="17" fillId="0" borderId="12" xfId="2" applyNumberFormat="1" applyFont="1" applyFill="1" applyBorder="1" applyAlignment="1">
      <alignment horizontal="left" vertical="center"/>
    </xf>
    <xf numFmtId="3" fontId="2" fillId="4" borderId="58" xfId="2" applyNumberFormat="1" applyFont="1" applyFill="1" applyBorder="1" applyAlignment="1">
      <alignment vertical="center"/>
    </xf>
    <xf numFmtId="3" fontId="2" fillId="4" borderId="59" xfId="2" applyNumberFormat="1" applyFont="1" applyFill="1" applyBorder="1" applyAlignment="1">
      <alignment vertical="center"/>
    </xf>
    <xf numFmtId="3" fontId="2" fillId="4" borderId="47" xfId="2" applyNumberFormat="1" applyFont="1" applyFill="1" applyBorder="1" applyAlignment="1">
      <alignment vertical="center"/>
    </xf>
    <xf numFmtId="3" fontId="15" fillId="0" borderId="23" xfId="0" applyNumberFormat="1" applyFont="1" applyFill="1" applyBorder="1" applyAlignment="1">
      <alignment vertical="center"/>
    </xf>
    <xf numFmtId="3" fontId="1" fillId="0" borderId="53" xfId="2" applyNumberFormat="1" applyFont="1" applyBorder="1" applyAlignment="1">
      <alignment vertical="center"/>
    </xf>
    <xf numFmtId="3" fontId="15" fillId="0" borderId="58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 wrapText="1"/>
    </xf>
    <xf numFmtId="3" fontId="1" fillId="0" borderId="25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3" fontId="1" fillId="0" borderId="36" xfId="2" applyNumberFormat="1" applyFont="1" applyFill="1" applyBorder="1" applyAlignment="1">
      <alignment vertical="center"/>
    </xf>
    <xf numFmtId="3" fontId="1" fillId="0" borderId="49" xfId="2" applyNumberFormat="1" applyFont="1" applyFill="1" applyBorder="1" applyAlignment="1">
      <alignment vertical="center"/>
    </xf>
    <xf numFmtId="0" fontId="1" fillId="0" borderId="18" xfId="2" applyFont="1" applyBorder="1" applyAlignment="1">
      <alignment horizontal="center" vertical="center"/>
    </xf>
    <xf numFmtId="3" fontId="15" fillId="0" borderId="46" xfId="2" applyNumberFormat="1" applyFont="1" applyFill="1" applyBorder="1" applyAlignment="1">
      <alignment vertical="center"/>
    </xf>
    <xf numFmtId="3" fontId="15" fillId="0" borderId="60" xfId="2" applyNumberFormat="1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5" xfId="2" applyFont="1" applyFill="1" applyBorder="1" applyAlignment="1">
      <alignment vertical="center" wrapText="1"/>
    </xf>
    <xf numFmtId="0" fontId="2" fillId="4" borderId="47" xfId="2" applyFont="1" applyFill="1" applyBorder="1" applyAlignment="1">
      <alignment horizontal="center" vertical="center"/>
    </xf>
    <xf numFmtId="0" fontId="2" fillId="4" borderId="47" xfId="2" applyFont="1" applyFill="1" applyBorder="1" applyAlignment="1">
      <alignment vertical="center" wrapText="1"/>
    </xf>
    <xf numFmtId="3" fontId="2" fillId="0" borderId="47" xfId="2" applyNumberFormat="1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 wrapText="1"/>
    </xf>
    <xf numFmtId="3" fontId="2" fillId="4" borderId="22" xfId="2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vertical="center"/>
    </xf>
    <xf numFmtId="165" fontId="2" fillId="4" borderId="19" xfId="0" applyNumberFormat="1" applyFont="1" applyFill="1" applyBorder="1" applyAlignment="1">
      <alignment vertical="center" wrapText="1"/>
    </xf>
    <xf numFmtId="3" fontId="18" fillId="0" borderId="12" xfId="2" applyNumberFormat="1" applyFont="1" applyFill="1" applyBorder="1" applyAlignment="1">
      <alignment horizontal="left" vertical="center"/>
    </xf>
    <xf numFmtId="3" fontId="1" fillId="0" borderId="32" xfId="0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4" fillId="0" borderId="61" xfId="0" applyFont="1" applyBorder="1"/>
    <xf numFmtId="3" fontId="1" fillId="0" borderId="31" xfId="0" applyNumberFormat="1" applyFont="1" applyFill="1" applyBorder="1" applyAlignment="1">
      <alignment vertical="center"/>
    </xf>
    <xf numFmtId="0" fontId="14" fillId="0" borderId="30" xfId="0" applyFont="1" applyBorder="1"/>
    <xf numFmtId="3" fontId="2" fillId="0" borderId="25" xfId="0" applyNumberFormat="1" applyFont="1" applyFill="1" applyBorder="1" applyAlignment="1">
      <alignment vertical="center"/>
    </xf>
    <xf numFmtId="3" fontId="2" fillId="0" borderId="3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165" fontId="2" fillId="6" borderId="62" xfId="0" applyNumberFormat="1" applyFont="1" applyFill="1" applyBorder="1" applyAlignment="1">
      <alignment vertical="center"/>
    </xf>
    <xf numFmtId="164" fontId="1" fillId="0" borderId="63" xfId="0" applyNumberFormat="1" applyFont="1" applyFill="1" applyBorder="1" applyAlignment="1">
      <alignment vertical="center"/>
    </xf>
    <xf numFmtId="3" fontId="1" fillId="0" borderId="23" xfId="2" applyNumberFormat="1" applyFont="1" applyBorder="1" applyAlignment="1"/>
    <xf numFmtId="3" fontId="2" fillId="0" borderId="51" xfId="2" applyNumberFormat="1" applyFont="1" applyFill="1" applyBorder="1" applyAlignment="1">
      <alignment vertical="center"/>
    </xf>
    <xf numFmtId="3" fontId="2" fillId="3" borderId="58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3" fontId="2" fillId="0" borderId="11" xfId="2" applyNumberFormat="1" applyFont="1" applyFill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2" fillId="0" borderId="29" xfId="2" applyNumberFormat="1" applyFont="1" applyFill="1" applyBorder="1" applyAlignment="1">
      <alignment vertical="center"/>
    </xf>
    <xf numFmtId="44" fontId="1" fillId="0" borderId="1" xfId="5" applyFont="1" applyFill="1" applyBorder="1" applyAlignment="1">
      <alignment vertical="center"/>
    </xf>
    <xf numFmtId="3" fontId="2" fillId="3" borderId="47" xfId="2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right" vertical="center" wrapText="1"/>
    </xf>
    <xf numFmtId="165" fontId="2" fillId="1" borderId="47" xfId="0" applyNumberFormat="1" applyFont="1" applyFill="1" applyBorder="1" applyAlignment="1">
      <alignment horizontal="right" vertical="center" wrapText="1"/>
    </xf>
    <xf numFmtId="165" fontId="15" fillId="0" borderId="22" xfId="0" applyNumberFormat="1" applyFont="1" applyFill="1" applyBorder="1" applyAlignment="1">
      <alignment horizontal="right" vertical="center" wrapText="1"/>
    </xf>
    <xf numFmtId="165" fontId="15" fillId="3" borderId="47" xfId="0" applyNumberFormat="1" applyFont="1" applyFill="1" applyBorder="1" applyAlignment="1">
      <alignment horizontal="right" vertical="center" wrapText="1"/>
    </xf>
    <xf numFmtId="165" fontId="2" fillId="3" borderId="47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vertical="center"/>
    </xf>
    <xf numFmtId="164" fontId="2" fillId="0" borderId="63" xfId="0" applyNumberFormat="1" applyFont="1" applyFill="1" applyBorder="1" applyAlignment="1">
      <alignment vertical="center"/>
    </xf>
    <xf numFmtId="165" fontId="15" fillId="0" borderId="64" xfId="0" applyNumberFormat="1" applyFont="1" applyFill="1" applyBorder="1" applyAlignment="1">
      <alignment horizontal="right" vertical="center" wrapText="1"/>
    </xf>
    <xf numFmtId="164" fontId="1" fillId="0" borderId="47" xfId="0" applyNumberFormat="1" applyFont="1" applyFill="1" applyBorder="1" applyAlignment="1">
      <alignment vertical="center"/>
    </xf>
    <xf numFmtId="165" fontId="1" fillId="0" borderId="42" xfId="0" applyNumberFormat="1" applyFont="1" applyFill="1" applyBorder="1" applyAlignment="1">
      <alignment vertical="center" wrapText="1"/>
    </xf>
    <xf numFmtId="165" fontId="1" fillId="0" borderId="37" xfId="0" applyNumberFormat="1" applyFont="1" applyFill="1" applyBorder="1" applyAlignment="1">
      <alignment vertical="center" wrapText="1"/>
    </xf>
    <xf numFmtId="165" fontId="1" fillId="0" borderId="20" xfId="0" applyNumberFormat="1" applyFont="1" applyFill="1" applyBorder="1" applyAlignment="1">
      <alignment vertical="center" wrapText="1"/>
    </xf>
    <xf numFmtId="165" fontId="1" fillId="0" borderId="21" xfId="0" applyNumberFormat="1" applyFont="1" applyFill="1" applyBorder="1" applyAlignment="1">
      <alignment vertical="center" wrapText="1"/>
    </xf>
    <xf numFmtId="165" fontId="1" fillId="0" borderId="21" xfId="0" applyNumberFormat="1" applyFont="1" applyFill="1" applyBorder="1" applyAlignment="1">
      <alignment horizontal="right" vertical="center" wrapText="1"/>
    </xf>
    <xf numFmtId="165" fontId="1" fillId="0" borderId="37" xfId="0" applyNumberFormat="1" applyFont="1" applyFill="1" applyBorder="1" applyAlignment="1">
      <alignment horizontal="right" vertical="center" wrapText="1"/>
    </xf>
    <xf numFmtId="165" fontId="1" fillId="0" borderId="22" xfId="0" applyNumberFormat="1" applyFont="1" applyFill="1" applyBorder="1" applyAlignment="1">
      <alignment vertical="center" wrapText="1"/>
    </xf>
    <xf numFmtId="165" fontId="1" fillId="0" borderId="42" xfId="0" applyNumberFormat="1" applyFont="1" applyFill="1" applyBorder="1" applyAlignment="1">
      <alignment horizontal="right" vertical="center" wrapText="1"/>
    </xf>
    <xf numFmtId="165" fontId="2" fillId="4" borderId="47" xfId="0" applyNumberFormat="1" applyFont="1" applyFill="1" applyBorder="1" applyAlignment="1">
      <alignment vertical="center" wrapText="1"/>
    </xf>
    <xf numFmtId="165" fontId="1" fillId="0" borderId="36" xfId="0" applyNumberFormat="1" applyFont="1" applyFill="1" applyBorder="1" applyAlignment="1">
      <alignment vertical="center" wrapText="1"/>
    </xf>
    <xf numFmtId="165" fontId="9" fillId="1" borderId="4" xfId="0" applyNumberFormat="1" applyFont="1" applyFill="1" applyBorder="1" applyAlignment="1">
      <alignment vertical="center" wrapText="1"/>
    </xf>
    <xf numFmtId="165" fontId="2" fillId="4" borderId="5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3" fontId="9" fillId="7" borderId="1" xfId="0" applyNumberFormat="1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vertical="center"/>
    </xf>
    <xf numFmtId="3" fontId="9" fillId="7" borderId="23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 wrapText="1"/>
    </xf>
    <xf numFmtId="0" fontId="9" fillId="7" borderId="54" xfId="0" applyFont="1" applyFill="1" applyBorder="1" applyAlignment="1">
      <alignment horizontal="left" vertical="center" indent="1"/>
    </xf>
    <xf numFmtId="0" fontId="9" fillId="7" borderId="65" xfId="0" applyFont="1" applyFill="1" applyBorder="1" applyAlignment="1">
      <alignment horizontal="left" vertical="center" indent="1"/>
    </xf>
    <xf numFmtId="0" fontId="9" fillId="7" borderId="66" xfId="0" applyFont="1" applyFill="1" applyBorder="1" applyAlignment="1">
      <alignment vertical="center" wrapText="1"/>
    </xf>
    <xf numFmtId="3" fontId="9" fillId="7" borderId="54" xfId="0" applyNumberFormat="1" applyFont="1" applyFill="1" applyBorder="1" applyAlignment="1">
      <alignment vertical="center"/>
    </xf>
    <xf numFmtId="3" fontId="9" fillId="7" borderId="65" xfId="0" applyNumberFormat="1" applyFont="1" applyFill="1" applyBorder="1" applyAlignment="1">
      <alignment vertical="center"/>
    </xf>
    <xf numFmtId="0" fontId="9" fillId="7" borderId="9" xfId="0" applyFont="1" applyFill="1" applyBorder="1" applyAlignment="1">
      <alignment horizontal="left" vertical="center" indent="1"/>
    </xf>
    <xf numFmtId="0" fontId="9" fillId="7" borderId="3" xfId="0" applyFont="1" applyFill="1" applyBorder="1" applyAlignment="1">
      <alignment horizontal="left" vertical="center" indent="1"/>
    </xf>
    <xf numFmtId="0" fontId="9" fillId="7" borderId="11" xfId="0" applyFont="1" applyFill="1" applyBorder="1" applyAlignment="1">
      <alignment vertical="center" wrapText="1"/>
    </xf>
    <xf numFmtId="3" fontId="9" fillId="7" borderId="9" xfId="0" applyNumberFormat="1" applyFont="1" applyFill="1" applyBorder="1" applyAlignment="1">
      <alignment vertical="center"/>
    </xf>
    <xf numFmtId="3" fontId="9" fillId="7" borderId="3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 indent="1"/>
    </xf>
    <xf numFmtId="0" fontId="8" fillId="7" borderId="21" xfId="0" applyFont="1" applyFill="1" applyBorder="1" applyAlignment="1">
      <alignment vertical="center" wrapText="1"/>
    </xf>
    <xf numFmtId="165" fontId="2" fillId="7" borderId="1" xfId="0" applyNumberFormat="1" applyFont="1" applyFill="1" applyBorder="1" applyAlignment="1">
      <alignment vertical="center" wrapText="1"/>
    </xf>
    <xf numFmtId="165" fontId="1" fillId="7" borderId="1" xfId="0" applyNumberFormat="1" applyFont="1" applyFill="1" applyBorder="1" applyAlignment="1">
      <alignment vertical="center" wrapText="1"/>
    </xf>
    <xf numFmtId="165" fontId="2" fillId="3" borderId="19" xfId="0" applyNumberFormat="1" applyFont="1" applyFill="1" applyBorder="1" applyAlignment="1">
      <alignment vertical="center" wrapText="1"/>
    </xf>
    <xf numFmtId="3" fontId="9" fillId="4" borderId="14" xfId="0" applyNumberFormat="1" applyFont="1" applyFill="1" applyBorder="1" applyAlignment="1">
      <alignment vertical="center" wrapText="1"/>
    </xf>
    <xf numFmtId="165" fontId="2" fillId="3" borderId="19" xfId="0" applyNumberFormat="1" applyFont="1" applyFill="1" applyBorder="1" applyAlignment="1">
      <alignment vertical="center" wrapText="1"/>
    </xf>
    <xf numFmtId="165" fontId="2" fillId="5" borderId="19" xfId="0" applyNumberFormat="1" applyFont="1" applyFill="1" applyBorder="1" applyAlignment="1">
      <alignment vertical="center" wrapText="1"/>
    </xf>
    <xf numFmtId="165" fontId="1" fillId="1" borderId="19" xfId="0" applyNumberFormat="1" applyFont="1" applyFill="1" applyBorder="1" applyAlignment="1">
      <alignment vertical="center" wrapText="1"/>
    </xf>
    <xf numFmtId="165" fontId="2" fillId="2" borderId="19" xfId="0" applyNumberFormat="1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3" fontId="2" fillId="4" borderId="55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3" fontId="2" fillId="4" borderId="62" xfId="2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2" fillId="4" borderId="26" xfId="2" applyNumberFormat="1" applyFont="1" applyFill="1" applyBorder="1" applyAlignment="1">
      <alignment horizontal="center" vertical="center" wrapText="1"/>
    </xf>
    <xf numFmtId="164" fontId="2" fillId="4" borderId="43" xfId="2" applyNumberFormat="1" applyFont="1" applyFill="1" applyBorder="1" applyAlignment="1">
      <alignment horizontal="center" vertical="center" wrapText="1"/>
    </xf>
    <xf numFmtId="164" fontId="2" fillId="4" borderId="50" xfId="2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164" fontId="2" fillId="4" borderId="39" xfId="2" applyNumberFormat="1" applyFont="1" applyFill="1" applyBorder="1" applyAlignment="1">
      <alignment horizontal="center" vertical="center"/>
    </xf>
    <xf numFmtId="164" fontId="2" fillId="4" borderId="60" xfId="2" applyNumberFormat="1" applyFont="1" applyFill="1" applyBorder="1" applyAlignment="1">
      <alignment horizontal="center" vertical="center"/>
    </xf>
    <xf numFmtId="164" fontId="2" fillId="4" borderId="48" xfId="2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 wrapText="1"/>
    </xf>
    <xf numFmtId="3" fontId="9" fillId="4" borderId="37" xfId="0" applyNumberFormat="1" applyFont="1" applyFill="1" applyBorder="1" applyAlignment="1">
      <alignment horizontal="center" vertical="center" wrapText="1"/>
    </xf>
    <xf numFmtId="3" fontId="9" fillId="4" borderId="5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39" xfId="0" applyNumberFormat="1" applyFont="1" applyFill="1" applyBorder="1" applyAlignment="1">
      <alignment horizontal="center" vertical="center" wrapText="1"/>
    </xf>
    <xf numFmtId="3" fontId="9" fillId="4" borderId="60" xfId="0" applyNumberFormat="1" applyFont="1" applyFill="1" applyBorder="1" applyAlignment="1">
      <alignment horizontal="center" vertical="center" wrapText="1"/>
    </xf>
    <xf numFmtId="3" fontId="9" fillId="4" borderId="48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3" fontId="9" fillId="4" borderId="26" xfId="0" applyNumberFormat="1" applyFont="1" applyFill="1" applyBorder="1" applyAlignment="1">
      <alignment horizontal="center" vertical="center" wrapText="1"/>
    </xf>
    <xf numFmtId="3" fontId="9" fillId="4" borderId="43" xfId="0" applyNumberFormat="1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5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8" xfId="2" applyFont="1" applyFill="1" applyBorder="1" applyAlignment="1">
      <alignment horizontal="center" vertical="center" wrapText="1"/>
    </xf>
    <xf numFmtId="3" fontId="2" fillId="4" borderId="29" xfId="2" applyNumberFormat="1" applyFont="1" applyFill="1" applyBorder="1" applyAlignment="1">
      <alignment horizontal="center" vertical="center" wrapText="1"/>
    </xf>
    <xf numFmtId="3" fontId="2" fillId="4" borderId="51" xfId="2" applyNumberFormat="1" applyFont="1" applyFill="1" applyBorder="1" applyAlignment="1">
      <alignment horizontal="center" vertical="center" wrapText="1"/>
    </xf>
    <xf numFmtId="3" fontId="2" fillId="4" borderId="71" xfId="2" applyNumberFormat="1" applyFont="1" applyFill="1" applyBorder="1" applyAlignment="1">
      <alignment horizontal="center" vertical="center" wrapText="1"/>
    </xf>
    <xf numFmtId="3" fontId="2" fillId="4" borderId="18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0" xfId="2" applyNumberFormat="1" applyFont="1" applyFill="1" applyBorder="1" applyAlignment="1">
      <alignment horizontal="center" vertical="center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1" xfId="0" applyNumberFormat="1" applyFont="1" applyFill="1" applyBorder="1" applyAlignment="1">
      <alignment horizontal="center" vertical="center" wrapText="1"/>
    </xf>
    <xf numFmtId="49" fontId="9" fillId="4" borderId="71" xfId="0" applyNumberFormat="1" applyFont="1" applyFill="1" applyBorder="1" applyAlignment="1">
      <alignment horizontal="center" vertical="center" wrapText="1"/>
    </xf>
    <xf numFmtId="3" fontId="2" fillId="4" borderId="35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49" fontId="9" fillId="4" borderId="28" xfId="0" applyNumberFormat="1" applyFont="1" applyFill="1" applyBorder="1" applyAlignment="1">
      <alignment horizontal="center" vertical="center" wrapText="1"/>
    </xf>
    <xf numFmtId="49" fontId="9" fillId="4" borderId="72" xfId="0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49" fontId="9" fillId="4" borderId="52" xfId="0" applyNumberFormat="1" applyFont="1" applyFill="1" applyBorder="1" applyAlignment="1">
      <alignment horizontal="center" vertical="center" wrapText="1"/>
    </xf>
    <xf numFmtId="3" fontId="2" fillId="4" borderId="42" xfId="0" applyNumberFormat="1" applyFont="1" applyFill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3" fontId="2" fillId="4" borderId="57" xfId="0" applyNumberFormat="1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22" xfId="0" applyBorder="1" applyAlignment="1"/>
    <xf numFmtId="0" fontId="0" fillId="0" borderId="36" xfId="0" applyBorder="1" applyAlignment="1"/>
    <xf numFmtId="0" fontId="21" fillId="0" borderId="33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70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/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/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right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</cellXfs>
  <cellStyles count="7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" xfId="5" builtinId="4"/>
    <cellStyle name="Pénznem 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view="pageBreakPreview" zoomScaleNormal="100" zoomScaleSheetLayoutView="100" workbookViewId="0">
      <pane xSplit="4" ySplit="7" topLeftCell="E38" activePane="bottomRight" state="frozen"/>
      <selection activeCell="K64" sqref="K64"/>
      <selection pane="topRight" activeCell="K64" sqref="K64"/>
      <selection pane="bottomLeft" activeCell="K64" sqref="K64"/>
      <selection pane="bottomRight" activeCell="I51" sqref="I51"/>
    </sheetView>
  </sheetViews>
  <sheetFormatPr defaultRowHeight="12.75"/>
  <cols>
    <col min="1" max="1" width="5.7109375" style="77" customWidth="1"/>
    <col min="2" max="2" width="36.5703125" style="77" customWidth="1"/>
    <col min="3" max="4" width="6.7109375" style="77" customWidth="1"/>
    <col min="5" max="7" width="10.140625" style="132" customWidth="1"/>
    <col min="8" max="8" width="10.140625" style="133" customWidth="1"/>
    <col min="9" max="10" width="9.140625" style="77"/>
    <col min="11" max="12" width="9.28515625" style="77" bestFit="1" customWidth="1"/>
    <col min="13" max="13" width="9.7109375" style="77" bestFit="1" customWidth="1"/>
    <col min="14" max="16384" width="9.140625" style="77"/>
  </cols>
  <sheetData>
    <row r="1" spans="1:13" ht="15" customHeight="1">
      <c r="A1" s="423" t="s">
        <v>55</v>
      </c>
      <c r="B1" s="423"/>
      <c r="C1" s="423"/>
      <c r="D1" s="423"/>
      <c r="E1" s="423"/>
      <c r="F1" s="423"/>
      <c r="G1" s="423"/>
      <c r="H1" s="423"/>
    </row>
    <row r="2" spans="1:13" ht="15" customHeight="1">
      <c r="A2" s="424"/>
      <c r="B2" s="424"/>
      <c r="C2" s="424"/>
      <c r="D2" s="424"/>
      <c r="E2" s="424"/>
      <c r="F2" s="424"/>
      <c r="G2" s="424"/>
      <c r="H2" s="424"/>
    </row>
    <row r="4" spans="1:13" ht="15.75" thickBot="1">
      <c r="G4" s="421" t="s">
        <v>688</v>
      </c>
      <c r="H4" s="422"/>
    </row>
    <row r="5" spans="1:13" ht="18.75" customHeight="1">
      <c r="A5" s="416" t="s">
        <v>714</v>
      </c>
      <c r="B5" s="402" t="s">
        <v>123</v>
      </c>
      <c r="C5" s="402" t="s">
        <v>622</v>
      </c>
      <c r="D5" s="425" t="s">
        <v>623</v>
      </c>
      <c r="E5" s="407" t="s">
        <v>775</v>
      </c>
      <c r="F5" s="408"/>
      <c r="G5" s="408"/>
      <c r="H5" s="409"/>
    </row>
    <row r="6" spans="1:13" ht="18" customHeight="1">
      <c r="A6" s="417"/>
      <c r="B6" s="403"/>
      <c r="C6" s="403"/>
      <c r="D6" s="426"/>
      <c r="E6" s="410"/>
      <c r="F6" s="411"/>
      <c r="G6" s="411"/>
      <c r="H6" s="412"/>
    </row>
    <row r="7" spans="1:13" s="78" customFormat="1" ht="26.25" thickBot="1">
      <c r="A7" s="418"/>
      <c r="B7" s="404"/>
      <c r="C7" s="404"/>
      <c r="D7" s="427"/>
      <c r="E7" s="28" t="s">
        <v>776</v>
      </c>
      <c r="F7" s="27" t="s">
        <v>777</v>
      </c>
      <c r="G7" s="27" t="s">
        <v>778</v>
      </c>
      <c r="H7" s="323" t="s">
        <v>779</v>
      </c>
    </row>
    <row r="8" spans="1:13" s="78" customFormat="1" ht="18" customHeight="1">
      <c r="A8" s="35" t="s">
        <v>692</v>
      </c>
      <c r="B8" s="31" t="s">
        <v>769</v>
      </c>
      <c r="C8" s="32" t="s">
        <v>535</v>
      </c>
      <c r="D8" s="40" t="s">
        <v>698</v>
      </c>
      <c r="E8" s="279">
        <v>43193</v>
      </c>
      <c r="F8" s="280">
        <v>44768</v>
      </c>
      <c r="G8" s="280">
        <v>44768</v>
      </c>
      <c r="H8" s="368">
        <f t="shared" ref="H8:H13" si="0">SUM(G8/F8*100)</f>
        <v>100</v>
      </c>
      <c r="K8" s="135"/>
      <c r="L8" s="135"/>
      <c r="M8" s="135"/>
    </row>
    <row r="9" spans="1:13" s="78" customFormat="1" ht="18" customHeight="1">
      <c r="A9" s="36" t="s">
        <v>693</v>
      </c>
      <c r="B9" s="29" t="s">
        <v>705</v>
      </c>
      <c r="C9" s="30" t="s">
        <v>541</v>
      </c>
      <c r="D9" s="41" t="s">
        <v>699</v>
      </c>
      <c r="E9" s="281">
        <v>10883</v>
      </c>
      <c r="F9" s="282">
        <v>7103</v>
      </c>
      <c r="G9" s="282">
        <v>7103</v>
      </c>
      <c r="H9" s="368">
        <f t="shared" si="0"/>
        <v>100</v>
      </c>
      <c r="K9" s="135"/>
      <c r="L9" s="135"/>
      <c r="M9" s="135"/>
    </row>
    <row r="10" spans="1:13" s="78" customFormat="1" ht="18" customHeight="1">
      <c r="A10" s="36" t="s">
        <v>694</v>
      </c>
      <c r="B10" s="29" t="s">
        <v>114</v>
      </c>
      <c r="C10" s="30" t="s">
        <v>557</v>
      </c>
      <c r="D10" s="41" t="s">
        <v>700</v>
      </c>
      <c r="E10" s="281">
        <v>2750</v>
      </c>
      <c r="F10" s="282">
        <v>4140</v>
      </c>
      <c r="G10" s="282">
        <v>2463</v>
      </c>
      <c r="H10" s="368">
        <f t="shared" si="0"/>
        <v>59.492753623188413</v>
      </c>
      <c r="K10" s="135"/>
      <c r="L10" s="135"/>
      <c r="M10" s="135"/>
    </row>
    <row r="11" spans="1:13" s="78" customFormat="1" ht="18" customHeight="1">
      <c r="A11" s="36" t="s">
        <v>695</v>
      </c>
      <c r="B11" s="29" t="s">
        <v>115</v>
      </c>
      <c r="C11" s="30" t="s">
        <v>569</v>
      </c>
      <c r="D11" s="41" t="s">
        <v>701</v>
      </c>
      <c r="E11" s="281">
        <v>1311</v>
      </c>
      <c r="F11" s="282">
        <v>2299</v>
      </c>
      <c r="G11" s="282">
        <v>1830</v>
      </c>
      <c r="H11" s="368">
        <f t="shared" si="0"/>
        <v>79.599826011309261</v>
      </c>
    </row>
    <row r="12" spans="1:13" s="78" customFormat="1" ht="18" customHeight="1">
      <c r="A12" s="36" t="s">
        <v>696</v>
      </c>
      <c r="B12" s="29" t="s">
        <v>116</v>
      </c>
      <c r="C12" s="30" t="s">
        <v>577</v>
      </c>
      <c r="D12" s="41" t="s">
        <v>702</v>
      </c>
      <c r="E12" s="281">
        <v>800</v>
      </c>
      <c r="F12" s="282">
        <v>650</v>
      </c>
      <c r="G12" s="282">
        <v>650</v>
      </c>
      <c r="H12" s="369">
        <f t="shared" si="0"/>
        <v>100</v>
      </c>
    </row>
    <row r="13" spans="1:13" s="78" customFormat="1" ht="18" customHeight="1">
      <c r="A13" s="36" t="s">
        <v>709</v>
      </c>
      <c r="B13" s="29" t="s">
        <v>706</v>
      </c>
      <c r="C13" s="30" t="s">
        <v>582</v>
      </c>
      <c r="D13" s="41" t="s">
        <v>703</v>
      </c>
      <c r="E13" s="281">
        <v>420</v>
      </c>
      <c r="F13" s="282">
        <v>694</v>
      </c>
      <c r="G13" s="282">
        <v>517</v>
      </c>
      <c r="H13" s="368">
        <f t="shared" si="0"/>
        <v>74.49567723342939</v>
      </c>
    </row>
    <row r="14" spans="1:13" s="78" customFormat="1" ht="18" customHeight="1" thickBot="1">
      <c r="A14" s="37" t="s">
        <v>710</v>
      </c>
      <c r="B14" s="33" t="s">
        <v>707</v>
      </c>
      <c r="C14" s="34" t="s">
        <v>586</v>
      </c>
      <c r="D14" s="42" t="s">
        <v>704</v>
      </c>
      <c r="E14" s="283"/>
      <c r="F14" s="284"/>
      <c r="G14" s="284"/>
      <c r="H14" s="351"/>
    </row>
    <row r="15" spans="1:13" s="78" customFormat="1" ht="21" customHeight="1" thickBot="1">
      <c r="A15" s="88" t="s">
        <v>711</v>
      </c>
      <c r="B15" s="38" t="s">
        <v>697</v>
      </c>
      <c r="C15" s="38"/>
      <c r="D15" s="39"/>
      <c r="E15" s="258">
        <f>SUM(E8:E14)</f>
        <v>59357</v>
      </c>
      <c r="F15" s="258">
        <f>SUM(F8:F14)</f>
        <v>59654</v>
      </c>
      <c r="G15" s="285">
        <f>SUM(G8:G14)</f>
        <v>57331</v>
      </c>
      <c r="H15" s="352">
        <f>SUM(G15/F15*100)</f>
        <v>96.105877225332748</v>
      </c>
    </row>
    <row r="16" spans="1:13" ht="18" customHeight="1">
      <c r="A16" s="202" t="s">
        <v>712</v>
      </c>
      <c r="B16" s="204" t="s">
        <v>83</v>
      </c>
      <c r="C16" s="205" t="s">
        <v>591</v>
      </c>
      <c r="D16" s="41" t="s">
        <v>708</v>
      </c>
      <c r="E16" s="259"/>
      <c r="F16" s="260"/>
      <c r="G16" s="259"/>
      <c r="H16" s="324"/>
    </row>
    <row r="17" spans="1:11" ht="18" customHeight="1">
      <c r="A17" s="36" t="s">
        <v>713</v>
      </c>
      <c r="B17" s="201" t="s">
        <v>79</v>
      </c>
      <c r="C17" s="30" t="s">
        <v>600</v>
      </c>
      <c r="D17" s="41" t="s">
        <v>708</v>
      </c>
      <c r="E17" s="261">
        <v>2217</v>
      </c>
      <c r="F17" s="262">
        <v>6577</v>
      </c>
      <c r="G17" s="262">
        <v>6577</v>
      </c>
      <c r="H17" s="368">
        <f>SUM(G17/F17*100)</f>
        <v>100</v>
      </c>
    </row>
    <row r="18" spans="1:11" ht="18" customHeight="1" thickBot="1">
      <c r="A18" s="37" t="s">
        <v>754</v>
      </c>
      <c r="B18" s="206" t="s">
        <v>80</v>
      </c>
      <c r="C18" s="34" t="s">
        <v>600</v>
      </c>
      <c r="D18" s="42" t="s">
        <v>708</v>
      </c>
      <c r="E18" s="263">
        <v>1900</v>
      </c>
      <c r="F18" s="264"/>
      <c r="G18" s="264"/>
      <c r="H18" s="353"/>
    </row>
    <row r="19" spans="1:11" ht="18" customHeight="1" thickBot="1">
      <c r="A19" s="356">
        <v>12</v>
      </c>
      <c r="B19" s="357" t="s">
        <v>815</v>
      </c>
      <c r="C19" s="358" t="s">
        <v>600</v>
      </c>
      <c r="D19" s="359"/>
      <c r="E19" s="360">
        <f>SUM(E17:E18)</f>
        <v>4117</v>
      </c>
      <c r="F19" s="361">
        <f>SUM(F17:F18)</f>
        <v>6577</v>
      </c>
      <c r="G19" s="363"/>
      <c r="H19" s="362"/>
    </row>
    <row r="20" spans="1:11" ht="21" customHeight="1" thickBot="1">
      <c r="A20" s="198" t="s">
        <v>756</v>
      </c>
      <c r="B20" s="199" t="s">
        <v>618</v>
      </c>
      <c r="C20" s="199"/>
      <c r="D20" s="200"/>
      <c r="E20" s="265">
        <f>SUM(E15:E18)</f>
        <v>63474</v>
      </c>
      <c r="F20" s="265">
        <f>SUM(F15:F18)</f>
        <v>66231</v>
      </c>
      <c r="G20" s="271">
        <f>SUM(G15:G18)</f>
        <v>63908</v>
      </c>
      <c r="H20" s="354">
        <f>SUM(G20/F20*100)</f>
        <v>96.492579003789771</v>
      </c>
    </row>
    <row r="21" spans="1:11" ht="13.5" thickBot="1">
      <c r="A21" s="80"/>
      <c r="B21" s="78"/>
      <c r="C21" s="78"/>
      <c r="D21" s="78"/>
      <c r="E21" s="266"/>
      <c r="F21" s="266"/>
      <c r="G21" s="338"/>
      <c r="H21" s="337"/>
    </row>
    <row r="22" spans="1:11" s="78" customFormat="1" ht="15" customHeight="1">
      <c r="A22" s="35" t="s">
        <v>692</v>
      </c>
      <c r="B22" s="405" t="s">
        <v>81</v>
      </c>
      <c r="C22" s="405"/>
      <c r="D22" s="208"/>
      <c r="E22" s="267">
        <v>49891</v>
      </c>
      <c r="F22" s="268">
        <f>SUM(F8,F10,F11,F13,F17)</f>
        <v>58478</v>
      </c>
      <c r="G22" s="268">
        <v>56155</v>
      </c>
      <c r="H22" s="371">
        <f>SUM(G22/F22*100)</f>
        <v>96.027565922227168</v>
      </c>
    </row>
    <row r="23" spans="1:11" s="78" customFormat="1" ht="15" customHeight="1" thickBot="1">
      <c r="A23" s="37" t="s">
        <v>693</v>
      </c>
      <c r="B23" s="406" t="s">
        <v>82</v>
      </c>
      <c r="C23" s="406"/>
      <c r="D23" s="209"/>
      <c r="E23" s="269">
        <v>13583</v>
      </c>
      <c r="F23" s="270">
        <f>SUM(F9,F12,F14,F18)</f>
        <v>7753</v>
      </c>
      <c r="G23" s="270">
        <v>7753</v>
      </c>
      <c r="H23" s="370">
        <f>SUM(G23/F23*100)</f>
        <v>100</v>
      </c>
    </row>
    <row r="24" spans="1:11" s="78" customFormat="1" ht="18" customHeight="1" thickBot="1">
      <c r="A24" s="210"/>
      <c r="B24" s="419" t="s">
        <v>88</v>
      </c>
      <c r="C24" s="420"/>
      <c r="D24" s="211"/>
      <c r="E24" s="271">
        <f>SUM(E22:E23)</f>
        <v>63474</v>
      </c>
      <c r="F24" s="271">
        <f>SUM(F22:F23)</f>
        <v>66231</v>
      </c>
      <c r="G24" s="271">
        <f>SUM(G22:G23)</f>
        <v>63908</v>
      </c>
      <c r="H24" s="355">
        <f>SUM(G24/F24*100)</f>
        <v>96.492579003789771</v>
      </c>
    </row>
    <row r="25" spans="1:11">
      <c r="E25" s="259"/>
      <c r="F25" s="259"/>
      <c r="G25" s="259"/>
      <c r="H25" s="273"/>
    </row>
    <row r="26" spans="1:11" ht="13.5" thickBot="1">
      <c r="E26" s="259"/>
      <c r="F26" s="259"/>
      <c r="G26" s="259"/>
      <c r="H26" s="273"/>
    </row>
    <row r="27" spans="1:11" ht="18.75" customHeight="1">
      <c r="A27" s="416" t="s">
        <v>714</v>
      </c>
      <c r="B27" s="402" t="s">
        <v>123</v>
      </c>
      <c r="C27" s="402" t="s">
        <v>622</v>
      </c>
      <c r="D27" s="425" t="s">
        <v>623</v>
      </c>
      <c r="E27" s="428" t="s">
        <v>727</v>
      </c>
      <c r="F27" s="429"/>
      <c r="G27" s="429"/>
      <c r="H27" s="430"/>
    </row>
    <row r="28" spans="1:11" ht="18" customHeight="1">
      <c r="A28" s="417"/>
      <c r="B28" s="403"/>
      <c r="C28" s="403"/>
      <c r="D28" s="426"/>
      <c r="E28" s="413" t="s">
        <v>689</v>
      </c>
      <c r="F28" s="414"/>
      <c r="G28" s="414"/>
      <c r="H28" s="415"/>
    </row>
    <row r="29" spans="1:11" s="78" customFormat="1" ht="26.25" thickBot="1">
      <c r="A29" s="418"/>
      <c r="B29" s="404"/>
      <c r="C29" s="404"/>
      <c r="D29" s="427"/>
      <c r="E29" s="28" t="s">
        <v>776</v>
      </c>
      <c r="F29" s="27" t="s">
        <v>777</v>
      </c>
      <c r="G29" s="27" t="s">
        <v>778</v>
      </c>
      <c r="H29" s="323" t="s">
        <v>779</v>
      </c>
    </row>
    <row r="30" spans="1:11" s="78" customFormat="1" ht="18" customHeight="1">
      <c r="A30" s="35" t="s">
        <v>692</v>
      </c>
      <c r="B30" s="31" t="s">
        <v>124</v>
      </c>
      <c r="C30" s="32" t="s">
        <v>336</v>
      </c>
      <c r="D30" s="40" t="s">
        <v>718</v>
      </c>
      <c r="E30" s="251">
        <v>17927</v>
      </c>
      <c r="F30" s="252">
        <v>20959</v>
      </c>
      <c r="G30" s="252">
        <v>20934</v>
      </c>
      <c r="H30" s="366">
        <f t="shared" ref="H30:H36" si="1">SUM(G30/F30*100)</f>
        <v>99.880719499976152</v>
      </c>
    </row>
    <row r="31" spans="1:11" s="78" customFormat="1" ht="18" customHeight="1">
      <c r="A31" s="36" t="s">
        <v>693</v>
      </c>
      <c r="B31" s="29" t="s">
        <v>717</v>
      </c>
      <c r="C31" s="30" t="s">
        <v>345</v>
      </c>
      <c r="D31" s="41" t="s">
        <v>719</v>
      </c>
      <c r="E31" s="253">
        <v>2999</v>
      </c>
      <c r="F31" s="254">
        <v>3483</v>
      </c>
      <c r="G31" s="254">
        <v>3483</v>
      </c>
      <c r="H31" s="367">
        <f t="shared" si="1"/>
        <v>100</v>
      </c>
    </row>
    <row r="32" spans="1:11" s="78" customFormat="1" ht="18" customHeight="1">
      <c r="A32" s="36" t="s">
        <v>694</v>
      </c>
      <c r="B32" s="29" t="s">
        <v>128</v>
      </c>
      <c r="C32" s="30" t="s">
        <v>343</v>
      </c>
      <c r="D32" s="41" t="s">
        <v>720</v>
      </c>
      <c r="E32" s="253">
        <v>12528</v>
      </c>
      <c r="F32" s="254">
        <v>13694</v>
      </c>
      <c r="G32" s="254">
        <v>13685</v>
      </c>
      <c r="H32" s="367">
        <f t="shared" si="1"/>
        <v>99.934277785891638</v>
      </c>
      <c r="K32" s="135"/>
    </row>
    <row r="33" spans="1:9" s="78" customFormat="1" ht="18" customHeight="1">
      <c r="A33" s="36" t="s">
        <v>695</v>
      </c>
      <c r="B33" s="29" t="s">
        <v>132</v>
      </c>
      <c r="C33" s="30" t="s">
        <v>356</v>
      </c>
      <c r="D33" s="41" t="s">
        <v>721</v>
      </c>
      <c r="E33" s="253">
        <v>11315</v>
      </c>
      <c r="F33" s="254">
        <v>11197</v>
      </c>
      <c r="G33" s="254">
        <v>11197</v>
      </c>
      <c r="H33" s="367">
        <f t="shared" si="1"/>
        <v>100</v>
      </c>
    </row>
    <row r="34" spans="1:9" s="78" customFormat="1" ht="18" customHeight="1">
      <c r="A34" s="36" t="s">
        <v>696</v>
      </c>
      <c r="B34" s="29" t="s">
        <v>133</v>
      </c>
      <c r="C34" s="30" t="s">
        <v>369</v>
      </c>
      <c r="D34" s="41" t="s">
        <v>722</v>
      </c>
      <c r="E34" s="253">
        <v>5122</v>
      </c>
      <c r="F34" s="254">
        <v>9608</v>
      </c>
      <c r="G34" s="254">
        <v>4139</v>
      </c>
      <c r="H34" s="365">
        <f t="shared" si="1"/>
        <v>43.078684429641967</v>
      </c>
    </row>
    <row r="35" spans="1:9" s="78" customFormat="1" ht="18" customHeight="1">
      <c r="A35" s="36" t="s">
        <v>709</v>
      </c>
      <c r="B35" s="29" t="s">
        <v>134</v>
      </c>
      <c r="C35" s="30" t="s">
        <v>377</v>
      </c>
      <c r="D35" s="41" t="s">
        <v>723</v>
      </c>
      <c r="E35" s="253">
        <v>13583</v>
      </c>
      <c r="F35" s="254">
        <v>1490</v>
      </c>
      <c r="G35" s="254">
        <v>1327</v>
      </c>
      <c r="H35" s="367">
        <f t="shared" si="1"/>
        <v>89.060402684563755</v>
      </c>
    </row>
    <row r="36" spans="1:9" s="78" customFormat="1" ht="18" customHeight="1">
      <c r="A36" s="36" t="s">
        <v>710</v>
      </c>
      <c r="B36" s="33" t="s">
        <v>107</v>
      </c>
      <c r="C36" s="30" t="s">
        <v>383</v>
      </c>
      <c r="D36" s="42" t="s">
        <v>724</v>
      </c>
      <c r="E36" s="255"/>
      <c r="F36" s="256">
        <v>5800</v>
      </c>
      <c r="G36" s="256">
        <v>5800</v>
      </c>
      <c r="H36" s="365">
        <f t="shared" si="1"/>
        <v>100</v>
      </c>
    </row>
    <row r="37" spans="1:9" s="78" customFormat="1" ht="18" customHeight="1" thickBot="1">
      <c r="A37" s="36" t="s">
        <v>711</v>
      </c>
      <c r="B37" s="33" t="s">
        <v>108</v>
      </c>
      <c r="C37" s="30" t="s">
        <v>391</v>
      </c>
      <c r="D37" s="42" t="s">
        <v>725</v>
      </c>
      <c r="E37" s="255"/>
      <c r="F37" s="256"/>
      <c r="G37" s="256"/>
      <c r="H37" s="370"/>
    </row>
    <row r="38" spans="1:9" s="78" customFormat="1" ht="21" customHeight="1" thickBot="1">
      <c r="A38" s="167" t="s">
        <v>711</v>
      </c>
      <c r="B38" s="168" t="s">
        <v>726</v>
      </c>
      <c r="C38" s="168"/>
      <c r="D38" s="169"/>
      <c r="E38" s="258">
        <f>SUM(E30:E37)</f>
        <v>63474</v>
      </c>
      <c r="F38" s="258">
        <f>SUM(F30:F37)</f>
        <v>66231</v>
      </c>
      <c r="G38" s="258"/>
      <c r="H38" s="352"/>
    </row>
    <row r="39" spans="1:9" ht="21" customHeight="1" thickBot="1">
      <c r="A39" s="198" t="s">
        <v>755</v>
      </c>
      <c r="B39" s="199" t="s">
        <v>421</v>
      </c>
      <c r="C39" s="199"/>
      <c r="D39" s="207"/>
      <c r="E39" s="275">
        <f>E38</f>
        <v>63474</v>
      </c>
      <c r="F39" s="275">
        <f>F38</f>
        <v>66231</v>
      </c>
      <c r="G39" s="275"/>
      <c r="H39" s="372"/>
    </row>
    <row r="40" spans="1:9" ht="13.5" thickBot="1">
      <c r="E40" s="259"/>
      <c r="F40" s="259"/>
      <c r="G40" s="259"/>
      <c r="H40" s="322"/>
    </row>
    <row r="41" spans="1:9" s="78" customFormat="1" ht="15" customHeight="1" thickBot="1">
      <c r="A41" s="35" t="s">
        <v>692</v>
      </c>
      <c r="B41" s="405" t="s">
        <v>84</v>
      </c>
      <c r="C41" s="405"/>
      <c r="D41" s="208"/>
      <c r="E41" s="267">
        <f>SUM(E30,E31,E32,E33,E34)</f>
        <v>49891</v>
      </c>
      <c r="F41" s="267">
        <f>SUM(F30,F31,F32,F33,F34)</f>
        <v>58941</v>
      </c>
      <c r="G41" s="267"/>
      <c r="H41" s="364"/>
      <c r="I41" s="135"/>
    </row>
    <row r="42" spans="1:9" s="78" customFormat="1" ht="15" customHeight="1" thickBot="1">
      <c r="A42" s="37" t="s">
        <v>693</v>
      </c>
      <c r="B42" s="406" t="s">
        <v>85</v>
      </c>
      <c r="C42" s="406"/>
      <c r="D42" s="209"/>
      <c r="E42" s="269">
        <f>SUM(E35:E37)</f>
        <v>13583</v>
      </c>
      <c r="F42" s="269">
        <f>SUM(F35:F37)</f>
        <v>7290</v>
      </c>
      <c r="G42" s="269"/>
      <c r="H42" s="364"/>
      <c r="I42" s="135"/>
    </row>
    <row r="43" spans="1:9" s="78" customFormat="1" ht="18" customHeight="1" thickBot="1">
      <c r="A43" s="210"/>
      <c r="B43" s="419" t="s">
        <v>89</v>
      </c>
      <c r="C43" s="420"/>
      <c r="D43" s="211"/>
      <c r="E43" s="271">
        <f>SUM(E41:E42)</f>
        <v>63474</v>
      </c>
      <c r="F43" s="271">
        <f>SUM(F41:F42)</f>
        <v>66231</v>
      </c>
      <c r="G43" s="271"/>
      <c r="H43" s="325"/>
    </row>
    <row r="44" spans="1:9" ht="13.5" thickBot="1">
      <c r="E44" s="259"/>
      <c r="F44" s="259"/>
      <c r="G44" s="259"/>
      <c r="H44" s="286"/>
    </row>
    <row r="45" spans="1:9" s="78" customFormat="1" ht="15" customHeight="1">
      <c r="A45" s="35" t="s">
        <v>692</v>
      </c>
      <c r="B45" s="405" t="s">
        <v>86</v>
      </c>
      <c r="C45" s="405"/>
      <c r="D45" s="208"/>
      <c r="E45" s="276">
        <v>0</v>
      </c>
      <c r="F45" s="277">
        <v>-463</v>
      </c>
      <c r="G45" s="277"/>
      <c r="H45" s="257"/>
      <c r="I45" s="135"/>
    </row>
    <row r="46" spans="1:9" s="78" customFormat="1" ht="15" customHeight="1" thickBot="1">
      <c r="A46" s="37" t="s">
        <v>693</v>
      </c>
      <c r="B46" s="406" t="s">
        <v>87</v>
      </c>
      <c r="C46" s="406"/>
      <c r="D46" s="209"/>
      <c r="E46" s="278">
        <v>0</v>
      </c>
      <c r="F46" s="270">
        <v>463</v>
      </c>
      <c r="G46" s="270"/>
      <c r="H46" s="274"/>
      <c r="I46" s="135"/>
    </row>
    <row r="47" spans="1:9" s="78" customFormat="1" ht="18" customHeight="1" thickBot="1">
      <c r="A47" s="210"/>
      <c r="B47" s="419" t="s">
        <v>90</v>
      </c>
      <c r="C47" s="420"/>
      <c r="D47" s="211"/>
      <c r="E47" s="271">
        <v>0</v>
      </c>
      <c r="F47" s="272">
        <v>0</v>
      </c>
      <c r="G47" s="272"/>
      <c r="H47" s="287"/>
    </row>
    <row r="52" spans="8:8" ht="12" customHeight="1">
      <c r="H52" s="132"/>
    </row>
  </sheetData>
  <mergeCells count="23">
    <mergeCell ref="G4:H4"/>
    <mergeCell ref="A1:H1"/>
    <mergeCell ref="A2:H2"/>
    <mergeCell ref="D27:D29"/>
    <mergeCell ref="E27:H27"/>
    <mergeCell ref="D5:D7"/>
    <mergeCell ref="A5:A7"/>
    <mergeCell ref="B47:C47"/>
    <mergeCell ref="B22:C22"/>
    <mergeCell ref="B23:C23"/>
    <mergeCell ref="B24:C24"/>
    <mergeCell ref="B41:C41"/>
    <mergeCell ref="B42:C42"/>
    <mergeCell ref="B43:C43"/>
    <mergeCell ref="B5:B7"/>
    <mergeCell ref="C5:C7"/>
    <mergeCell ref="A27:A29"/>
    <mergeCell ref="C27:C29"/>
    <mergeCell ref="B27:B29"/>
    <mergeCell ref="B45:C45"/>
    <mergeCell ref="B46:C46"/>
    <mergeCell ref="E5:H6"/>
    <mergeCell ref="E28:H28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G111" sqref="G111"/>
    </sheetView>
  </sheetViews>
  <sheetFormatPr defaultRowHeight="15"/>
  <cols>
    <col min="1" max="1" width="7.7109375" customWidth="1"/>
    <col min="2" max="2" width="9.7109375" customWidth="1"/>
    <col min="3" max="3" width="39.7109375" style="81" customWidth="1"/>
    <col min="4" max="4" width="9.85546875" style="136" bestFit="1" customWidth="1"/>
    <col min="5" max="6" width="9.140625" style="136"/>
    <col min="7" max="7" width="9.85546875" style="137" bestFit="1" customWidth="1"/>
  </cols>
  <sheetData>
    <row r="1" spans="1:7">
      <c r="A1" s="434" t="s">
        <v>836</v>
      </c>
      <c r="B1" s="434"/>
      <c r="C1" s="434"/>
      <c r="D1" s="434"/>
      <c r="E1" s="434"/>
      <c r="F1" s="434"/>
      <c r="G1" s="434"/>
    </row>
    <row r="2" spans="1:7">
      <c r="A2" s="435" t="s">
        <v>688</v>
      </c>
      <c r="B2" s="435"/>
      <c r="C2" s="435"/>
      <c r="D2" s="435"/>
      <c r="E2" s="435"/>
      <c r="F2" s="435"/>
      <c r="G2" s="435"/>
    </row>
    <row r="3" spans="1:7" ht="15.75" thickBot="1"/>
    <row r="4" spans="1:7" ht="25.5" customHeight="1">
      <c r="A4" s="439" t="s">
        <v>622</v>
      </c>
      <c r="B4" s="442" t="s">
        <v>623</v>
      </c>
      <c r="C4" s="445" t="s">
        <v>123</v>
      </c>
      <c r="D4" s="436" t="s">
        <v>727</v>
      </c>
      <c r="E4" s="437"/>
      <c r="F4" s="437"/>
      <c r="G4" s="438"/>
    </row>
    <row r="5" spans="1:7" ht="15" customHeight="1">
      <c r="A5" s="440"/>
      <c r="B5" s="443"/>
      <c r="C5" s="446"/>
      <c r="D5" s="448" t="s">
        <v>689</v>
      </c>
      <c r="E5" s="449"/>
      <c r="F5" s="450"/>
      <c r="G5" s="431" t="s">
        <v>779</v>
      </c>
    </row>
    <row r="6" spans="1:7" ht="15" customHeight="1">
      <c r="A6" s="440"/>
      <c r="B6" s="443"/>
      <c r="C6" s="446"/>
      <c r="D6" s="106"/>
      <c r="E6" s="107"/>
      <c r="F6" s="108"/>
      <c r="G6" s="432"/>
    </row>
    <row r="7" spans="1:7" ht="15" customHeight="1" thickBot="1">
      <c r="A7" s="441"/>
      <c r="B7" s="444"/>
      <c r="C7" s="447"/>
      <c r="D7" s="110" t="s">
        <v>776</v>
      </c>
      <c r="E7" s="110" t="s">
        <v>777</v>
      </c>
      <c r="F7" s="110" t="s">
        <v>778</v>
      </c>
      <c r="G7" s="433"/>
    </row>
    <row r="8" spans="1:7">
      <c r="A8" s="14" t="s">
        <v>112</v>
      </c>
      <c r="B8" s="4"/>
      <c r="C8" s="21"/>
      <c r="D8" s="138"/>
      <c r="E8" s="139"/>
      <c r="F8" s="139"/>
      <c r="G8" s="140"/>
    </row>
    <row r="9" spans="1:7">
      <c r="A9" s="12" t="s">
        <v>524</v>
      </c>
      <c r="B9" s="1" t="s">
        <v>268</v>
      </c>
      <c r="C9" s="22" t="s">
        <v>656</v>
      </c>
      <c r="D9" s="115">
        <v>11727</v>
      </c>
      <c r="E9" s="116">
        <v>11727</v>
      </c>
      <c r="F9" s="116"/>
      <c r="G9" s="373"/>
    </row>
    <row r="10" spans="1:7">
      <c r="A10" s="12" t="s">
        <v>525</v>
      </c>
      <c r="B10" s="1" t="s">
        <v>269</v>
      </c>
      <c r="C10" s="22" t="s">
        <v>657</v>
      </c>
      <c r="D10" s="115">
        <v>12106</v>
      </c>
      <c r="E10" s="116">
        <v>10850</v>
      </c>
      <c r="F10" s="116"/>
      <c r="G10" s="373"/>
    </row>
    <row r="11" spans="1:7">
      <c r="A11" s="12" t="s">
        <v>526</v>
      </c>
      <c r="B11" s="1" t="s">
        <v>270</v>
      </c>
      <c r="C11" s="22" t="s">
        <v>658</v>
      </c>
      <c r="D11" s="115">
        <v>347</v>
      </c>
      <c r="E11" s="116">
        <v>347</v>
      </c>
      <c r="F11" s="116"/>
      <c r="G11" s="373"/>
    </row>
    <row r="12" spans="1:7">
      <c r="A12" s="12" t="s">
        <v>527</v>
      </c>
      <c r="B12" s="1" t="s">
        <v>271</v>
      </c>
      <c r="C12" s="22" t="s">
        <v>487</v>
      </c>
      <c r="D12" s="115">
        <v>10</v>
      </c>
      <c r="E12" s="116">
        <v>649</v>
      </c>
      <c r="F12" s="116"/>
      <c r="G12" s="373"/>
    </row>
    <row r="13" spans="1:7" ht="15.75" thickBot="1">
      <c r="A13" s="13" t="s">
        <v>528</v>
      </c>
      <c r="B13" s="2" t="s">
        <v>272</v>
      </c>
      <c r="C13" s="23" t="s">
        <v>488</v>
      </c>
      <c r="D13" s="115">
        <v>2500</v>
      </c>
      <c r="E13" s="117">
        <v>2726</v>
      </c>
      <c r="F13" s="117"/>
      <c r="G13" s="373"/>
    </row>
    <row r="14" spans="1:7" ht="15" customHeight="1" thickBot="1">
      <c r="A14" s="43" t="s">
        <v>529</v>
      </c>
      <c r="B14" s="43"/>
      <c r="C14" s="44" t="s">
        <v>659</v>
      </c>
      <c r="D14" s="118">
        <f>SUM(D8:D13)</f>
        <v>26690</v>
      </c>
      <c r="E14" s="118">
        <f>SUM(E8:E13)</f>
        <v>26299</v>
      </c>
      <c r="F14" s="118"/>
      <c r="G14" s="374"/>
    </row>
    <row r="15" spans="1:7">
      <c r="A15" s="12" t="s">
        <v>530</v>
      </c>
      <c r="B15" s="1" t="s">
        <v>221</v>
      </c>
      <c r="C15" s="22" t="s">
        <v>489</v>
      </c>
      <c r="D15" s="115"/>
      <c r="E15" s="116"/>
      <c r="F15" s="116"/>
      <c r="G15" s="140"/>
    </row>
    <row r="16" spans="1:7">
      <c r="A16" s="12" t="s">
        <v>531</v>
      </c>
      <c r="B16" s="1" t="s">
        <v>222</v>
      </c>
      <c r="C16" s="22" t="s">
        <v>660</v>
      </c>
      <c r="D16" s="115"/>
      <c r="E16" s="116"/>
      <c r="F16" s="116"/>
      <c r="G16" s="140"/>
    </row>
    <row r="17" spans="1:7" ht="15" customHeight="1">
      <c r="A17" s="12" t="s">
        <v>532</v>
      </c>
      <c r="B17" s="1" t="s">
        <v>223</v>
      </c>
      <c r="C17" s="22" t="s">
        <v>661</v>
      </c>
      <c r="D17" s="115"/>
      <c r="E17" s="116"/>
      <c r="F17" s="116"/>
      <c r="G17" s="140"/>
    </row>
    <row r="18" spans="1:7" ht="15" customHeight="1">
      <c r="A18" s="12" t="s">
        <v>533</v>
      </c>
      <c r="B18" s="1" t="s">
        <v>224</v>
      </c>
      <c r="C18" s="22" t="s">
        <v>662</v>
      </c>
      <c r="D18" s="115"/>
      <c r="E18" s="116"/>
      <c r="F18" s="116"/>
      <c r="G18" s="140"/>
    </row>
    <row r="19" spans="1:7" ht="15.75" thickBot="1">
      <c r="A19" s="13" t="s">
        <v>534</v>
      </c>
      <c r="B19" s="2" t="s">
        <v>225</v>
      </c>
      <c r="C19" s="23" t="s">
        <v>663</v>
      </c>
      <c r="D19" s="115">
        <v>16503</v>
      </c>
      <c r="E19" s="117">
        <v>18469</v>
      </c>
      <c r="F19" s="117"/>
      <c r="G19" s="365"/>
    </row>
    <row r="20" spans="1:7" ht="18" customHeight="1" thickBot="1">
      <c r="A20" s="83" t="s">
        <v>535</v>
      </c>
      <c r="B20" s="84"/>
      <c r="C20" s="86" t="s">
        <v>664</v>
      </c>
      <c r="D20" s="121">
        <f>SUM(D14:D19)</f>
        <v>43193</v>
      </c>
      <c r="E20" s="121">
        <f>SUM(E14:E19)</f>
        <v>44768</v>
      </c>
      <c r="F20" s="121"/>
      <c r="G20" s="375"/>
    </row>
    <row r="21" spans="1:7">
      <c r="A21" s="14" t="s">
        <v>113</v>
      </c>
      <c r="B21" s="3"/>
      <c r="C21" s="26"/>
      <c r="D21" s="112"/>
      <c r="E21" s="113"/>
      <c r="F21" s="113"/>
      <c r="G21" s="140"/>
    </row>
    <row r="22" spans="1:7">
      <c r="A22" s="12" t="s">
        <v>536</v>
      </c>
      <c r="B22" s="1" t="s">
        <v>226</v>
      </c>
      <c r="C22" s="22" t="s">
        <v>490</v>
      </c>
      <c r="D22" s="115"/>
      <c r="E22" s="116">
        <v>6500</v>
      </c>
      <c r="F22" s="116"/>
      <c r="G22" s="373"/>
    </row>
    <row r="23" spans="1:7">
      <c r="A23" s="12" t="s">
        <v>537</v>
      </c>
      <c r="B23" s="1" t="s">
        <v>227</v>
      </c>
      <c r="C23" s="22" t="s">
        <v>665</v>
      </c>
      <c r="D23" s="115"/>
      <c r="E23" s="116"/>
      <c r="F23" s="116"/>
      <c r="G23" s="373"/>
    </row>
    <row r="24" spans="1:7" ht="15" customHeight="1">
      <c r="A24" s="12" t="s">
        <v>538</v>
      </c>
      <c r="B24" s="1" t="s">
        <v>228</v>
      </c>
      <c r="C24" s="22" t="s">
        <v>666</v>
      </c>
      <c r="D24" s="115"/>
      <c r="E24" s="116"/>
      <c r="F24" s="116"/>
      <c r="G24" s="373"/>
    </row>
    <row r="25" spans="1:7" ht="15" customHeight="1">
      <c r="A25" s="12" t="s">
        <v>539</v>
      </c>
      <c r="B25" s="1" t="s">
        <v>229</v>
      </c>
      <c r="C25" s="22" t="s">
        <v>667</v>
      </c>
      <c r="D25" s="115"/>
      <c r="E25" s="116"/>
      <c r="F25" s="116"/>
      <c r="G25" s="373"/>
    </row>
    <row r="26" spans="1:7" ht="15.75" thickBot="1">
      <c r="A26" s="13" t="s">
        <v>540</v>
      </c>
      <c r="B26" s="2" t="s">
        <v>230</v>
      </c>
      <c r="C26" s="23" t="s">
        <v>668</v>
      </c>
      <c r="D26" s="115">
        <v>10883</v>
      </c>
      <c r="E26" s="117">
        <v>603</v>
      </c>
      <c r="F26" s="117"/>
      <c r="G26" s="373"/>
    </row>
    <row r="27" spans="1:7" ht="18" customHeight="1" thickBot="1">
      <c r="A27" s="83" t="s">
        <v>541</v>
      </c>
      <c r="B27" s="84"/>
      <c r="C27" s="86" t="s">
        <v>716</v>
      </c>
      <c r="D27" s="120">
        <f>SUM(D21:D26)</f>
        <v>10883</v>
      </c>
      <c r="E27" s="120">
        <f>SUM(E21:E26)</f>
        <v>7103</v>
      </c>
      <c r="F27" s="120"/>
      <c r="G27" s="325"/>
    </row>
    <row r="28" spans="1:7">
      <c r="A28" s="14" t="s">
        <v>114</v>
      </c>
      <c r="B28" s="3"/>
      <c r="C28" s="26"/>
      <c r="D28" s="112"/>
      <c r="E28" s="113"/>
      <c r="F28" s="113"/>
      <c r="G28" s="140"/>
    </row>
    <row r="29" spans="1:7">
      <c r="A29" s="12" t="s">
        <v>542</v>
      </c>
      <c r="B29" s="1" t="s">
        <v>273</v>
      </c>
      <c r="C29" s="22" t="s">
        <v>491</v>
      </c>
      <c r="D29" s="115"/>
      <c r="E29" s="116"/>
      <c r="F29" s="116"/>
      <c r="G29" s="140"/>
    </row>
    <row r="30" spans="1:7">
      <c r="A30" s="13" t="s">
        <v>543</v>
      </c>
      <c r="B30" s="2" t="s">
        <v>274</v>
      </c>
      <c r="C30" s="23" t="s">
        <v>492</v>
      </c>
      <c r="D30" s="376"/>
      <c r="E30" s="117"/>
      <c r="F30" s="117"/>
      <c r="G30" s="288"/>
    </row>
    <row r="31" spans="1:7" ht="15" customHeight="1">
      <c r="A31" s="377" t="s">
        <v>544</v>
      </c>
      <c r="B31" s="377"/>
      <c r="C31" s="381" t="s">
        <v>545</v>
      </c>
      <c r="D31" s="380"/>
      <c r="E31" s="378"/>
      <c r="F31" s="378"/>
      <c r="G31" s="379"/>
    </row>
    <row r="32" spans="1:7" s="46" customFormat="1" ht="15" customHeight="1">
      <c r="A32" s="392" t="s">
        <v>546</v>
      </c>
      <c r="B32" s="392" t="s">
        <v>231</v>
      </c>
      <c r="C32" s="393" t="s">
        <v>493</v>
      </c>
      <c r="D32" s="380"/>
      <c r="E32" s="378"/>
      <c r="F32" s="378"/>
      <c r="G32" s="379"/>
    </row>
    <row r="33" spans="1:7" s="46" customFormat="1" ht="15" customHeight="1">
      <c r="A33" s="392" t="s">
        <v>547</v>
      </c>
      <c r="B33" s="392" t="s">
        <v>232</v>
      </c>
      <c r="C33" s="393" t="s">
        <v>494</v>
      </c>
      <c r="D33" s="380"/>
      <c r="E33" s="378"/>
      <c r="F33" s="378"/>
      <c r="G33" s="379"/>
    </row>
    <row r="34" spans="1:7" s="46" customFormat="1" ht="15" customHeight="1">
      <c r="A34" s="377" t="s">
        <v>548</v>
      </c>
      <c r="B34" s="377" t="s">
        <v>233</v>
      </c>
      <c r="C34" s="381" t="s">
        <v>495</v>
      </c>
      <c r="D34" s="380">
        <v>700</v>
      </c>
      <c r="E34" s="378">
        <v>1211</v>
      </c>
      <c r="F34" s="378"/>
      <c r="G34" s="394"/>
    </row>
    <row r="35" spans="1:7">
      <c r="A35" s="16" t="s">
        <v>550</v>
      </c>
      <c r="B35" s="3" t="s">
        <v>275</v>
      </c>
      <c r="C35" s="26" t="s">
        <v>496</v>
      </c>
      <c r="D35" s="112"/>
      <c r="E35" s="113"/>
      <c r="F35" s="113"/>
      <c r="G35" s="395"/>
    </row>
    <row r="36" spans="1:7">
      <c r="A36" s="12" t="s">
        <v>551</v>
      </c>
      <c r="B36" s="1" t="s">
        <v>276</v>
      </c>
      <c r="C36" s="22" t="s">
        <v>497</v>
      </c>
      <c r="D36" s="112"/>
      <c r="E36" s="116"/>
      <c r="F36" s="116"/>
      <c r="G36" s="395"/>
    </row>
    <row r="37" spans="1:7" ht="15" customHeight="1">
      <c r="A37" s="12" t="s">
        <v>552</v>
      </c>
      <c r="B37" s="1" t="s">
        <v>277</v>
      </c>
      <c r="C37" s="22" t="s">
        <v>498</v>
      </c>
      <c r="D37" s="112"/>
      <c r="E37" s="116"/>
      <c r="F37" s="116"/>
      <c r="G37" s="395"/>
    </row>
    <row r="38" spans="1:7">
      <c r="A38" s="12" t="s">
        <v>553</v>
      </c>
      <c r="B38" s="1" t="s">
        <v>278</v>
      </c>
      <c r="C38" s="22" t="s">
        <v>499</v>
      </c>
      <c r="D38" s="112">
        <v>2000</v>
      </c>
      <c r="E38" s="116">
        <v>2182</v>
      </c>
      <c r="F38" s="116"/>
      <c r="G38" s="395"/>
    </row>
    <row r="39" spans="1:7">
      <c r="A39" s="12" t="s">
        <v>554</v>
      </c>
      <c r="B39" s="1" t="s">
        <v>279</v>
      </c>
      <c r="C39" s="22" t="s">
        <v>500</v>
      </c>
      <c r="D39" s="115"/>
      <c r="E39" s="116"/>
      <c r="F39" s="116"/>
      <c r="G39" s="395"/>
    </row>
    <row r="40" spans="1:7" ht="15" customHeight="1">
      <c r="A40" s="387" t="s">
        <v>549</v>
      </c>
      <c r="B40" s="388"/>
      <c r="C40" s="389" t="s">
        <v>555</v>
      </c>
      <c r="D40" s="390">
        <v>2000</v>
      </c>
      <c r="E40" s="391">
        <v>2182</v>
      </c>
      <c r="F40" s="391"/>
      <c r="G40" s="394"/>
    </row>
    <row r="41" spans="1:7" s="46" customFormat="1" ht="15" customHeight="1" thickBot="1">
      <c r="A41" s="382" t="s">
        <v>556</v>
      </c>
      <c r="B41" s="383" t="s">
        <v>234</v>
      </c>
      <c r="C41" s="384" t="s">
        <v>501</v>
      </c>
      <c r="D41" s="385">
        <v>50</v>
      </c>
      <c r="E41" s="386">
        <v>747</v>
      </c>
      <c r="F41" s="386"/>
      <c r="G41" s="394"/>
    </row>
    <row r="42" spans="1:7" ht="18" customHeight="1" thickBot="1">
      <c r="A42" s="9" t="s">
        <v>557</v>
      </c>
      <c r="B42" s="10"/>
      <c r="C42" s="25" t="s">
        <v>558</v>
      </c>
      <c r="D42" s="141">
        <v>2750</v>
      </c>
      <c r="E42" s="142">
        <v>4140</v>
      </c>
      <c r="F42" s="142"/>
      <c r="G42" s="396"/>
    </row>
    <row r="43" spans="1:7">
      <c r="A43" s="14" t="s">
        <v>115</v>
      </c>
      <c r="B43" s="5"/>
      <c r="C43" s="24"/>
      <c r="D43" s="112"/>
      <c r="E43" s="113"/>
      <c r="F43" s="113"/>
      <c r="G43" s="140"/>
    </row>
    <row r="44" spans="1:7">
      <c r="A44" s="12" t="s">
        <v>559</v>
      </c>
      <c r="B44" s="1" t="s">
        <v>280</v>
      </c>
      <c r="C44" s="22" t="s">
        <v>73</v>
      </c>
      <c r="D44" s="115"/>
      <c r="E44" s="116"/>
      <c r="F44" s="116"/>
      <c r="G44" s="140"/>
    </row>
    <row r="45" spans="1:7">
      <c r="A45" s="12" t="s">
        <v>560</v>
      </c>
      <c r="B45" s="1" t="s">
        <v>281</v>
      </c>
      <c r="C45" s="22" t="s">
        <v>502</v>
      </c>
      <c r="D45" s="115">
        <v>235</v>
      </c>
      <c r="E45" s="116"/>
      <c r="F45" s="116"/>
      <c r="G45" s="140"/>
    </row>
    <row r="46" spans="1:7">
      <c r="A46" s="12" t="s">
        <v>561</v>
      </c>
      <c r="B46" s="1" t="s">
        <v>282</v>
      </c>
      <c r="C46" s="22" t="s">
        <v>503</v>
      </c>
      <c r="D46" s="115">
        <v>880</v>
      </c>
      <c r="E46" s="116">
        <v>1770</v>
      </c>
      <c r="F46" s="116"/>
      <c r="G46" s="373"/>
    </row>
    <row r="47" spans="1:7">
      <c r="A47" s="12" t="s">
        <v>562</v>
      </c>
      <c r="B47" s="1" t="s">
        <v>283</v>
      </c>
      <c r="C47" s="22" t="s">
        <v>504</v>
      </c>
      <c r="D47" s="115">
        <v>164</v>
      </c>
      <c r="E47" s="116">
        <v>499</v>
      </c>
      <c r="F47" s="116"/>
      <c r="G47" s="373"/>
    </row>
    <row r="48" spans="1:7">
      <c r="A48" s="12" t="s">
        <v>563</v>
      </c>
      <c r="B48" s="1" t="s">
        <v>284</v>
      </c>
      <c r="C48" s="22" t="s">
        <v>505</v>
      </c>
      <c r="D48" s="115"/>
      <c r="E48" s="116"/>
      <c r="F48" s="116"/>
      <c r="G48" s="373"/>
    </row>
    <row r="49" spans="1:7">
      <c r="A49" s="12" t="s">
        <v>564</v>
      </c>
      <c r="B49" s="1" t="s">
        <v>285</v>
      </c>
      <c r="C49" s="22" t="s">
        <v>506</v>
      </c>
      <c r="D49" s="115"/>
      <c r="E49" s="116"/>
      <c r="F49" s="116"/>
      <c r="G49" s="373"/>
    </row>
    <row r="50" spans="1:7">
      <c r="A50" s="12" t="s">
        <v>565</v>
      </c>
      <c r="B50" s="1" t="s">
        <v>286</v>
      </c>
      <c r="C50" s="22" t="s">
        <v>507</v>
      </c>
      <c r="D50" s="115"/>
      <c r="E50" s="116"/>
      <c r="F50" s="116"/>
      <c r="G50" s="373"/>
    </row>
    <row r="51" spans="1:7">
      <c r="A51" s="12" t="s">
        <v>566</v>
      </c>
      <c r="B51" s="1" t="s">
        <v>287</v>
      </c>
      <c r="C51" s="22" t="s">
        <v>508</v>
      </c>
      <c r="D51" s="115">
        <v>3</v>
      </c>
      <c r="E51" s="116">
        <v>1</v>
      </c>
      <c r="F51" s="116"/>
      <c r="G51" s="373"/>
    </row>
    <row r="52" spans="1:7">
      <c r="A52" s="12" t="s">
        <v>567</v>
      </c>
      <c r="B52" s="1" t="s">
        <v>288</v>
      </c>
      <c r="C52" s="22" t="s">
        <v>509</v>
      </c>
      <c r="D52" s="115"/>
      <c r="E52" s="116"/>
      <c r="F52" s="116"/>
      <c r="G52" s="373"/>
    </row>
    <row r="53" spans="1:7" ht="15.75" thickBot="1">
      <c r="A53" s="13" t="s">
        <v>568</v>
      </c>
      <c r="B53" s="2" t="s">
        <v>289</v>
      </c>
      <c r="C53" s="23" t="s">
        <v>510</v>
      </c>
      <c r="D53" s="115">
        <v>29</v>
      </c>
      <c r="E53" s="117">
        <v>29</v>
      </c>
      <c r="F53" s="117"/>
      <c r="G53" s="373"/>
    </row>
    <row r="54" spans="1:7" ht="18" customHeight="1" thickBot="1">
      <c r="A54" s="83" t="s">
        <v>569</v>
      </c>
      <c r="B54" s="84"/>
      <c r="C54" s="86" t="s">
        <v>570</v>
      </c>
      <c r="D54" s="120">
        <f>SUM(D43:D53)</f>
        <v>1311</v>
      </c>
      <c r="E54" s="120">
        <f>SUM(E44:E53)</f>
        <v>2299</v>
      </c>
      <c r="F54" s="120"/>
      <c r="G54" s="325"/>
    </row>
    <row r="55" spans="1:7">
      <c r="A55" s="14" t="s">
        <v>116</v>
      </c>
      <c r="B55" s="3"/>
      <c r="C55" s="26"/>
      <c r="D55" s="112"/>
      <c r="E55" s="113"/>
      <c r="F55" s="113"/>
      <c r="G55" s="140"/>
    </row>
    <row r="56" spans="1:7">
      <c r="A56" s="12" t="s">
        <v>571</v>
      </c>
      <c r="B56" s="1" t="s">
        <v>572</v>
      </c>
      <c r="C56" s="22" t="s">
        <v>117</v>
      </c>
      <c r="D56" s="115"/>
      <c r="E56" s="116"/>
      <c r="F56" s="116"/>
      <c r="G56" s="140"/>
    </row>
    <row r="57" spans="1:7">
      <c r="A57" s="12" t="s">
        <v>573</v>
      </c>
      <c r="B57" s="1" t="s">
        <v>235</v>
      </c>
      <c r="C57" s="22" t="s">
        <v>511</v>
      </c>
      <c r="D57" s="115"/>
      <c r="E57" s="116"/>
      <c r="F57" s="116"/>
      <c r="G57" s="140"/>
    </row>
    <row r="58" spans="1:7">
      <c r="A58" s="12" t="s">
        <v>574</v>
      </c>
      <c r="B58" s="1" t="s">
        <v>236</v>
      </c>
      <c r="C58" s="22" t="s">
        <v>512</v>
      </c>
      <c r="D58" s="115">
        <v>800</v>
      </c>
      <c r="E58" s="116">
        <v>650</v>
      </c>
      <c r="F58" s="116"/>
      <c r="G58" s="373"/>
    </row>
    <row r="59" spans="1:7">
      <c r="A59" s="12" t="s">
        <v>575</v>
      </c>
      <c r="B59" s="1" t="s">
        <v>237</v>
      </c>
      <c r="C59" s="22" t="s">
        <v>513</v>
      </c>
      <c r="D59" s="115"/>
      <c r="E59" s="116"/>
      <c r="F59" s="116"/>
      <c r="G59" s="140"/>
    </row>
    <row r="60" spans="1:7" ht="15.75" thickBot="1">
      <c r="A60" s="13" t="s">
        <v>576</v>
      </c>
      <c r="B60" s="2" t="s">
        <v>238</v>
      </c>
      <c r="C60" s="23" t="s">
        <v>669</v>
      </c>
      <c r="D60" s="115"/>
      <c r="E60" s="117"/>
      <c r="F60" s="117"/>
      <c r="G60" s="288"/>
    </row>
    <row r="61" spans="1:7" ht="18" customHeight="1" thickBot="1">
      <c r="A61" s="83" t="s">
        <v>577</v>
      </c>
      <c r="B61" s="84"/>
      <c r="C61" s="86" t="s">
        <v>578</v>
      </c>
      <c r="D61" s="120">
        <f>SUM(D55:D60)</f>
        <v>800</v>
      </c>
      <c r="E61" s="121">
        <v>650</v>
      </c>
      <c r="F61" s="121"/>
      <c r="G61" s="325"/>
    </row>
    <row r="62" spans="1:7">
      <c r="A62" s="14" t="s">
        <v>118</v>
      </c>
      <c r="B62" s="3"/>
      <c r="C62" s="26"/>
      <c r="D62" s="112"/>
      <c r="E62" s="113"/>
      <c r="F62" s="113"/>
      <c r="G62" s="140"/>
    </row>
    <row r="63" spans="1:7">
      <c r="A63" s="12" t="s">
        <v>579</v>
      </c>
      <c r="B63" s="1" t="s">
        <v>239</v>
      </c>
      <c r="C63" s="22" t="s">
        <v>670</v>
      </c>
      <c r="D63" s="115"/>
      <c r="E63" s="116"/>
      <c r="F63" s="116"/>
      <c r="G63" s="140"/>
    </row>
    <row r="64" spans="1:7" ht="15" customHeight="1">
      <c r="A64" s="12" t="s">
        <v>580</v>
      </c>
      <c r="B64" s="1" t="s">
        <v>240</v>
      </c>
      <c r="C64" s="22" t="s">
        <v>671</v>
      </c>
      <c r="D64" s="115">
        <v>420</v>
      </c>
      <c r="E64" s="116">
        <v>669</v>
      </c>
      <c r="F64" s="116"/>
      <c r="G64" s="373"/>
    </row>
    <row r="65" spans="1:7" ht="15.75" thickBot="1">
      <c r="A65" s="13" t="s">
        <v>581</v>
      </c>
      <c r="B65" s="2" t="s">
        <v>241</v>
      </c>
      <c r="C65" s="23" t="s">
        <v>514</v>
      </c>
      <c r="D65" s="115"/>
      <c r="E65" s="117">
        <v>25</v>
      </c>
      <c r="F65" s="117"/>
      <c r="G65" s="365"/>
    </row>
    <row r="66" spans="1:7" ht="18" customHeight="1" thickBot="1">
      <c r="A66" s="83" t="s">
        <v>582</v>
      </c>
      <c r="B66" s="84"/>
      <c r="C66" s="86" t="s">
        <v>687</v>
      </c>
      <c r="D66" s="120">
        <v>420</v>
      </c>
      <c r="E66" s="121">
        <f>SUM(E63:E65)</f>
        <v>694</v>
      </c>
      <c r="F66" s="397"/>
      <c r="G66" s="398"/>
    </row>
    <row r="67" spans="1:7">
      <c r="A67" s="14" t="s">
        <v>119</v>
      </c>
      <c r="B67" s="3"/>
      <c r="C67" s="26"/>
      <c r="D67" s="112"/>
      <c r="E67" s="113"/>
      <c r="F67" s="113"/>
      <c r="G67" s="140"/>
    </row>
    <row r="68" spans="1:7">
      <c r="A68" s="12" t="s">
        <v>583</v>
      </c>
      <c r="B68" s="1" t="s">
        <v>242</v>
      </c>
      <c r="C68" s="22" t="s">
        <v>672</v>
      </c>
      <c r="D68" s="115"/>
      <c r="E68" s="116"/>
      <c r="F68" s="116"/>
      <c r="G68" s="140"/>
    </row>
    <row r="69" spans="1:7" ht="15" customHeight="1">
      <c r="A69" s="12" t="s">
        <v>584</v>
      </c>
      <c r="B69" s="1" t="s">
        <v>243</v>
      </c>
      <c r="C69" s="22" t="s">
        <v>673</v>
      </c>
      <c r="D69" s="115"/>
      <c r="E69" s="116"/>
      <c r="F69" s="116"/>
      <c r="G69" s="140"/>
    </row>
    <row r="70" spans="1:7" ht="15.75" thickBot="1">
      <c r="A70" s="13" t="s">
        <v>585</v>
      </c>
      <c r="B70" s="2" t="s">
        <v>244</v>
      </c>
      <c r="C70" s="23" t="s">
        <v>515</v>
      </c>
      <c r="D70" s="115"/>
      <c r="E70" s="117"/>
      <c r="F70" s="117"/>
      <c r="G70" s="288"/>
    </row>
    <row r="71" spans="1:7" ht="18" customHeight="1" thickBot="1">
      <c r="A71" s="83" t="s">
        <v>586</v>
      </c>
      <c r="B71" s="84"/>
      <c r="C71" s="86" t="s">
        <v>674</v>
      </c>
      <c r="D71" s="120"/>
      <c r="E71" s="121"/>
      <c r="F71" s="121"/>
      <c r="G71" s="290"/>
    </row>
    <row r="72" spans="1:7" ht="21" customHeight="1" thickBot="1">
      <c r="A72" s="147"/>
      <c r="B72" s="100"/>
      <c r="C72" s="148" t="s">
        <v>587</v>
      </c>
      <c r="D72" s="124">
        <f>SUM(D20,D27,D42,D54,D61,D66,D71)</f>
        <v>59357</v>
      </c>
      <c r="E72" s="124">
        <f>SUM(E20,E27,E42,E54,E61,E66,E71)</f>
        <v>59654</v>
      </c>
      <c r="F72" s="124"/>
      <c r="G72" s="399"/>
    </row>
    <row r="73" spans="1:7">
      <c r="A73" s="14" t="s">
        <v>120</v>
      </c>
      <c r="B73" s="5"/>
      <c r="C73" s="24"/>
      <c r="D73" s="112"/>
      <c r="E73" s="113"/>
      <c r="F73" s="113"/>
      <c r="G73" s="140"/>
    </row>
    <row r="74" spans="1:7">
      <c r="A74" s="12" t="s">
        <v>588</v>
      </c>
      <c r="B74" s="1" t="s">
        <v>306</v>
      </c>
      <c r="C74" s="22" t="s">
        <v>516</v>
      </c>
      <c r="D74" s="115"/>
      <c r="E74" s="116"/>
      <c r="F74" s="116"/>
      <c r="G74" s="140"/>
    </row>
    <row r="75" spans="1:7" ht="15.75" customHeight="1">
      <c r="A75" s="12" t="s">
        <v>589</v>
      </c>
      <c r="B75" s="1" t="s">
        <v>307</v>
      </c>
      <c r="C75" s="22" t="s">
        <v>675</v>
      </c>
      <c r="D75" s="115"/>
      <c r="E75" s="116"/>
      <c r="F75" s="116"/>
      <c r="G75" s="140"/>
    </row>
    <row r="76" spans="1:7" ht="15.75" thickBot="1">
      <c r="A76" s="13" t="s">
        <v>590</v>
      </c>
      <c r="B76" s="2" t="s">
        <v>308</v>
      </c>
      <c r="C76" s="23" t="s">
        <v>517</v>
      </c>
      <c r="D76" s="115"/>
      <c r="E76" s="117"/>
      <c r="F76" s="117"/>
      <c r="G76" s="288"/>
    </row>
    <row r="77" spans="1:7" ht="15" customHeight="1" thickBot="1">
      <c r="A77" s="45" t="s">
        <v>591</v>
      </c>
      <c r="B77" s="43"/>
      <c r="C77" s="44" t="s">
        <v>676</v>
      </c>
      <c r="D77" s="118"/>
      <c r="E77" s="119"/>
      <c r="F77" s="119"/>
      <c r="G77" s="289"/>
    </row>
    <row r="78" spans="1:7">
      <c r="A78" s="14" t="s">
        <v>121</v>
      </c>
      <c r="B78" s="3"/>
      <c r="C78" s="26"/>
      <c r="D78" s="112"/>
      <c r="E78" s="113"/>
      <c r="F78" s="113"/>
      <c r="G78" s="140"/>
    </row>
    <row r="79" spans="1:7" ht="15" customHeight="1">
      <c r="A79" s="12" t="s">
        <v>592</v>
      </c>
      <c r="B79" s="1" t="s">
        <v>309</v>
      </c>
      <c r="C79" s="22" t="s">
        <v>677</v>
      </c>
      <c r="D79" s="115"/>
      <c r="E79" s="116"/>
      <c r="F79" s="116"/>
      <c r="G79" s="140"/>
    </row>
    <row r="80" spans="1:7">
      <c r="A80" s="12" t="s">
        <v>593</v>
      </c>
      <c r="B80" s="1" t="s">
        <v>310</v>
      </c>
      <c r="C80" s="22" t="s">
        <v>518</v>
      </c>
      <c r="D80" s="115"/>
      <c r="E80" s="116"/>
      <c r="F80" s="116"/>
      <c r="G80" s="140"/>
    </row>
    <row r="81" spans="1:7" ht="15" customHeight="1">
      <c r="A81" s="12" t="s">
        <v>594</v>
      </c>
      <c r="B81" s="1" t="s">
        <v>311</v>
      </c>
      <c r="C81" s="22" t="s">
        <v>678</v>
      </c>
      <c r="D81" s="115"/>
      <c r="E81" s="116"/>
      <c r="F81" s="116"/>
      <c r="G81" s="140"/>
    </row>
    <row r="82" spans="1:7" ht="15" customHeight="1" thickBot="1">
      <c r="A82" s="13" t="s">
        <v>595</v>
      </c>
      <c r="B82" s="2" t="s">
        <v>312</v>
      </c>
      <c r="C82" s="23" t="s">
        <v>519</v>
      </c>
      <c r="D82" s="115"/>
      <c r="E82" s="117"/>
      <c r="F82" s="117"/>
      <c r="G82" s="288"/>
    </row>
    <row r="83" spans="1:7" ht="15" customHeight="1" thickBot="1">
      <c r="A83" s="45" t="s">
        <v>596</v>
      </c>
      <c r="B83" s="43"/>
      <c r="C83" s="44" t="s">
        <v>597</v>
      </c>
      <c r="D83" s="118"/>
      <c r="E83" s="119"/>
      <c r="F83" s="119"/>
      <c r="G83" s="289"/>
    </row>
    <row r="84" spans="1:7">
      <c r="A84" s="14" t="s">
        <v>122</v>
      </c>
      <c r="B84" s="3"/>
      <c r="C84" s="26"/>
      <c r="D84" s="112"/>
      <c r="E84" s="113"/>
      <c r="F84" s="113"/>
      <c r="G84" s="140"/>
    </row>
    <row r="85" spans="1:7" ht="15" customHeight="1">
      <c r="A85" s="12" t="s">
        <v>598</v>
      </c>
      <c r="B85" s="1" t="s">
        <v>313</v>
      </c>
      <c r="C85" s="22" t="s">
        <v>679</v>
      </c>
      <c r="D85" s="115">
        <v>4117</v>
      </c>
      <c r="E85" s="116">
        <v>6577</v>
      </c>
      <c r="F85" s="116"/>
      <c r="G85" s="373"/>
    </row>
    <row r="86" spans="1:7" ht="15.75" thickBot="1">
      <c r="A86" s="13" t="s">
        <v>599</v>
      </c>
      <c r="B86" s="2" t="s">
        <v>314</v>
      </c>
      <c r="C86" s="23" t="s">
        <v>680</v>
      </c>
      <c r="D86" s="115"/>
      <c r="E86" s="117"/>
      <c r="F86" s="117"/>
      <c r="G86" s="365"/>
    </row>
    <row r="87" spans="1:7" ht="15" customHeight="1" thickBot="1">
      <c r="A87" s="45" t="s">
        <v>600</v>
      </c>
      <c r="B87" s="43"/>
      <c r="C87" s="44" t="s">
        <v>601</v>
      </c>
      <c r="D87" s="118">
        <f>SUM(D84:D86)</f>
        <v>4117</v>
      </c>
      <c r="E87" s="118">
        <f>SUM(E84:E86)</f>
        <v>6577</v>
      </c>
      <c r="F87" s="118"/>
      <c r="G87" s="400"/>
    </row>
    <row r="88" spans="1:7">
      <c r="A88" s="18" t="s">
        <v>602</v>
      </c>
      <c r="B88" s="3" t="s">
        <v>290</v>
      </c>
      <c r="C88" s="26" t="s">
        <v>682</v>
      </c>
      <c r="D88" s="112"/>
      <c r="E88" s="113"/>
      <c r="F88" s="113"/>
      <c r="G88" s="140"/>
    </row>
    <row r="89" spans="1:7">
      <c r="A89" s="19" t="s">
        <v>603</v>
      </c>
      <c r="B89" s="1" t="s">
        <v>291</v>
      </c>
      <c r="C89" s="22" t="s">
        <v>681</v>
      </c>
      <c r="D89" s="112"/>
      <c r="E89" s="116"/>
      <c r="F89" s="116"/>
      <c r="G89" s="140"/>
    </row>
    <row r="90" spans="1:7">
      <c r="A90" s="19" t="s">
        <v>604</v>
      </c>
      <c r="B90" s="1" t="s">
        <v>292</v>
      </c>
      <c r="C90" s="22" t="s">
        <v>520</v>
      </c>
      <c r="D90" s="112"/>
      <c r="E90" s="116"/>
      <c r="F90" s="116"/>
      <c r="G90" s="140"/>
    </row>
    <row r="91" spans="1:7">
      <c r="A91" s="19" t="s">
        <v>605</v>
      </c>
      <c r="B91" s="1" t="s">
        <v>293</v>
      </c>
      <c r="C91" s="22" t="s">
        <v>521</v>
      </c>
      <c r="D91" s="112"/>
      <c r="E91" s="116"/>
      <c r="F91" s="116"/>
      <c r="G91" s="140"/>
    </row>
    <row r="92" spans="1:7" ht="15" customHeight="1" thickBot="1">
      <c r="A92" s="20" t="s">
        <v>606</v>
      </c>
      <c r="B92" s="2" t="s">
        <v>294</v>
      </c>
      <c r="C92" s="23" t="s">
        <v>683</v>
      </c>
      <c r="D92" s="112"/>
      <c r="E92" s="117"/>
      <c r="F92" s="117"/>
      <c r="G92" s="288"/>
    </row>
    <row r="93" spans="1:7" ht="15.75" thickBot="1">
      <c r="A93" s="83" t="s">
        <v>608</v>
      </c>
      <c r="B93" s="84"/>
      <c r="C93" s="86" t="s">
        <v>609</v>
      </c>
      <c r="D93" s="143">
        <f>SUM(D87:D92)</f>
        <v>4117</v>
      </c>
      <c r="E93" s="143">
        <f>SUM(E87:E92)</f>
        <v>6577</v>
      </c>
      <c r="F93" s="143"/>
      <c r="G93" s="325"/>
    </row>
    <row r="94" spans="1:7" ht="15" customHeight="1">
      <c r="A94" s="16" t="s">
        <v>610</v>
      </c>
      <c r="B94" s="3" t="s">
        <v>295</v>
      </c>
      <c r="C94" s="26" t="s">
        <v>684</v>
      </c>
      <c r="D94" s="112"/>
      <c r="E94" s="113"/>
      <c r="F94" s="113"/>
      <c r="G94" s="140"/>
    </row>
    <row r="95" spans="1:7" ht="15" customHeight="1">
      <c r="A95" s="12" t="s">
        <v>611</v>
      </c>
      <c r="B95" s="1" t="s">
        <v>296</v>
      </c>
      <c r="C95" s="22" t="s">
        <v>685</v>
      </c>
      <c r="D95" s="112"/>
      <c r="E95" s="116"/>
      <c r="F95" s="116"/>
      <c r="G95" s="140"/>
    </row>
    <row r="96" spans="1:7">
      <c r="A96" s="12" t="s">
        <v>612</v>
      </c>
      <c r="B96" s="1" t="s">
        <v>297</v>
      </c>
      <c r="C96" s="22" t="s">
        <v>522</v>
      </c>
      <c r="D96" s="112"/>
      <c r="E96" s="116"/>
      <c r="F96" s="116"/>
      <c r="G96" s="140"/>
    </row>
    <row r="97" spans="1:7" ht="15.75" thickBot="1">
      <c r="A97" s="13" t="s">
        <v>613</v>
      </c>
      <c r="B97" s="2" t="s">
        <v>298</v>
      </c>
      <c r="C97" s="23" t="s">
        <v>523</v>
      </c>
      <c r="D97" s="112"/>
      <c r="E97" s="117"/>
      <c r="F97" s="117"/>
      <c r="G97" s="288"/>
    </row>
    <row r="98" spans="1:7" ht="15.75" thickBot="1">
      <c r="A98" s="83" t="s">
        <v>614</v>
      </c>
      <c r="B98" s="84"/>
      <c r="C98" s="86" t="s">
        <v>615</v>
      </c>
      <c r="D98" s="143"/>
      <c r="E98" s="144"/>
      <c r="F98" s="144"/>
      <c r="G98" s="290"/>
    </row>
    <row r="99" spans="1:7" ht="15.75" thickBot="1">
      <c r="A99" s="83" t="s">
        <v>616</v>
      </c>
      <c r="B99" s="84" t="s">
        <v>245</v>
      </c>
      <c r="C99" s="86" t="s">
        <v>686</v>
      </c>
      <c r="D99" s="143"/>
      <c r="E99" s="144"/>
      <c r="F99" s="144"/>
      <c r="G99" s="290"/>
    </row>
    <row r="100" spans="1:7" ht="18" customHeight="1" thickBot="1">
      <c r="A100" s="149" t="s">
        <v>607</v>
      </c>
      <c r="B100" s="150"/>
      <c r="C100" s="151" t="s">
        <v>617</v>
      </c>
      <c r="D100" s="152">
        <f>SUM(D93:D99)</f>
        <v>4117</v>
      </c>
      <c r="E100" s="152">
        <f>SUM(E93:E99)</f>
        <v>6577</v>
      </c>
      <c r="F100" s="152"/>
      <c r="G100" s="399"/>
    </row>
    <row r="101" spans="1:7" ht="21" customHeight="1" thickBot="1">
      <c r="A101" s="6" t="s">
        <v>618</v>
      </c>
      <c r="B101" s="17"/>
      <c r="C101" s="82"/>
      <c r="D101" s="126">
        <f>SUM(D72,D100)</f>
        <v>63474</v>
      </c>
      <c r="E101" s="126">
        <f>SUM(E72,E100)</f>
        <v>66231</v>
      </c>
      <c r="F101" s="126"/>
      <c r="G101" s="401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7"/>
  <sheetViews>
    <sheetView view="pageBreakPreview" zoomScale="60" zoomScaleNormal="100" workbookViewId="0">
      <pane xSplit="3" ySplit="7" topLeftCell="D111" activePane="bottomRight" state="frozen"/>
      <selection activeCell="K64" sqref="K64"/>
      <selection pane="topRight" activeCell="K64" sqref="K64"/>
      <selection pane="bottomLeft" activeCell="K64" sqref="K64"/>
      <selection pane="bottomRight" activeCell="J106" sqref="J106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103"/>
  </cols>
  <sheetData>
    <row r="1" spans="1:7">
      <c r="A1" s="434" t="s">
        <v>62</v>
      </c>
      <c r="B1" s="434"/>
      <c r="C1" s="434"/>
      <c r="D1" s="434"/>
      <c r="E1" s="434"/>
      <c r="F1" s="434"/>
      <c r="G1" s="434"/>
    </row>
    <row r="2" spans="1:7">
      <c r="A2" s="435"/>
      <c r="B2" s="435"/>
      <c r="C2" s="435"/>
      <c r="D2" s="104"/>
      <c r="E2" s="104"/>
      <c r="F2" s="104"/>
      <c r="G2" s="104"/>
    </row>
    <row r="3" spans="1:7" ht="15.75" thickBot="1">
      <c r="D3" s="451" t="s">
        <v>688</v>
      </c>
      <c r="E3" s="451"/>
      <c r="F3" s="451"/>
      <c r="G3" s="451"/>
    </row>
    <row r="4" spans="1:7" ht="25.5" customHeight="1">
      <c r="A4" s="439" t="s">
        <v>622</v>
      </c>
      <c r="B4" s="442" t="s">
        <v>623</v>
      </c>
      <c r="C4" s="445" t="s">
        <v>123</v>
      </c>
      <c r="D4" s="436" t="s">
        <v>727</v>
      </c>
      <c r="E4" s="437"/>
      <c r="F4" s="437"/>
      <c r="G4" s="438"/>
    </row>
    <row r="5" spans="1:7">
      <c r="A5" s="440"/>
      <c r="B5" s="443"/>
      <c r="C5" s="446"/>
      <c r="D5" s="448" t="s">
        <v>689</v>
      </c>
      <c r="E5" s="449"/>
      <c r="F5" s="450"/>
      <c r="G5" s="431" t="s">
        <v>779</v>
      </c>
    </row>
    <row r="6" spans="1:7">
      <c r="A6" s="440"/>
      <c r="B6" s="443"/>
      <c r="C6" s="446"/>
      <c r="D6" s="109"/>
      <c r="E6" s="107"/>
      <c r="F6" s="108"/>
      <c r="G6" s="432"/>
    </row>
    <row r="7" spans="1:7" ht="18.75" customHeight="1" thickBot="1">
      <c r="A7" s="441"/>
      <c r="B7" s="444"/>
      <c r="C7" s="447"/>
      <c r="D7" s="111" t="s">
        <v>776</v>
      </c>
      <c r="E7" s="110" t="s">
        <v>777</v>
      </c>
      <c r="F7" s="110" t="s">
        <v>778</v>
      </c>
      <c r="G7" s="433"/>
    </row>
    <row r="8" spans="1:7">
      <c r="A8" s="14" t="s">
        <v>125</v>
      </c>
      <c r="B8" s="3"/>
      <c r="C8" s="153"/>
      <c r="D8" s="112"/>
      <c r="E8" s="113"/>
      <c r="F8" s="113"/>
      <c r="G8" s="292"/>
    </row>
    <row r="9" spans="1:7">
      <c r="A9" s="12" t="s">
        <v>154</v>
      </c>
      <c r="B9" s="1" t="s">
        <v>135</v>
      </c>
      <c r="C9" s="49" t="s">
        <v>422</v>
      </c>
      <c r="D9" s="115">
        <v>14688</v>
      </c>
      <c r="E9" s="116">
        <v>17547</v>
      </c>
      <c r="F9" s="116"/>
      <c r="G9" s="292"/>
    </row>
    <row r="10" spans="1:7">
      <c r="A10" s="12" t="s">
        <v>155</v>
      </c>
      <c r="B10" s="1" t="s">
        <v>136</v>
      </c>
      <c r="C10" s="49" t="s">
        <v>423</v>
      </c>
      <c r="D10" s="115"/>
      <c r="E10" s="116"/>
      <c r="F10" s="116"/>
      <c r="G10" s="292"/>
    </row>
    <row r="11" spans="1:7">
      <c r="A11" s="12" t="s">
        <v>156</v>
      </c>
      <c r="B11" s="1" t="s">
        <v>137</v>
      </c>
      <c r="C11" s="49" t="s">
        <v>424</v>
      </c>
      <c r="D11" s="115"/>
      <c r="E11" s="116"/>
      <c r="F11" s="116"/>
      <c r="G11" s="292"/>
    </row>
    <row r="12" spans="1:7">
      <c r="A12" s="12" t="s">
        <v>157</v>
      </c>
      <c r="B12" s="1" t="s">
        <v>138</v>
      </c>
      <c r="C12" s="49" t="s">
        <v>624</v>
      </c>
      <c r="D12" s="115"/>
      <c r="E12" s="116"/>
      <c r="F12" s="116"/>
      <c r="G12" s="292"/>
    </row>
    <row r="13" spans="1:7">
      <c r="A13" s="12" t="s">
        <v>158</v>
      </c>
      <c r="B13" s="1" t="s">
        <v>139</v>
      </c>
      <c r="C13" s="49" t="s">
        <v>425</v>
      </c>
      <c r="D13" s="115"/>
      <c r="E13" s="116"/>
      <c r="F13" s="116"/>
      <c r="G13" s="292"/>
    </row>
    <row r="14" spans="1:7">
      <c r="A14" s="12" t="s">
        <v>159</v>
      </c>
      <c r="B14" s="1" t="s">
        <v>140</v>
      </c>
      <c r="C14" s="49" t="s">
        <v>426</v>
      </c>
      <c r="D14" s="115"/>
      <c r="E14" s="116"/>
      <c r="F14" s="116"/>
      <c r="G14" s="292"/>
    </row>
    <row r="15" spans="1:7">
      <c r="A15" s="12" t="s">
        <v>160</v>
      </c>
      <c r="B15" s="1" t="s">
        <v>141</v>
      </c>
      <c r="C15" s="49" t="s">
        <v>427</v>
      </c>
      <c r="D15" s="115">
        <v>178</v>
      </c>
      <c r="E15" s="116">
        <v>126</v>
      </c>
      <c r="F15" s="116"/>
      <c r="G15" s="292"/>
    </row>
    <row r="16" spans="1:7">
      <c r="A16" s="12" t="s">
        <v>161</v>
      </c>
      <c r="B16" s="1" t="s">
        <v>142</v>
      </c>
      <c r="C16" s="49" t="s">
        <v>428</v>
      </c>
      <c r="D16" s="115"/>
      <c r="E16" s="116"/>
      <c r="F16" s="116"/>
      <c r="G16" s="292"/>
    </row>
    <row r="17" spans="1:7">
      <c r="A17" s="12" t="s">
        <v>162</v>
      </c>
      <c r="B17" s="1" t="s">
        <v>143</v>
      </c>
      <c r="C17" s="49" t="s">
        <v>429</v>
      </c>
      <c r="D17" s="115"/>
      <c r="E17" s="116">
        <v>29</v>
      </c>
      <c r="F17" s="116"/>
      <c r="G17" s="292"/>
    </row>
    <row r="18" spans="1:7">
      <c r="A18" s="12" t="s">
        <v>163</v>
      </c>
      <c r="B18" s="1" t="s">
        <v>144</v>
      </c>
      <c r="C18" s="49" t="s">
        <v>430</v>
      </c>
      <c r="D18" s="115"/>
      <c r="E18" s="116"/>
      <c r="F18" s="116"/>
      <c r="G18" s="292"/>
    </row>
    <row r="19" spans="1:7">
      <c r="A19" s="12" t="s">
        <v>164</v>
      </c>
      <c r="B19" s="1" t="s">
        <v>145</v>
      </c>
      <c r="C19" s="49" t="s">
        <v>431</v>
      </c>
      <c r="D19" s="115"/>
      <c r="E19" s="116"/>
      <c r="F19" s="116"/>
      <c r="G19" s="292"/>
    </row>
    <row r="20" spans="1:7">
      <c r="A20" s="12" t="s">
        <v>165</v>
      </c>
      <c r="B20" s="1" t="s">
        <v>146</v>
      </c>
      <c r="C20" s="49" t="s">
        <v>432</v>
      </c>
      <c r="D20" s="115"/>
      <c r="E20" s="116"/>
      <c r="F20" s="116"/>
      <c r="G20" s="292"/>
    </row>
    <row r="21" spans="1:7" ht="15.75" thickBot="1">
      <c r="A21" s="13" t="s">
        <v>166</v>
      </c>
      <c r="B21" s="2" t="s">
        <v>147</v>
      </c>
      <c r="C21" s="48" t="s">
        <v>433</v>
      </c>
      <c r="D21" s="115">
        <v>105</v>
      </c>
      <c r="E21" s="117">
        <v>208</v>
      </c>
      <c r="F21" s="117"/>
      <c r="G21" s="293"/>
    </row>
    <row r="22" spans="1:7" ht="15.75" thickBot="1">
      <c r="A22" s="45" t="s">
        <v>167</v>
      </c>
      <c r="B22" s="43" t="s">
        <v>152</v>
      </c>
      <c r="C22" s="154" t="s">
        <v>168</v>
      </c>
      <c r="D22" s="118">
        <f>SUM(D8:D21)</f>
        <v>14971</v>
      </c>
      <c r="E22" s="118">
        <f>SUM(E9:E21)</f>
        <v>17910</v>
      </c>
      <c r="F22" s="118"/>
      <c r="G22" s="294"/>
    </row>
    <row r="23" spans="1:7">
      <c r="A23" s="14" t="s">
        <v>126</v>
      </c>
      <c r="B23" s="8"/>
      <c r="C23" s="155"/>
      <c r="D23" s="115"/>
      <c r="E23" s="113"/>
      <c r="F23" s="113"/>
      <c r="G23" s="292"/>
    </row>
    <row r="24" spans="1:7">
      <c r="A24" s="12" t="s">
        <v>169</v>
      </c>
      <c r="B24" s="1" t="s">
        <v>148</v>
      </c>
      <c r="C24" s="49" t="s">
        <v>434</v>
      </c>
      <c r="D24" s="115">
        <v>2580</v>
      </c>
      <c r="E24" s="116">
        <v>2773</v>
      </c>
      <c r="F24" s="116"/>
      <c r="G24" s="292"/>
    </row>
    <row r="25" spans="1:7">
      <c r="A25" s="12" t="s">
        <v>170</v>
      </c>
      <c r="B25" s="1" t="s">
        <v>149</v>
      </c>
      <c r="C25" s="49" t="s">
        <v>625</v>
      </c>
      <c r="D25" s="115"/>
      <c r="E25" s="116"/>
      <c r="F25" s="116"/>
      <c r="G25" s="292"/>
    </row>
    <row r="26" spans="1:7" ht="15.75" thickBot="1">
      <c r="A26" s="13" t="s">
        <v>171</v>
      </c>
      <c r="B26" s="2" t="s">
        <v>150</v>
      </c>
      <c r="C26" s="48" t="s">
        <v>435</v>
      </c>
      <c r="D26" s="115">
        <v>376</v>
      </c>
      <c r="E26" s="117">
        <v>276</v>
      </c>
      <c r="F26" s="117"/>
      <c r="G26" s="293"/>
    </row>
    <row r="27" spans="1:7" ht="15.75" thickBot="1">
      <c r="A27" s="45" t="s">
        <v>172</v>
      </c>
      <c r="B27" s="43" t="s">
        <v>153</v>
      </c>
      <c r="C27" s="154" t="s">
        <v>335</v>
      </c>
      <c r="D27" s="118">
        <f>SUM(D24:D26)</f>
        <v>2956</v>
      </c>
      <c r="E27" s="118">
        <f>SUM(E24:E26)</f>
        <v>3049</v>
      </c>
      <c r="F27" s="119"/>
      <c r="G27" s="294"/>
    </row>
    <row r="28" spans="1:7" ht="18" customHeight="1" thickBot="1">
      <c r="A28" s="83" t="s">
        <v>336</v>
      </c>
      <c r="B28" s="84"/>
      <c r="C28" s="85" t="s">
        <v>409</v>
      </c>
      <c r="D28" s="120">
        <f>SUM(D22,D27)</f>
        <v>17927</v>
      </c>
      <c r="E28" s="121">
        <f>SUM(E22,E27)</f>
        <v>20959</v>
      </c>
      <c r="F28" s="121"/>
      <c r="G28" s="296"/>
    </row>
    <row r="29" spans="1:7" ht="15.75" thickBot="1">
      <c r="A29" s="15" t="s">
        <v>127</v>
      </c>
      <c r="B29" s="11"/>
      <c r="C29" s="156"/>
      <c r="D29" s="115"/>
      <c r="E29" s="122"/>
      <c r="F29" s="122"/>
      <c r="G29" s="146"/>
    </row>
    <row r="30" spans="1:7" ht="18" customHeight="1" thickBot="1">
      <c r="A30" s="83" t="s">
        <v>345</v>
      </c>
      <c r="B30" s="84" t="s">
        <v>151</v>
      </c>
      <c r="C30" s="85" t="s">
        <v>626</v>
      </c>
      <c r="D30" s="120">
        <v>2999</v>
      </c>
      <c r="E30" s="121">
        <v>3483</v>
      </c>
      <c r="F30" s="121"/>
      <c r="G30" s="296"/>
    </row>
    <row r="31" spans="1:7">
      <c r="A31" s="14" t="s">
        <v>129</v>
      </c>
      <c r="B31" s="5"/>
      <c r="C31" s="153"/>
      <c r="D31" s="115"/>
      <c r="E31" s="114"/>
      <c r="F31" s="114"/>
      <c r="G31" s="292"/>
    </row>
    <row r="32" spans="1:7">
      <c r="A32" s="12" t="s">
        <v>173</v>
      </c>
      <c r="B32" s="1" t="s">
        <v>174</v>
      </c>
      <c r="C32" s="49" t="s">
        <v>436</v>
      </c>
      <c r="D32" s="115">
        <v>34</v>
      </c>
      <c r="E32" s="116">
        <v>35</v>
      </c>
      <c r="F32" s="116"/>
      <c r="G32" s="292"/>
    </row>
    <row r="33" spans="1:7">
      <c r="A33" s="12" t="s">
        <v>315</v>
      </c>
      <c r="B33" s="1" t="s">
        <v>175</v>
      </c>
      <c r="C33" s="49" t="s">
        <v>437</v>
      </c>
      <c r="D33" s="115">
        <v>3916</v>
      </c>
      <c r="E33" s="116">
        <v>3941</v>
      </c>
      <c r="F33" s="116"/>
      <c r="G33" s="292"/>
    </row>
    <row r="34" spans="1:7" ht="15.75" thickBot="1">
      <c r="A34" s="13" t="s">
        <v>316</v>
      </c>
      <c r="B34" s="2" t="s">
        <v>176</v>
      </c>
      <c r="C34" s="48" t="s">
        <v>438</v>
      </c>
      <c r="D34" s="115"/>
      <c r="E34" s="117"/>
      <c r="F34" s="117"/>
      <c r="G34" s="293"/>
    </row>
    <row r="35" spans="1:7" ht="15" customHeight="1" thickBot="1">
      <c r="A35" s="45" t="s">
        <v>333</v>
      </c>
      <c r="B35" s="43" t="s">
        <v>151</v>
      </c>
      <c r="C35" s="154" t="s">
        <v>334</v>
      </c>
      <c r="D35" s="118">
        <f>SUM(D31:D34)</f>
        <v>3950</v>
      </c>
      <c r="E35" s="119">
        <f>SUM(E32:E34)</f>
        <v>3976</v>
      </c>
      <c r="F35" s="119"/>
      <c r="G35" s="294"/>
    </row>
    <row r="36" spans="1:7">
      <c r="A36" s="14" t="s">
        <v>346</v>
      </c>
      <c r="B36" s="3"/>
      <c r="C36" s="157"/>
      <c r="D36" s="115"/>
      <c r="E36" s="113"/>
      <c r="F36" s="113"/>
      <c r="G36" s="292"/>
    </row>
    <row r="37" spans="1:7">
      <c r="A37" s="12" t="s">
        <v>317</v>
      </c>
      <c r="B37" s="1" t="s">
        <v>177</v>
      </c>
      <c r="C37" s="49" t="s">
        <v>439</v>
      </c>
      <c r="D37" s="115">
        <v>180</v>
      </c>
      <c r="E37" s="116">
        <v>166</v>
      </c>
      <c r="F37" s="116"/>
      <c r="G37" s="292"/>
    </row>
    <row r="38" spans="1:7" ht="15.75" thickBot="1">
      <c r="A38" s="13" t="s">
        <v>318</v>
      </c>
      <c r="B38" s="2" t="s">
        <v>178</v>
      </c>
      <c r="C38" s="48" t="s">
        <v>440</v>
      </c>
      <c r="D38" s="115">
        <v>316</v>
      </c>
      <c r="E38" s="117">
        <v>291</v>
      </c>
      <c r="F38" s="117"/>
      <c r="G38" s="293"/>
    </row>
    <row r="39" spans="1:7" ht="15" customHeight="1" thickBot="1">
      <c r="A39" s="45" t="s">
        <v>337</v>
      </c>
      <c r="B39" s="43"/>
      <c r="C39" s="154" t="s">
        <v>338</v>
      </c>
      <c r="D39" s="118">
        <f>SUM(D37:D38)</f>
        <v>496</v>
      </c>
      <c r="E39" s="118">
        <f>SUM(E37:E38)</f>
        <v>457</v>
      </c>
      <c r="F39" s="119"/>
      <c r="G39" s="294"/>
    </row>
    <row r="40" spans="1:7">
      <c r="A40" s="14" t="s">
        <v>130</v>
      </c>
      <c r="B40" s="3"/>
      <c r="C40" s="157"/>
      <c r="D40" s="115"/>
      <c r="E40" s="113"/>
      <c r="F40" s="113"/>
      <c r="G40" s="292"/>
    </row>
    <row r="41" spans="1:7">
      <c r="A41" s="12" t="s">
        <v>319</v>
      </c>
      <c r="B41" s="1" t="s">
        <v>179</v>
      </c>
      <c r="C41" s="49" t="s">
        <v>441</v>
      </c>
      <c r="D41" s="115">
        <v>2187</v>
      </c>
      <c r="E41" s="116">
        <v>1497</v>
      </c>
      <c r="F41" s="116"/>
      <c r="G41" s="292"/>
    </row>
    <row r="42" spans="1:7">
      <c r="A42" s="12" t="s">
        <v>320</v>
      </c>
      <c r="B42" s="1" t="s">
        <v>180</v>
      </c>
      <c r="C42" s="49" t="s">
        <v>442</v>
      </c>
      <c r="D42" s="115"/>
      <c r="E42" s="116">
        <v>360</v>
      </c>
      <c r="F42" s="116"/>
      <c r="G42" s="292"/>
    </row>
    <row r="43" spans="1:7">
      <c r="A43" s="12" t="s">
        <v>321</v>
      </c>
      <c r="B43" s="1" t="s">
        <v>181</v>
      </c>
      <c r="C43" s="49" t="s">
        <v>443</v>
      </c>
      <c r="D43" s="115"/>
      <c r="E43" s="116"/>
      <c r="F43" s="116"/>
      <c r="G43" s="292"/>
    </row>
    <row r="44" spans="1:7">
      <c r="A44" s="12" t="s">
        <v>322</v>
      </c>
      <c r="B44" s="1" t="s">
        <v>182</v>
      </c>
      <c r="C44" s="49" t="s">
        <v>444</v>
      </c>
      <c r="D44" s="115">
        <v>233</v>
      </c>
      <c r="E44" s="116">
        <v>151</v>
      </c>
      <c r="F44" s="116"/>
      <c r="G44" s="292"/>
    </row>
    <row r="45" spans="1:7">
      <c r="A45" s="12" t="s">
        <v>323</v>
      </c>
      <c r="B45" s="1" t="s">
        <v>183</v>
      </c>
      <c r="C45" s="49" t="s">
        <v>445</v>
      </c>
      <c r="D45" s="115"/>
      <c r="E45" s="116">
        <v>1551</v>
      </c>
      <c r="F45" s="116"/>
      <c r="G45" s="292"/>
    </row>
    <row r="46" spans="1:7">
      <c r="A46" s="12" t="s">
        <v>324</v>
      </c>
      <c r="B46" s="1" t="s">
        <v>184</v>
      </c>
      <c r="C46" s="49" t="s">
        <v>446</v>
      </c>
      <c r="D46" s="115">
        <v>225</v>
      </c>
      <c r="E46" s="116">
        <v>326</v>
      </c>
      <c r="F46" s="116"/>
      <c r="G46" s="292"/>
    </row>
    <row r="47" spans="1:7" ht="15.75" thickBot="1">
      <c r="A47" s="13" t="s">
        <v>325</v>
      </c>
      <c r="B47" s="2" t="s">
        <v>185</v>
      </c>
      <c r="C47" s="48" t="s">
        <v>447</v>
      </c>
      <c r="D47" s="115">
        <v>1512</v>
      </c>
      <c r="E47" s="117">
        <v>1660</v>
      </c>
      <c r="F47" s="117"/>
      <c r="G47" s="293"/>
    </row>
    <row r="48" spans="1:7" ht="15" customHeight="1" thickBot="1">
      <c r="A48" s="45" t="s">
        <v>339</v>
      </c>
      <c r="B48" s="43"/>
      <c r="C48" s="154" t="s">
        <v>340</v>
      </c>
      <c r="D48" s="118">
        <f>SUM(D41:D47)</f>
        <v>4157</v>
      </c>
      <c r="E48" s="119">
        <f>SUM(E41:E47)</f>
        <v>5545</v>
      </c>
      <c r="F48" s="119"/>
      <c r="G48" s="294"/>
    </row>
    <row r="49" spans="1:7">
      <c r="A49" s="14" t="s">
        <v>347</v>
      </c>
      <c r="B49" s="3"/>
      <c r="C49" s="157"/>
      <c r="D49" s="115"/>
      <c r="E49" s="113"/>
      <c r="F49" s="113"/>
      <c r="G49" s="292"/>
    </row>
    <row r="50" spans="1:7">
      <c r="A50" s="12" t="s">
        <v>326</v>
      </c>
      <c r="B50" s="1" t="s">
        <v>186</v>
      </c>
      <c r="C50" s="49" t="s">
        <v>448</v>
      </c>
      <c r="D50" s="115">
        <v>425</v>
      </c>
      <c r="E50" s="116">
        <v>496</v>
      </c>
      <c r="F50" s="116"/>
      <c r="G50" s="292"/>
    </row>
    <row r="51" spans="1:7" ht="15.75" thickBot="1">
      <c r="A51" s="13" t="s">
        <v>327</v>
      </c>
      <c r="B51" s="2" t="s">
        <v>187</v>
      </c>
      <c r="C51" s="48" t="s">
        <v>449</v>
      </c>
      <c r="D51" s="115">
        <v>10</v>
      </c>
      <c r="E51" s="117"/>
      <c r="F51" s="117"/>
      <c r="G51" s="293"/>
    </row>
    <row r="52" spans="1:7" ht="15" customHeight="1" thickBot="1">
      <c r="A52" s="45" t="s">
        <v>341</v>
      </c>
      <c r="B52" s="43"/>
      <c r="C52" s="154" t="s">
        <v>627</v>
      </c>
      <c r="D52" s="118">
        <f>SUM(D50:D51)</f>
        <v>435</v>
      </c>
      <c r="E52" s="118">
        <f>SUM(E50:E51)</f>
        <v>496</v>
      </c>
      <c r="F52" s="119"/>
      <c r="G52" s="294"/>
    </row>
    <row r="53" spans="1:7">
      <c r="A53" s="14" t="s">
        <v>131</v>
      </c>
      <c r="B53" s="3"/>
      <c r="C53" s="157"/>
      <c r="D53" s="115"/>
      <c r="E53" s="113"/>
      <c r="F53" s="113"/>
      <c r="G53" s="292"/>
    </row>
    <row r="54" spans="1:7">
      <c r="A54" s="12" t="s">
        <v>328</v>
      </c>
      <c r="B54" s="1" t="s">
        <v>188</v>
      </c>
      <c r="C54" s="49" t="s">
        <v>628</v>
      </c>
      <c r="D54" s="115">
        <v>2265</v>
      </c>
      <c r="E54" s="116">
        <v>2128</v>
      </c>
      <c r="F54" s="116"/>
      <c r="G54" s="292"/>
    </row>
    <row r="55" spans="1:7">
      <c r="A55" s="12" t="s">
        <v>329</v>
      </c>
      <c r="B55" s="1" t="s">
        <v>189</v>
      </c>
      <c r="C55" s="49" t="s">
        <v>450</v>
      </c>
      <c r="D55" s="115"/>
      <c r="E55" s="116"/>
      <c r="F55" s="116"/>
      <c r="G55" s="292"/>
    </row>
    <row r="56" spans="1:7">
      <c r="A56" s="12" t="s">
        <v>330</v>
      </c>
      <c r="B56" s="1" t="s">
        <v>190</v>
      </c>
      <c r="C56" s="49" t="s">
        <v>451</v>
      </c>
      <c r="D56" s="115"/>
      <c r="E56" s="116"/>
      <c r="F56" s="116"/>
      <c r="G56" s="292"/>
    </row>
    <row r="57" spans="1:7">
      <c r="A57" s="12" t="s">
        <v>331</v>
      </c>
      <c r="B57" s="1" t="s">
        <v>191</v>
      </c>
      <c r="C57" s="49" t="s">
        <v>452</v>
      </c>
      <c r="D57" s="115"/>
      <c r="E57" s="116"/>
      <c r="F57" s="116"/>
      <c r="G57" s="292"/>
    </row>
    <row r="58" spans="1:7" ht="15.75" thickBot="1">
      <c r="A58" s="13" t="s">
        <v>332</v>
      </c>
      <c r="B58" s="2" t="s">
        <v>192</v>
      </c>
      <c r="C58" s="48" t="s">
        <v>453</v>
      </c>
      <c r="D58" s="115">
        <v>1225</v>
      </c>
      <c r="E58" s="117">
        <v>1092</v>
      </c>
      <c r="F58" s="117"/>
      <c r="G58" s="293"/>
    </row>
    <row r="59" spans="1:7" ht="15" customHeight="1" thickBot="1">
      <c r="A59" s="45" t="s">
        <v>342</v>
      </c>
      <c r="B59" s="43"/>
      <c r="C59" s="154" t="s">
        <v>629</v>
      </c>
      <c r="D59" s="118">
        <f>SUM(D54:D58)</f>
        <v>3490</v>
      </c>
      <c r="E59" s="118">
        <f>SUM(E54:E58)</f>
        <v>3220</v>
      </c>
      <c r="F59" s="118"/>
      <c r="G59" s="294"/>
    </row>
    <row r="60" spans="1:7" ht="18" customHeight="1" thickBot="1">
      <c r="A60" s="83" t="s">
        <v>343</v>
      </c>
      <c r="B60" s="84"/>
      <c r="C60" s="85" t="s">
        <v>344</v>
      </c>
      <c r="D60" s="120">
        <f>SUM(D35,D39,D48,D52,D59)</f>
        <v>12528</v>
      </c>
      <c r="E60" s="120">
        <f>SUM(E35,E39,E48,E52,E59)</f>
        <v>13694</v>
      </c>
      <c r="F60" s="120"/>
      <c r="G60" s="296"/>
    </row>
    <row r="61" spans="1:7">
      <c r="A61" s="14" t="s">
        <v>132</v>
      </c>
      <c r="B61" s="5"/>
      <c r="C61" s="153"/>
      <c r="D61" s="115"/>
      <c r="E61" s="113"/>
      <c r="F61" s="113"/>
      <c r="G61" s="292"/>
    </row>
    <row r="62" spans="1:7">
      <c r="A62" s="12" t="s">
        <v>348</v>
      </c>
      <c r="B62" s="1" t="s">
        <v>193</v>
      </c>
      <c r="C62" s="49" t="s">
        <v>454</v>
      </c>
      <c r="D62" s="115"/>
      <c r="E62" s="116"/>
      <c r="F62" s="116"/>
      <c r="G62" s="292"/>
    </row>
    <row r="63" spans="1:7">
      <c r="A63" s="12" t="s">
        <v>349</v>
      </c>
      <c r="B63" s="1" t="s">
        <v>194</v>
      </c>
      <c r="C63" s="49" t="s">
        <v>455</v>
      </c>
      <c r="D63" s="115"/>
      <c r="E63" s="116">
        <v>394</v>
      </c>
      <c r="F63" s="116"/>
      <c r="G63" s="292"/>
    </row>
    <row r="64" spans="1:7">
      <c r="A64" s="12" t="s">
        <v>350</v>
      </c>
      <c r="B64" s="1" t="s">
        <v>195</v>
      </c>
      <c r="C64" s="49" t="s">
        <v>456</v>
      </c>
      <c r="D64" s="115"/>
      <c r="E64" s="116"/>
      <c r="F64" s="116"/>
      <c r="G64" s="292"/>
    </row>
    <row r="65" spans="1:7">
      <c r="A65" s="12" t="s">
        <v>351</v>
      </c>
      <c r="B65" s="1" t="s">
        <v>196</v>
      </c>
      <c r="C65" s="49" t="s">
        <v>630</v>
      </c>
      <c r="D65" s="115">
        <v>50</v>
      </c>
      <c r="E65" s="116">
        <v>0</v>
      </c>
      <c r="F65" s="116"/>
      <c r="G65" s="292"/>
    </row>
    <row r="66" spans="1:7">
      <c r="A66" s="12" t="s">
        <v>352</v>
      </c>
      <c r="B66" s="1" t="s">
        <v>197</v>
      </c>
      <c r="C66" s="49" t="s">
        <v>631</v>
      </c>
      <c r="D66" s="115">
        <v>8208</v>
      </c>
      <c r="E66" s="116">
        <v>7374</v>
      </c>
      <c r="F66" s="116"/>
      <c r="G66" s="292"/>
    </row>
    <row r="67" spans="1:7">
      <c r="A67" s="12" t="s">
        <v>353</v>
      </c>
      <c r="B67" s="1" t="s">
        <v>198</v>
      </c>
      <c r="C67" s="49" t="s">
        <v>457</v>
      </c>
      <c r="D67" s="115">
        <v>1877</v>
      </c>
      <c r="E67" s="116">
        <v>1766</v>
      </c>
      <c r="F67" s="116"/>
      <c r="G67" s="292"/>
    </row>
    <row r="68" spans="1:7">
      <c r="A68" s="12" t="s">
        <v>354</v>
      </c>
      <c r="B68" s="1" t="s">
        <v>199</v>
      </c>
      <c r="C68" s="49" t="s">
        <v>458</v>
      </c>
      <c r="D68" s="115"/>
      <c r="E68" s="116"/>
      <c r="F68" s="116"/>
      <c r="G68" s="292"/>
    </row>
    <row r="69" spans="1:7" ht="15.75" thickBot="1">
      <c r="A69" s="13" t="s">
        <v>355</v>
      </c>
      <c r="B69" s="2" t="s">
        <v>200</v>
      </c>
      <c r="C69" s="48" t="s">
        <v>459</v>
      </c>
      <c r="D69" s="115">
        <v>1180</v>
      </c>
      <c r="E69" s="117">
        <v>1663</v>
      </c>
      <c r="F69" s="117"/>
      <c r="G69" s="293"/>
    </row>
    <row r="70" spans="1:7" ht="18" customHeight="1" thickBot="1">
      <c r="A70" s="83" t="s">
        <v>356</v>
      </c>
      <c r="B70" s="84"/>
      <c r="C70" s="85" t="s">
        <v>632</v>
      </c>
      <c r="D70" s="120">
        <f>SUM(D62:D69)</f>
        <v>11315</v>
      </c>
      <c r="E70" s="120">
        <f>SUM(E62:E69)</f>
        <v>11197</v>
      </c>
      <c r="F70" s="120"/>
      <c r="G70" s="296"/>
    </row>
    <row r="71" spans="1:7">
      <c r="A71" s="14" t="s">
        <v>133</v>
      </c>
      <c r="B71" s="3"/>
      <c r="C71" s="157"/>
      <c r="D71" s="115"/>
      <c r="E71" s="113"/>
      <c r="F71" s="113"/>
      <c r="G71" s="145"/>
    </row>
    <row r="72" spans="1:7">
      <c r="A72" s="12" t="s">
        <v>357</v>
      </c>
      <c r="B72" s="1" t="s">
        <v>246</v>
      </c>
      <c r="C72" s="49" t="s">
        <v>460</v>
      </c>
      <c r="D72" s="115"/>
      <c r="E72" s="116"/>
      <c r="F72" s="116"/>
      <c r="G72" s="145"/>
    </row>
    <row r="73" spans="1:7">
      <c r="A73" s="12" t="s">
        <v>358</v>
      </c>
      <c r="B73" s="1" t="s">
        <v>247</v>
      </c>
      <c r="C73" s="49" t="s">
        <v>461</v>
      </c>
      <c r="D73" s="115"/>
      <c r="E73" s="116"/>
      <c r="F73" s="116"/>
      <c r="G73" s="145"/>
    </row>
    <row r="74" spans="1:7" ht="15" customHeight="1">
      <c r="A74" s="12" t="s">
        <v>359</v>
      </c>
      <c r="B74" s="1" t="s">
        <v>248</v>
      </c>
      <c r="C74" s="49" t="s">
        <v>633</v>
      </c>
      <c r="D74" s="115"/>
      <c r="E74" s="116"/>
      <c r="F74" s="116"/>
      <c r="G74" s="145"/>
    </row>
    <row r="75" spans="1:7" ht="15" customHeight="1">
      <c r="A75" s="12" t="s">
        <v>360</v>
      </c>
      <c r="B75" s="1" t="s">
        <v>249</v>
      </c>
      <c r="C75" s="49" t="s">
        <v>634</v>
      </c>
      <c r="D75" s="115"/>
      <c r="E75" s="116"/>
      <c r="F75" s="116"/>
      <c r="G75" s="145"/>
    </row>
    <row r="76" spans="1:7">
      <c r="A76" s="12" t="s">
        <v>361</v>
      </c>
      <c r="B76" s="1" t="s">
        <v>250</v>
      </c>
      <c r="C76" s="49" t="s">
        <v>635</v>
      </c>
      <c r="D76" s="115"/>
      <c r="E76" s="116"/>
      <c r="F76" s="116"/>
      <c r="G76" s="145"/>
    </row>
    <row r="77" spans="1:7">
      <c r="A77" s="12" t="s">
        <v>362</v>
      </c>
      <c r="B77" s="1" t="s">
        <v>251</v>
      </c>
      <c r="C77" s="49" t="s">
        <v>636</v>
      </c>
      <c r="D77" s="115">
        <v>2410</v>
      </c>
      <c r="E77" s="116">
        <v>2698</v>
      </c>
      <c r="F77" s="116"/>
      <c r="G77" s="292"/>
    </row>
    <row r="78" spans="1:7" ht="15" customHeight="1">
      <c r="A78" s="12" t="s">
        <v>363</v>
      </c>
      <c r="B78" s="1" t="s">
        <v>252</v>
      </c>
      <c r="C78" s="49" t="s">
        <v>637</v>
      </c>
      <c r="D78" s="115"/>
      <c r="E78" s="116"/>
      <c r="F78" s="116"/>
      <c r="G78" s="292"/>
    </row>
    <row r="79" spans="1:7" ht="15" customHeight="1">
      <c r="A79" s="12" t="s">
        <v>364</v>
      </c>
      <c r="B79" s="1" t="s">
        <v>253</v>
      </c>
      <c r="C79" s="49" t="s">
        <v>638</v>
      </c>
      <c r="D79" s="115">
        <v>200</v>
      </c>
      <c r="E79" s="116">
        <v>217</v>
      </c>
      <c r="F79" s="116"/>
      <c r="G79" s="292"/>
    </row>
    <row r="80" spans="1:7">
      <c r="A80" s="12" t="s">
        <v>365</v>
      </c>
      <c r="B80" s="1" t="s">
        <v>254</v>
      </c>
      <c r="C80" s="49" t="s">
        <v>462</v>
      </c>
      <c r="D80" s="115"/>
      <c r="E80" s="116"/>
      <c r="F80" s="116"/>
      <c r="G80" s="292"/>
    </row>
    <row r="81" spans="1:7">
      <c r="A81" s="12" t="s">
        <v>366</v>
      </c>
      <c r="B81" s="1" t="s">
        <v>255</v>
      </c>
      <c r="C81" s="49" t="s">
        <v>463</v>
      </c>
      <c r="D81" s="115"/>
      <c r="E81" s="116"/>
      <c r="F81" s="116"/>
      <c r="G81" s="292"/>
    </row>
    <row r="82" spans="1:7">
      <c r="A82" s="12" t="s">
        <v>367</v>
      </c>
      <c r="B82" s="1" t="s">
        <v>256</v>
      </c>
      <c r="C82" s="49" t="s">
        <v>639</v>
      </c>
      <c r="D82" s="115">
        <v>912</v>
      </c>
      <c r="E82" s="116">
        <v>1224</v>
      </c>
      <c r="F82" s="116"/>
      <c r="G82" s="292"/>
    </row>
    <row r="83" spans="1:7" ht="15.75" thickBot="1">
      <c r="A83" s="13" t="s">
        <v>368</v>
      </c>
      <c r="B83" s="2" t="s">
        <v>257</v>
      </c>
      <c r="C83" s="48" t="s">
        <v>464</v>
      </c>
      <c r="D83" s="115">
        <v>1600</v>
      </c>
      <c r="E83" s="123">
        <v>5469</v>
      </c>
      <c r="F83" s="123"/>
      <c r="G83" s="293"/>
    </row>
    <row r="84" spans="1:7" ht="18" customHeight="1" thickBot="1">
      <c r="A84" s="83" t="s">
        <v>369</v>
      </c>
      <c r="B84" s="84"/>
      <c r="C84" s="85" t="s">
        <v>69</v>
      </c>
      <c r="D84" s="120">
        <f>SUM(D72:D83)</f>
        <v>5122</v>
      </c>
      <c r="E84" s="120">
        <f>SUM(E72:E83)</f>
        <v>9608</v>
      </c>
      <c r="F84" s="120"/>
      <c r="G84" s="296"/>
    </row>
    <row r="85" spans="1:7">
      <c r="A85" s="14" t="s">
        <v>134</v>
      </c>
      <c r="B85" s="3"/>
      <c r="C85" s="157"/>
      <c r="D85" s="115"/>
      <c r="E85" s="113"/>
      <c r="F85" s="113"/>
      <c r="G85" s="145"/>
    </row>
    <row r="86" spans="1:7">
      <c r="A86" s="12" t="s">
        <v>370</v>
      </c>
      <c r="B86" s="1" t="s">
        <v>201</v>
      </c>
      <c r="C86" s="49" t="s">
        <v>465</v>
      </c>
      <c r="D86" s="115"/>
      <c r="E86" s="116"/>
      <c r="F86" s="116"/>
      <c r="G86" s="145"/>
    </row>
    <row r="87" spans="1:7">
      <c r="A87" s="12" t="s">
        <v>371</v>
      </c>
      <c r="B87" s="1" t="s">
        <v>202</v>
      </c>
      <c r="C87" s="49" t="s">
        <v>466</v>
      </c>
      <c r="D87" s="115"/>
      <c r="E87" s="116"/>
      <c r="F87" s="116"/>
      <c r="G87" s="145"/>
    </row>
    <row r="88" spans="1:7">
      <c r="A88" s="12" t="s">
        <v>372</v>
      </c>
      <c r="B88" s="1" t="s">
        <v>203</v>
      </c>
      <c r="C88" s="49" t="s">
        <v>467</v>
      </c>
      <c r="D88" s="115"/>
      <c r="E88" s="116"/>
      <c r="F88" s="116"/>
      <c r="G88" s="145"/>
    </row>
    <row r="89" spans="1:7">
      <c r="A89" s="12" t="s">
        <v>373</v>
      </c>
      <c r="B89" s="1" t="s">
        <v>204</v>
      </c>
      <c r="C89" s="49" t="s">
        <v>468</v>
      </c>
      <c r="D89" s="115">
        <v>10695</v>
      </c>
      <c r="E89" s="116">
        <v>1229</v>
      </c>
      <c r="F89" s="116"/>
      <c r="G89" s="292"/>
    </row>
    <row r="90" spans="1:7">
      <c r="A90" s="12" t="s">
        <v>374</v>
      </c>
      <c r="B90" s="1" t="s">
        <v>205</v>
      </c>
      <c r="C90" s="49" t="s">
        <v>469</v>
      </c>
      <c r="D90" s="115"/>
      <c r="E90" s="116"/>
      <c r="F90" s="116"/>
      <c r="G90" s="292"/>
    </row>
    <row r="91" spans="1:7">
      <c r="A91" s="12" t="s">
        <v>375</v>
      </c>
      <c r="B91" s="1" t="s">
        <v>206</v>
      </c>
      <c r="C91" s="49" t="s">
        <v>640</v>
      </c>
      <c r="D91" s="115"/>
      <c r="E91" s="116"/>
      <c r="F91" s="116"/>
      <c r="G91" s="292"/>
    </row>
    <row r="92" spans="1:7" ht="15.75" thickBot="1">
      <c r="A92" s="13" t="s">
        <v>376</v>
      </c>
      <c r="B92" s="2" t="s">
        <v>207</v>
      </c>
      <c r="C92" s="48" t="s">
        <v>641</v>
      </c>
      <c r="D92" s="115">
        <v>2888</v>
      </c>
      <c r="E92" s="123">
        <v>261</v>
      </c>
      <c r="F92" s="123"/>
      <c r="G92" s="293"/>
    </row>
    <row r="93" spans="1:7" ht="18" customHeight="1" thickBot="1">
      <c r="A93" s="83" t="s">
        <v>377</v>
      </c>
      <c r="B93" s="84"/>
      <c r="C93" s="85" t="s">
        <v>410</v>
      </c>
      <c r="D93" s="120">
        <f>SUM(D86:D92)</f>
        <v>13583</v>
      </c>
      <c r="E93" s="121">
        <f>SUM(E86:E92)</f>
        <v>1490</v>
      </c>
      <c r="F93" s="121"/>
      <c r="G93" s="296"/>
    </row>
    <row r="94" spans="1:7">
      <c r="A94" s="14" t="s">
        <v>107</v>
      </c>
      <c r="B94" s="3"/>
      <c r="C94" s="157"/>
      <c r="D94" s="115"/>
      <c r="E94" s="113"/>
      <c r="F94" s="113"/>
      <c r="G94" s="145"/>
    </row>
    <row r="95" spans="1:7">
      <c r="A95" s="12" t="s">
        <v>379</v>
      </c>
      <c r="B95" s="1" t="s">
        <v>208</v>
      </c>
      <c r="C95" s="49" t="s">
        <v>470</v>
      </c>
      <c r="D95" s="115"/>
      <c r="E95" s="116">
        <v>4567</v>
      </c>
      <c r="F95" s="116"/>
      <c r="G95" s="145"/>
    </row>
    <row r="96" spans="1:7">
      <c r="A96" s="12" t="s">
        <v>380</v>
      </c>
      <c r="B96" s="1" t="s">
        <v>209</v>
      </c>
      <c r="C96" s="49" t="s">
        <v>471</v>
      </c>
      <c r="D96" s="115"/>
      <c r="E96" s="116"/>
      <c r="F96" s="116"/>
      <c r="G96" s="145"/>
    </row>
    <row r="97" spans="1:7">
      <c r="A97" s="12" t="s">
        <v>381</v>
      </c>
      <c r="B97" s="1" t="s">
        <v>210</v>
      </c>
      <c r="C97" s="49" t="s">
        <v>472</v>
      </c>
      <c r="D97" s="115"/>
      <c r="E97" s="116"/>
      <c r="F97" s="116"/>
      <c r="G97" s="145"/>
    </row>
    <row r="98" spans="1:7" ht="15.75" thickBot="1">
      <c r="A98" s="13" t="s">
        <v>382</v>
      </c>
      <c r="B98" s="2" t="s">
        <v>211</v>
      </c>
      <c r="C98" s="48" t="s">
        <v>642</v>
      </c>
      <c r="D98" s="115"/>
      <c r="E98" s="123">
        <v>1233</v>
      </c>
      <c r="F98" s="123"/>
      <c r="G98" s="146"/>
    </row>
    <row r="99" spans="1:7" ht="18" customHeight="1" thickBot="1">
      <c r="A99" s="83" t="s">
        <v>383</v>
      </c>
      <c r="B99" s="84"/>
      <c r="C99" s="85" t="s">
        <v>411</v>
      </c>
      <c r="D99" s="120"/>
      <c r="E99" s="121">
        <f>SUM(E95:E98)</f>
        <v>5800</v>
      </c>
      <c r="F99" s="121"/>
      <c r="G99" s="295"/>
    </row>
    <row r="100" spans="1:7">
      <c r="A100" s="14" t="s">
        <v>108</v>
      </c>
      <c r="B100" s="3"/>
      <c r="C100" s="157"/>
      <c r="D100" s="115"/>
      <c r="E100" s="113"/>
      <c r="F100" s="113"/>
      <c r="G100" s="145"/>
    </row>
    <row r="101" spans="1:7" ht="15" customHeight="1">
      <c r="A101" s="12" t="s">
        <v>378</v>
      </c>
      <c r="B101" s="1" t="s">
        <v>212</v>
      </c>
      <c r="C101" s="49" t="s">
        <v>643</v>
      </c>
      <c r="D101" s="115"/>
      <c r="E101" s="116"/>
      <c r="F101" s="116"/>
      <c r="G101" s="145"/>
    </row>
    <row r="102" spans="1:7">
      <c r="A102" s="12" t="s">
        <v>384</v>
      </c>
      <c r="B102" s="1" t="s">
        <v>213</v>
      </c>
      <c r="C102" s="49" t="s">
        <v>644</v>
      </c>
      <c r="D102" s="115"/>
      <c r="E102" s="116"/>
      <c r="F102" s="116"/>
      <c r="G102" s="145"/>
    </row>
    <row r="103" spans="1:7">
      <c r="A103" s="12" t="s">
        <v>385</v>
      </c>
      <c r="B103" s="1" t="s">
        <v>214</v>
      </c>
      <c r="C103" s="49" t="s">
        <v>645</v>
      </c>
      <c r="D103" s="115"/>
      <c r="E103" s="116"/>
      <c r="F103" s="116"/>
      <c r="G103" s="145"/>
    </row>
    <row r="104" spans="1:7">
      <c r="A104" s="12" t="s">
        <v>386</v>
      </c>
      <c r="B104" s="1" t="s">
        <v>215</v>
      </c>
      <c r="C104" s="49" t="s">
        <v>646</v>
      </c>
      <c r="D104" s="115"/>
      <c r="E104" s="116"/>
      <c r="F104" s="116"/>
      <c r="G104" s="145"/>
    </row>
    <row r="105" spans="1:7" ht="15" customHeight="1">
      <c r="A105" s="12" t="s">
        <v>387</v>
      </c>
      <c r="B105" s="1" t="s">
        <v>216</v>
      </c>
      <c r="C105" s="49" t="s">
        <v>647</v>
      </c>
      <c r="D105" s="115"/>
      <c r="E105" s="116"/>
      <c r="F105" s="116"/>
      <c r="G105" s="145"/>
    </row>
    <row r="106" spans="1:7">
      <c r="A106" s="12" t="s">
        <v>388</v>
      </c>
      <c r="B106" s="1" t="s">
        <v>217</v>
      </c>
      <c r="C106" s="49" t="s">
        <v>648</v>
      </c>
      <c r="D106" s="115"/>
      <c r="E106" s="116"/>
      <c r="F106" s="116"/>
      <c r="G106" s="145"/>
    </row>
    <row r="107" spans="1:7">
      <c r="A107" s="12" t="s">
        <v>389</v>
      </c>
      <c r="B107" s="1" t="s">
        <v>218</v>
      </c>
      <c r="C107" s="49" t="s">
        <v>473</v>
      </c>
      <c r="D107" s="115"/>
      <c r="E107" s="116"/>
      <c r="F107" s="116"/>
      <c r="G107" s="145"/>
    </row>
    <row r="108" spans="1:7" ht="15.75" thickBot="1">
      <c r="A108" s="13" t="s">
        <v>390</v>
      </c>
      <c r="B108" s="2" t="s">
        <v>219</v>
      </c>
      <c r="C108" s="48" t="s">
        <v>649</v>
      </c>
      <c r="D108" s="115"/>
      <c r="E108" s="123"/>
      <c r="F108" s="123"/>
      <c r="G108" s="146"/>
    </row>
    <row r="109" spans="1:7" ht="18" customHeight="1" thickBot="1">
      <c r="A109" s="83" t="s">
        <v>391</v>
      </c>
      <c r="B109" s="84"/>
      <c r="C109" s="85" t="s">
        <v>71</v>
      </c>
      <c r="D109" s="120"/>
      <c r="E109" s="121"/>
      <c r="F109" s="121"/>
      <c r="G109" s="295"/>
    </row>
    <row r="110" spans="1:7" ht="21" customHeight="1" thickBot="1">
      <c r="A110" s="99"/>
      <c r="B110" s="100"/>
      <c r="C110" s="158" t="s">
        <v>392</v>
      </c>
      <c r="D110" s="131">
        <f>SUM(D28,D30,D60,D70,D84,D93)</f>
        <v>63474</v>
      </c>
      <c r="E110" s="131">
        <f>SUM(E28,E30,E60,E70,E84,E93,E99)</f>
        <v>66231</v>
      </c>
      <c r="F110" s="131"/>
      <c r="G110" s="297"/>
    </row>
    <row r="111" spans="1:7">
      <c r="A111" s="14" t="s">
        <v>109</v>
      </c>
      <c r="B111" s="3"/>
      <c r="C111" s="157"/>
      <c r="D111" s="115"/>
      <c r="E111" s="113"/>
      <c r="F111" s="113"/>
      <c r="G111" s="145"/>
    </row>
    <row r="112" spans="1:7">
      <c r="A112" s="12" t="s">
        <v>393</v>
      </c>
      <c r="B112" s="1" t="s">
        <v>299</v>
      </c>
      <c r="C112" s="49" t="s">
        <v>474</v>
      </c>
      <c r="D112" s="115"/>
      <c r="E112" s="116"/>
      <c r="F112" s="116"/>
      <c r="G112" s="145"/>
    </row>
    <row r="113" spans="1:7">
      <c r="A113" s="12" t="s">
        <v>394</v>
      </c>
      <c r="B113" s="1" t="s">
        <v>300</v>
      </c>
      <c r="C113" s="49" t="s">
        <v>650</v>
      </c>
      <c r="D113" s="115"/>
      <c r="E113" s="116"/>
      <c r="F113" s="116"/>
      <c r="G113" s="145"/>
    </row>
    <row r="114" spans="1:7" ht="15.75" thickBot="1">
      <c r="A114" s="13" t="s">
        <v>395</v>
      </c>
      <c r="B114" s="2" t="s">
        <v>301</v>
      </c>
      <c r="C114" s="48" t="s">
        <v>475</v>
      </c>
      <c r="D114" s="115"/>
      <c r="E114" s="117"/>
      <c r="F114" s="117"/>
      <c r="G114" s="146"/>
    </row>
    <row r="115" spans="1:7" ht="15" customHeight="1" thickBot="1">
      <c r="A115" s="45" t="s">
        <v>396</v>
      </c>
      <c r="B115" s="43"/>
      <c r="C115" s="154" t="s">
        <v>651</v>
      </c>
      <c r="D115" s="118"/>
      <c r="E115" s="119"/>
      <c r="F115" s="119"/>
      <c r="G115" s="291"/>
    </row>
    <row r="116" spans="1:7">
      <c r="A116" s="14" t="s">
        <v>110</v>
      </c>
      <c r="B116" s="3"/>
      <c r="C116" s="157"/>
      <c r="D116" s="115"/>
      <c r="E116" s="113"/>
      <c r="F116" s="113"/>
      <c r="G116" s="145"/>
    </row>
    <row r="117" spans="1:7">
      <c r="A117" s="12" t="s">
        <v>397</v>
      </c>
      <c r="B117" s="1" t="s">
        <v>302</v>
      </c>
      <c r="C117" s="49" t="s">
        <v>476</v>
      </c>
      <c r="D117" s="115"/>
      <c r="E117" s="116"/>
      <c r="F117" s="116"/>
      <c r="G117" s="145"/>
    </row>
    <row r="118" spans="1:7">
      <c r="A118" s="12" t="s">
        <v>398</v>
      </c>
      <c r="B118" s="1" t="s">
        <v>303</v>
      </c>
      <c r="C118" s="49" t="s">
        <v>477</v>
      </c>
      <c r="D118" s="115"/>
      <c r="E118" s="116"/>
      <c r="F118" s="116"/>
      <c r="G118" s="145"/>
    </row>
    <row r="119" spans="1:7">
      <c r="A119" s="12" t="s">
        <v>399</v>
      </c>
      <c r="B119" s="1" t="s">
        <v>304</v>
      </c>
      <c r="C119" s="49" t="s">
        <v>478</v>
      </c>
      <c r="D119" s="115"/>
      <c r="E119" s="116"/>
      <c r="F119" s="116"/>
      <c r="G119" s="145"/>
    </row>
    <row r="120" spans="1:7" ht="15.75" thickBot="1">
      <c r="A120" s="13" t="s">
        <v>400</v>
      </c>
      <c r="B120" s="2" t="s">
        <v>305</v>
      </c>
      <c r="C120" s="48" t="s">
        <v>479</v>
      </c>
      <c r="D120" s="115"/>
      <c r="E120" s="117"/>
      <c r="F120" s="117"/>
      <c r="G120" s="146"/>
    </row>
    <row r="121" spans="1:7" ht="15.75" thickBot="1">
      <c r="A121" s="45" t="s">
        <v>401</v>
      </c>
      <c r="B121" s="43"/>
      <c r="C121" s="154" t="s">
        <v>74</v>
      </c>
      <c r="D121" s="118"/>
      <c r="E121" s="119"/>
      <c r="F121" s="119"/>
      <c r="G121" s="291"/>
    </row>
    <row r="122" spans="1:7">
      <c r="A122" s="16" t="s">
        <v>402</v>
      </c>
      <c r="B122" s="3" t="s">
        <v>258</v>
      </c>
      <c r="C122" s="157" t="s">
        <v>652</v>
      </c>
      <c r="D122" s="115"/>
      <c r="E122" s="113"/>
      <c r="F122" s="113"/>
      <c r="G122" s="145"/>
    </row>
    <row r="123" spans="1:7">
      <c r="A123" s="12" t="s">
        <v>403</v>
      </c>
      <c r="B123" s="1" t="s">
        <v>259</v>
      </c>
      <c r="C123" s="49" t="s">
        <v>653</v>
      </c>
      <c r="D123" s="115"/>
      <c r="E123" s="116"/>
      <c r="F123" s="116"/>
      <c r="G123" s="145"/>
    </row>
    <row r="124" spans="1:7">
      <c r="A124" s="12" t="s">
        <v>404</v>
      </c>
      <c r="B124" s="1" t="s">
        <v>260</v>
      </c>
      <c r="C124" s="49" t="s">
        <v>480</v>
      </c>
      <c r="D124" s="115"/>
      <c r="E124" s="116"/>
      <c r="F124" s="116"/>
      <c r="G124" s="145"/>
    </row>
    <row r="125" spans="1:7">
      <c r="A125" s="12" t="s">
        <v>405</v>
      </c>
      <c r="B125" s="1" t="s">
        <v>261</v>
      </c>
      <c r="C125" s="49" t="s">
        <v>481</v>
      </c>
      <c r="D125" s="115"/>
      <c r="E125" s="116"/>
      <c r="F125" s="116"/>
      <c r="G125" s="145"/>
    </row>
    <row r="126" spans="1:7">
      <c r="A126" s="12" t="s">
        <v>406</v>
      </c>
      <c r="B126" s="1" t="s">
        <v>262</v>
      </c>
      <c r="C126" s="49" t="s">
        <v>482</v>
      </c>
      <c r="D126" s="115"/>
      <c r="E126" s="116"/>
      <c r="F126" s="116"/>
      <c r="G126" s="145"/>
    </row>
    <row r="127" spans="1:7" ht="15" customHeight="1" thickBot="1">
      <c r="A127" s="13" t="s">
        <v>407</v>
      </c>
      <c r="B127" s="2" t="s">
        <v>263</v>
      </c>
      <c r="C127" s="48" t="s">
        <v>654</v>
      </c>
      <c r="D127" s="115"/>
      <c r="E127" s="117"/>
      <c r="F127" s="117"/>
      <c r="G127" s="146"/>
    </row>
    <row r="128" spans="1:7" ht="18" customHeight="1" thickBot="1">
      <c r="A128" s="45" t="s">
        <v>408</v>
      </c>
      <c r="B128" s="43"/>
      <c r="C128" s="154" t="s">
        <v>75</v>
      </c>
      <c r="D128" s="118"/>
      <c r="E128" s="119"/>
      <c r="F128" s="119"/>
      <c r="G128" s="291"/>
    </row>
    <row r="129" spans="1:7">
      <c r="A129" s="14" t="s">
        <v>111</v>
      </c>
      <c r="B129" s="3"/>
      <c r="C129" s="157"/>
      <c r="D129" s="115"/>
      <c r="E129" s="113"/>
      <c r="F129" s="113"/>
      <c r="G129" s="145"/>
    </row>
    <row r="130" spans="1:7">
      <c r="A130" s="12" t="s">
        <v>412</v>
      </c>
      <c r="B130" s="1" t="s">
        <v>264</v>
      </c>
      <c r="C130" s="49" t="s">
        <v>483</v>
      </c>
      <c r="D130" s="115"/>
      <c r="E130" s="116"/>
      <c r="F130" s="116"/>
      <c r="G130" s="145"/>
    </row>
    <row r="131" spans="1:7">
      <c r="A131" s="12" t="s">
        <v>413</v>
      </c>
      <c r="B131" s="1" t="s">
        <v>265</v>
      </c>
      <c r="C131" s="49" t="s">
        <v>484</v>
      </c>
      <c r="D131" s="115"/>
      <c r="E131" s="116"/>
      <c r="F131" s="116"/>
      <c r="G131" s="145"/>
    </row>
    <row r="132" spans="1:7">
      <c r="A132" s="12" t="s">
        <v>414</v>
      </c>
      <c r="B132" s="1" t="s">
        <v>266</v>
      </c>
      <c r="C132" s="49" t="s">
        <v>485</v>
      </c>
      <c r="D132" s="115"/>
      <c r="E132" s="116"/>
      <c r="F132" s="116"/>
      <c r="G132" s="145"/>
    </row>
    <row r="133" spans="1:7" ht="15.75" thickBot="1">
      <c r="A133" s="13" t="s">
        <v>415</v>
      </c>
      <c r="B133" s="2" t="s">
        <v>267</v>
      </c>
      <c r="C133" s="48" t="s">
        <v>486</v>
      </c>
      <c r="D133" s="115"/>
      <c r="E133" s="117"/>
      <c r="F133" s="117"/>
      <c r="G133" s="146"/>
    </row>
    <row r="134" spans="1:7" ht="18" customHeight="1" thickBot="1">
      <c r="A134" s="45" t="s">
        <v>416</v>
      </c>
      <c r="B134" s="43"/>
      <c r="C134" s="154" t="s">
        <v>417</v>
      </c>
      <c r="D134" s="118"/>
      <c r="E134" s="119"/>
      <c r="F134" s="119"/>
      <c r="G134" s="291"/>
    </row>
    <row r="135" spans="1:7" s="46" customFormat="1" ht="18" customHeight="1" thickBot="1">
      <c r="A135" s="45" t="s">
        <v>418</v>
      </c>
      <c r="B135" s="43" t="s">
        <v>220</v>
      </c>
      <c r="C135" s="154" t="s">
        <v>655</v>
      </c>
      <c r="D135" s="118"/>
      <c r="E135" s="119"/>
      <c r="F135" s="119"/>
      <c r="G135" s="291"/>
    </row>
    <row r="136" spans="1:7" ht="18" customHeight="1" thickBot="1">
      <c r="A136" s="101" t="s">
        <v>419</v>
      </c>
      <c r="B136" s="102"/>
      <c r="C136" s="159" t="s">
        <v>420</v>
      </c>
      <c r="D136" s="125"/>
      <c r="E136" s="125"/>
      <c r="F136" s="125"/>
      <c r="G136" s="125"/>
    </row>
    <row r="137" spans="1:7" ht="21" customHeight="1" thickBot="1">
      <c r="A137" s="6" t="s">
        <v>421</v>
      </c>
      <c r="B137" s="7"/>
      <c r="C137" s="160"/>
      <c r="D137" s="126">
        <f>SUM(D110,D136)</f>
        <v>63474</v>
      </c>
      <c r="E137" s="126">
        <f>SUM(E110,E136)</f>
        <v>66231</v>
      </c>
      <c r="F137" s="126"/>
      <c r="G137" s="298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20"/>
  <sheetViews>
    <sheetView view="pageBreakPreview" zoomScaleNormal="100" zoomScaleSheetLayoutView="100" workbookViewId="0">
      <pane xSplit="2" ySplit="9" topLeftCell="X13" activePane="bottomRight" state="frozen"/>
      <selection activeCell="K64" sqref="K64"/>
      <selection pane="topRight" activeCell="K64" sqref="K64"/>
      <selection pane="bottomLeft" activeCell="K64" sqref="K64"/>
      <selection pane="bottomRight" activeCell="X28" sqref="X28"/>
    </sheetView>
  </sheetViews>
  <sheetFormatPr defaultRowHeight="12.95" customHeight="1"/>
  <cols>
    <col min="1" max="1" width="8.7109375" style="53" customWidth="1"/>
    <col min="2" max="2" width="35.7109375" style="53" customWidth="1"/>
    <col min="3" max="29" width="9.140625" style="53"/>
    <col min="30" max="30" width="10.7109375" style="53" customWidth="1"/>
    <col min="31" max="16384" width="9.140625" style="53"/>
  </cols>
  <sheetData>
    <row r="1" spans="1:30" ht="15" customHeight="1">
      <c r="A1" s="452" t="s">
        <v>55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</row>
    <row r="2" spans="1:30" ht="15" customHeight="1">
      <c r="A2" s="452" t="s">
        <v>11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4" t="s">
        <v>753</v>
      </c>
    </row>
    <row r="5" spans="1:30" ht="9" customHeight="1" thickBot="1"/>
    <row r="6" spans="1:30" ht="18" customHeight="1">
      <c r="A6" s="453" t="s">
        <v>619</v>
      </c>
      <c r="B6" s="455" t="s">
        <v>774</v>
      </c>
      <c r="C6" s="463" t="s">
        <v>780</v>
      </c>
      <c r="D6" s="464"/>
      <c r="E6" s="464"/>
      <c r="F6" s="464"/>
      <c r="G6" s="464"/>
      <c r="H6" s="464"/>
      <c r="I6" s="464"/>
      <c r="J6" s="464"/>
      <c r="K6" s="465"/>
      <c r="L6" s="463" t="s">
        <v>781</v>
      </c>
      <c r="M6" s="464"/>
      <c r="N6" s="464"/>
      <c r="O6" s="464"/>
      <c r="P6" s="464"/>
      <c r="Q6" s="464"/>
      <c r="R6" s="464"/>
      <c r="S6" s="464"/>
      <c r="T6" s="465"/>
      <c r="U6" s="463" t="s">
        <v>781</v>
      </c>
      <c r="V6" s="464"/>
      <c r="W6" s="464"/>
      <c r="X6" s="464"/>
      <c r="Y6" s="464"/>
      <c r="Z6" s="464"/>
      <c r="AA6" s="464"/>
      <c r="AB6" s="464"/>
      <c r="AC6" s="465"/>
      <c r="AD6" s="460" t="s">
        <v>715</v>
      </c>
    </row>
    <row r="7" spans="1:30" ht="43.5" customHeight="1">
      <c r="A7" s="454"/>
      <c r="B7" s="456"/>
      <c r="C7" s="63" t="s">
        <v>770</v>
      </c>
      <c r="D7" s="62" t="s">
        <v>771</v>
      </c>
      <c r="E7" s="62" t="s">
        <v>26</v>
      </c>
      <c r="F7" s="62" t="s">
        <v>772</v>
      </c>
      <c r="G7" s="62" t="s">
        <v>773</v>
      </c>
      <c r="H7" s="75" t="s">
        <v>1</v>
      </c>
      <c r="I7" s="75" t="s">
        <v>2</v>
      </c>
      <c r="J7" s="90" t="s">
        <v>3</v>
      </c>
      <c r="K7" s="471" t="s">
        <v>728</v>
      </c>
      <c r="L7" s="63" t="s">
        <v>770</v>
      </c>
      <c r="M7" s="62" t="s">
        <v>771</v>
      </c>
      <c r="N7" s="62" t="s">
        <v>26</v>
      </c>
      <c r="O7" s="62" t="s">
        <v>772</v>
      </c>
      <c r="P7" s="62" t="s">
        <v>773</v>
      </c>
      <c r="Q7" s="75" t="s">
        <v>1</v>
      </c>
      <c r="R7" s="75" t="s">
        <v>2</v>
      </c>
      <c r="S7" s="90" t="s">
        <v>3</v>
      </c>
      <c r="T7" s="471" t="s">
        <v>4</v>
      </c>
      <c r="U7" s="63" t="s">
        <v>770</v>
      </c>
      <c r="V7" s="62" t="s">
        <v>771</v>
      </c>
      <c r="W7" s="62" t="s">
        <v>26</v>
      </c>
      <c r="X7" s="62" t="s">
        <v>772</v>
      </c>
      <c r="Y7" s="62" t="s">
        <v>773</v>
      </c>
      <c r="Z7" s="75" t="s">
        <v>1</v>
      </c>
      <c r="AA7" s="75" t="s">
        <v>2</v>
      </c>
      <c r="AB7" s="90" t="s">
        <v>3</v>
      </c>
      <c r="AC7" s="466" t="s">
        <v>729</v>
      </c>
      <c r="AD7" s="461"/>
    </row>
    <row r="8" spans="1:30" s="76" customFormat="1" ht="15" customHeight="1">
      <c r="A8" s="454"/>
      <c r="B8" s="456"/>
      <c r="C8" s="63" t="s">
        <v>535</v>
      </c>
      <c r="D8" s="62" t="s">
        <v>541</v>
      </c>
      <c r="E8" s="62" t="s">
        <v>557</v>
      </c>
      <c r="F8" s="62" t="s">
        <v>569</v>
      </c>
      <c r="G8" s="62" t="s">
        <v>577</v>
      </c>
      <c r="H8" s="62" t="s">
        <v>582</v>
      </c>
      <c r="I8" s="62" t="s">
        <v>586</v>
      </c>
      <c r="J8" s="95" t="s">
        <v>607</v>
      </c>
      <c r="K8" s="471"/>
      <c r="L8" s="63" t="s">
        <v>535</v>
      </c>
      <c r="M8" s="62" t="s">
        <v>541</v>
      </c>
      <c r="N8" s="62" t="s">
        <v>557</v>
      </c>
      <c r="O8" s="62" t="s">
        <v>569</v>
      </c>
      <c r="P8" s="62" t="s">
        <v>577</v>
      </c>
      <c r="Q8" s="62" t="s">
        <v>582</v>
      </c>
      <c r="R8" s="62" t="s">
        <v>586</v>
      </c>
      <c r="S8" s="95" t="s">
        <v>607</v>
      </c>
      <c r="T8" s="471"/>
      <c r="U8" s="63" t="s">
        <v>535</v>
      </c>
      <c r="V8" s="62" t="s">
        <v>541</v>
      </c>
      <c r="W8" s="62" t="s">
        <v>557</v>
      </c>
      <c r="X8" s="62" t="s">
        <v>569</v>
      </c>
      <c r="Y8" s="62" t="s">
        <v>577</v>
      </c>
      <c r="Z8" s="62" t="s">
        <v>582</v>
      </c>
      <c r="AA8" s="62" t="s">
        <v>586</v>
      </c>
      <c r="AB8" s="95" t="s">
        <v>607</v>
      </c>
      <c r="AC8" s="467"/>
      <c r="AD8" s="461"/>
    </row>
    <row r="9" spans="1:30" ht="27.75" customHeight="1" thickBot="1">
      <c r="A9" s="454"/>
      <c r="B9" s="456"/>
      <c r="C9" s="457" t="s">
        <v>690</v>
      </c>
      <c r="D9" s="458"/>
      <c r="E9" s="458"/>
      <c r="F9" s="458"/>
      <c r="G9" s="458"/>
      <c r="H9" s="458"/>
      <c r="I9" s="458"/>
      <c r="J9" s="459"/>
      <c r="K9" s="472"/>
      <c r="L9" s="457" t="s">
        <v>691</v>
      </c>
      <c r="M9" s="458"/>
      <c r="N9" s="458"/>
      <c r="O9" s="458"/>
      <c r="P9" s="458"/>
      <c r="Q9" s="458"/>
      <c r="R9" s="458"/>
      <c r="S9" s="459"/>
      <c r="T9" s="472"/>
      <c r="U9" s="457" t="s">
        <v>10</v>
      </c>
      <c r="V9" s="458"/>
      <c r="W9" s="458"/>
      <c r="X9" s="458"/>
      <c r="Y9" s="458"/>
      <c r="Z9" s="458"/>
      <c r="AA9" s="458"/>
      <c r="AB9" s="459"/>
      <c r="AC9" s="468"/>
      <c r="AD9" s="462"/>
    </row>
    <row r="10" spans="1:30" s="54" customFormat="1" ht="15" customHeight="1">
      <c r="A10" s="91" t="s">
        <v>730</v>
      </c>
      <c r="B10" s="74" t="s">
        <v>15</v>
      </c>
      <c r="C10" s="342">
        <v>136</v>
      </c>
      <c r="D10" s="343"/>
      <c r="E10" s="343"/>
      <c r="F10" s="343">
        <v>637</v>
      </c>
      <c r="G10" s="343"/>
      <c r="H10" s="343"/>
      <c r="I10" s="343"/>
      <c r="J10" s="344"/>
      <c r="K10" s="94">
        <f>SUM(C10:J10)</f>
        <v>773</v>
      </c>
      <c r="L10" s="70"/>
      <c r="M10" s="71"/>
      <c r="N10" s="71"/>
      <c r="O10" s="71"/>
      <c r="P10" s="71"/>
      <c r="Q10" s="67">
        <v>694</v>
      </c>
      <c r="R10" s="71"/>
      <c r="S10" s="72"/>
      <c r="T10" s="96">
        <f>SUM(L10:S10)</f>
        <v>694</v>
      </c>
      <c r="U10" s="70"/>
      <c r="V10" s="71"/>
      <c r="W10" s="71"/>
      <c r="X10" s="71"/>
      <c r="Y10" s="71"/>
      <c r="Z10" s="71"/>
      <c r="AA10" s="71"/>
      <c r="AB10" s="72"/>
      <c r="AC10" s="96">
        <v>694</v>
      </c>
      <c r="AD10" s="97">
        <v>1467</v>
      </c>
    </row>
    <row r="11" spans="1:30" ht="17.25" customHeight="1">
      <c r="A11" s="89" t="s">
        <v>731</v>
      </c>
      <c r="B11" s="73" t="s">
        <v>16</v>
      </c>
      <c r="C11" s="342"/>
      <c r="D11" s="343"/>
      <c r="E11" s="343"/>
      <c r="F11" s="343">
        <v>1632</v>
      </c>
      <c r="G11" s="343"/>
      <c r="H11" s="343"/>
      <c r="I11" s="343"/>
      <c r="J11" s="344"/>
      <c r="K11" s="94">
        <f>SUM(C11:J11)</f>
        <v>1632</v>
      </c>
      <c r="L11" s="70"/>
      <c r="M11" s="71"/>
      <c r="N11" s="71"/>
      <c r="O11" s="71"/>
      <c r="P11" s="71"/>
      <c r="Q11" s="71"/>
      <c r="R11" s="71"/>
      <c r="S11" s="72"/>
      <c r="T11" s="96"/>
      <c r="U11" s="65"/>
      <c r="V11" s="67"/>
      <c r="W11" s="67"/>
      <c r="X11" s="67"/>
      <c r="Y11" s="67"/>
      <c r="Z11" s="67"/>
      <c r="AA11" s="67"/>
      <c r="AB11" s="68"/>
      <c r="AC11" s="96"/>
      <c r="AD11" s="98">
        <v>1632</v>
      </c>
    </row>
    <row r="12" spans="1:30" s="54" customFormat="1" ht="17.25" customHeight="1">
      <c r="A12" s="89" t="s">
        <v>734</v>
      </c>
      <c r="B12" s="74" t="s">
        <v>17</v>
      </c>
      <c r="C12" s="342">
        <v>18549</v>
      </c>
      <c r="D12" s="343">
        <v>6500</v>
      </c>
      <c r="E12" s="343"/>
      <c r="F12" s="343"/>
      <c r="G12" s="343"/>
      <c r="H12" s="343"/>
      <c r="I12" s="343"/>
      <c r="J12" s="344"/>
      <c r="K12" s="94">
        <f>SUM(C12:J12)</f>
        <v>25049</v>
      </c>
      <c r="L12" s="70"/>
      <c r="M12" s="71"/>
      <c r="N12" s="71"/>
      <c r="O12" s="71"/>
      <c r="P12" s="71"/>
      <c r="Q12" s="71"/>
      <c r="R12" s="71"/>
      <c r="S12" s="72"/>
      <c r="T12" s="96"/>
      <c r="U12" s="65">
        <v>7750</v>
      </c>
      <c r="V12" s="67"/>
      <c r="W12" s="67"/>
      <c r="X12" s="67"/>
      <c r="Y12" s="67"/>
      <c r="Z12" s="67"/>
      <c r="AA12" s="67"/>
      <c r="AB12" s="68"/>
      <c r="AC12" s="96">
        <v>7750</v>
      </c>
      <c r="AD12" s="98">
        <v>32799</v>
      </c>
    </row>
    <row r="13" spans="1:30" s="54" customFormat="1" ht="17.25" customHeight="1">
      <c r="A13" s="89" t="s">
        <v>735</v>
      </c>
      <c r="B13" s="74" t="s">
        <v>18</v>
      </c>
      <c r="C13" s="342"/>
      <c r="D13" s="343"/>
      <c r="E13" s="343"/>
      <c r="F13" s="343"/>
      <c r="G13" s="343"/>
      <c r="H13" s="343"/>
      <c r="I13" s="343"/>
      <c r="J13" s="344">
        <v>1900</v>
      </c>
      <c r="K13" s="94">
        <f t="shared" ref="K13:K20" si="0">SUM(C13:J13)</f>
        <v>1900</v>
      </c>
      <c r="L13" s="70"/>
      <c r="M13" s="71"/>
      <c r="N13" s="71"/>
      <c r="O13" s="71"/>
      <c r="P13" s="71"/>
      <c r="Q13" s="71"/>
      <c r="R13" s="71"/>
      <c r="S13" s="68">
        <v>3752</v>
      </c>
      <c r="T13" s="96">
        <v>3752</v>
      </c>
      <c r="U13" s="65"/>
      <c r="V13" s="67"/>
      <c r="W13" s="67"/>
      <c r="X13" s="67"/>
      <c r="Y13" s="67"/>
      <c r="Z13" s="67"/>
      <c r="AA13" s="67"/>
      <c r="AB13" s="68">
        <v>925</v>
      </c>
      <c r="AC13" s="96">
        <v>925</v>
      </c>
      <c r="AD13" s="98">
        <v>6577</v>
      </c>
    </row>
    <row r="14" spans="1:30" s="54" customFormat="1" ht="17.25" customHeight="1">
      <c r="A14" s="89" t="s">
        <v>737</v>
      </c>
      <c r="B14" s="74" t="s">
        <v>19</v>
      </c>
      <c r="C14" s="342">
        <v>7756</v>
      </c>
      <c r="D14" s="343"/>
      <c r="E14" s="343"/>
      <c r="F14" s="343"/>
      <c r="G14" s="343"/>
      <c r="H14" s="343"/>
      <c r="I14" s="343"/>
      <c r="J14" s="344"/>
      <c r="K14" s="94">
        <f t="shared" si="0"/>
        <v>7756</v>
      </c>
      <c r="L14" s="70"/>
      <c r="M14" s="71"/>
      <c r="N14" s="71"/>
      <c r="O14" s="71"/>
      <c r="P14" s="71"/>
      <c r="Q14" s="71"/>
      <c r="R14" s="71"/>
      <c r="S14" s="72"/>
      <c r="T14" s="96"/>
      <c r="U14" s="65"/>
      <c r="V14" s="67"/>
      <c r="W14" s="67"/>
      <c r="X14" s="67"/>
      <c r="Y14" s="67"/>
      <c r="Z14" s="67"/>
      <c r="AA14" s="67"/>
      <c r="AB14" s="68"/>
      <c r="AC14" s="96"/>
      <c r="AD14" s="98">
        <v>7756</v>
      </c>
    </row>
    <row r="15" spans="1:30" s="54" customFormat="1" ht="17.25" customHeight="1">
      <c r="A15" s="89" t="s">
        <v>738</v>
      </c>
      <c r="B15" s="74" t="s">
        <v>20</v>
      </c>
      <c r="C15" s="342">
        <v>2319</v>
      </c>
      <c r="D15" s="343">
        <v>603</v>
      </c>
      <c r="E15" s="343"/>
      <c r="F15" s="343"/>
      <c r="G15" s="343"/>
      <c r="H15" s="343"/>
      <c r="I15" s="343"/>
      <c r="J15" s="344"/>
      <c r="K15" s="94">
        <f t="shared" si="0"/>
        <v>2922</v>
      </c>
      <c r="L15" s="70"/>
      <c r="M15" s="71"/>
      <c r="N15" s="71"/>
      <c r="O15" s="71"/>
      <c r="P15" s="71"/>
      <c r="Q15" s="71"/>
      <c r="R15" s="71"/>
      <c r="S15" s="72"/>
      <c r="T15" s="96"/>
      <c r="U15" s="65"/>
      <c r="V15" s="67"/>
      <c r="W15" s="67"/>
      <c r="X15" s="67"/>
      <c r="Y15" s="67"/>
      <c r="Z15" s="67"/>
      <c r="AA15" s="67"/>
      <c r="AB15" s="68"/>
      <c r="AC15" s="96"/>
      <c r="AD15" s="98">
        <v>2922</v>
      </c>
    </row>
    <row r="16" spans="1:30" s="54" customFormat="1" ht="17.25" customHeight="1">
      <c r="A16" s="91" t="s">
        <v>739</v>
      </c>
      <c r="B16" s="74" t="s">
        <v>818</v>
      </c>
      <c r="C16" s="342">
        <v>7904</v>
      </c>
      <c r="D16" s="343"/>
      <c r="E16" s="343"/>
      <c r="F16" s="343"/>
      <c r="G16" s="343"/>
      <c r="H16" s="343"/>
      <c r="I16" s="343"/>
      <c r="J16" s="344"/>
      <c r="K16" s="94">
        <f t="shared" si="0"/>
        <v>7904</v>
      </c>
      <c r="L16" s="70"/>
      <c r="M16" s="71"/>
      <c r="N16" s="71"/>
      <c r="O16" s="71"/>
      <c r="P16" s="71"/>
      <c r="Q16" s="71"/>
      <c r="R16" s="71"/>
      <c r="S16" s="72"/>
      <c r="T16" s="96"/>
      <c r="U16" s="65"/>
      <c r="V16" s="67"/>
      <c r="W16" s="67"/>
      <c r="X16" s="67"/>
      <c r="Y16" s="67"/>
      <c r="Z16" s="67"/>
      <c r="AA16" s="67"/>
      <c r="AB16" s="68"/>
      <c r="AC16" s="96"/>
      <c r="AD16" s="98">
        <v>7904</v>
      </c>
    </row>
    <row r="17" spans="1:30" s="54" customFormat="1" ht="17.25" customHeight="1">
      <c r="A17" s="91" t="s">
        <v>782</v>
      </c>
      <c r="B17" s="74" t="s">
        <v>819</v>
      </c>
      <c r="C17" s="342">
        <v>354</v>
      </c>
      <c r="D17" s="343"/>
      <c r="E17" s="343"/>
      <c r="F17" s="343"/>
      <c r="G17" s="343"/>
      <c r="H17" s="343"/>
      <c r="I17" s="343"/>
      <c r="J17" s="344"/>
      <c r="K17" s="94">
        <f t="shared" si="0"/>
        <v>354</v>
      </c>
      <c r="L17" s="70"/>
      <c r="M17" s="71"/>
      <c r="N17" s="71"/>
      <c r="O17" s="71"/>
      <c r="P17" s="71"/>
      <c r="Q17" s="71"/>
      <c r="R17" s="71"/>
      <c r="S17" s="72"/>
      <c r="T17" s="96"/>
      <c r="U17" s="65"/>
      <c r="V17" s="67"/>
      <c r="W17" s="67"/>
      <c r="X17" s="67"/>
      <c r="Y17" s="67"/>
      <c r="Z17" s="67"/>
      <c r="AA17" s="67"/>
      <c r="AB17" s="68"/>
      <c r="AC17" s="96"/>
      <c r="AD17" s="98">
        <v>354</v>
      </c>
    </row>
    <row r="18" spans="1:30" s="54" customFormat="1" ht="17.25" customHeight="1">
      <c r="A18" s="91" t="s">
        <v>58</v>
      </c>
      <c r="B18" s="74" t="s">
        <v>59</v>
      </c>
      <c r="C18" s="342"/>
      <c r="D18" s="343"/>
      <c r="E18" s="343"/>
      <c r="F18" s="343">
        <v>29</v>
      </c>
      <c r="G18" s="343">
        <v>650</v>
      </c>
      <c r="H18" s="343"/>
      <c r="I18" s="343"/>
      <c r="J18" s="344"/>
      <c r="K18" s="94">
        <f t="shared" si="0"/>
        <v>679</v>
      </c>
      <c r="L18" s="70"/>
      <c r="M18" s="71"/>
      <c r="N18" s="71"/>
      <c r="O18" s="71"/>
      <c r="P18" s="71"/>
      <c r="Q18" s="71"/>
      <c r="R18" s="71"/>
      <c r="S18" s="72"/>
      <c r="T18" s="96"/>
      <c r="U18" s="65"/>
      <c r="V18" s="67"/>
      <c r="W18" s="67"/>
      <c r="X18" s="67"/>
      <c r="Y18" s="67"/>
      <c r="Z18" s="67"/>
      <c r="AA18" s="67"/>
      <c r="AB18" s="68"/>
      <c r="AC18" s="96"/>
      <c r="AD18" s="98">
        <v>679</v>
      </c>
    </row>
    <row r="19" spans="1:30" s="54" customFormat="1" ht="17.25" customHeight="1" thickBot="1">
      <c r="A19" s="89" t="s">
        <v>56</v>
      </c>
      <c r="B19" s="299" t="s">
        <v>57</v>
      </c>
      <c r="C19" s="345"/>
      <c r="D19" s="343"/>
      <c r="E19" s="343">
        <v>1958</v>
      </c>
      <c r="F19" s="343">
        <v>1</v>
      </c>
      <c r="G19" s="343"/>
      <c r="H19" s="343"/>
      <c r="I19" s="343"/>
      <c r="J19" s="344"/>
      <c r="K19" s="340">
        <f t="shared" si="0"/>
        <v>1959</v>
      </c>
      <c r="L19" s="70"/>
      <c r="M19" s="71"/>
      <c r="N19" s="71"/>
      <c r="O19" s="71"/>
      <c r="P19" s="71"/>
      <c r="Q19" s="71"/>
      <c r="R19" s="71"/>
      <c r="S19" s="72"/>
      <c r="T19" s="96"/>
      <c r="U19" s="65"/>
      <c r="V19" s="67"/>
      <c r="W19" s="67">
        <v>2182</v>
      </c>
      <c r="X19" s="67"/>
      <c r="Y19" s="67"/>
      <c r="Z19" s="67"/>
      <c r="AA19" s="67"/>
      <c r="AB19" s="68"/>
      <c r="AC19" s="96">
        <v>2182</v>
      </c>
      <c r="AD19" s="98">
        <v>4141</v>
      </c>
    </row>
    <row r="20" spans="1:30" ht="19.5" customHeight="1" thickBot="1">
      <c r="A20" s="469" t="s">
        <v>9</v>
      </c>
      <c r="B20" s="470"/>
      <c r="C20" s="57">
        <f>SUM(C10:C19)</f>
        <v>37018</v>
      </c>
      <c r="D20" s="57">
        <f>SUM(D10:D19)</f>
        <v>7103</v>
      </c>
      <c r="E20" s="57">
        <f>SUM(E10:E19)</f>
        <v>1958</v>
      </c>
      <c r="F20" s="57">
        <f>SUM(F10:F19)</f>
        <v>2299</v>
      </c>
      <c r="G20" s="57">
        <f>SUM(G10:G19)</f>
        <v>650</v>
      </c>
      <c r="H20" s="57"/>
      <c r="I20" s="57"/>
      <c r="J20" s="57">
        <f>SUM(J10:J19)</f>
        <v>1900</v>
      </c>
      <c r="K20" s="341">
        <f t="shared" si="0"/>
        <v>50928</v>
      </c>
      <c r="L20" s="60"/>
      <c r="M20" s="60"/>
      <c r="N20" s="60"/>
      <c r="O20" s="60"/>
      <c r="P20" s="60"/>
      <c r="Q20" s="60">
        <f>SUM(Q10:Q19)</f>
        <v>694</v>
      </c>
      <c r="R20" s="60"/>
      <c r="S20" s="60">
        <f>SUM(S10:S19)</f>
        <v>3752</v>
      </c>
      <c r="T20" s="60">
        <f>SUM(T10:T19)</f>
        <v>4446</v>
      </c>
      <c r="U20" s="57">
        <f>0+SUM(U10:U19)</f>
        <v>7750</v>
      </c>
      <c r="V20" s="57"/>
      <c r="W20" s="57">
        <f>0+SUM(W10:W19)</f>
        <v>2182</v>
      </c>
      <c r="X20" s="57"/>
      <c r="Y20" s="57"/>
      <c r="Z20" s="57"/>
      <c r="AA20" s="57"/>
      <c r="AB20" s="57">
        <f>0+SUM(AB10:AB19)</f>
        <v>925</v>
      </c>
      <c r="AC20" s="57">
        <f>0+SUM(AC10:AC19)</f>
        <v>11551</v>
      </c>
      <c r="AD20" s="59">
        <f>SUM(AD10:AD19)</f>
        <v>66231</v>
      </c>
    </row>
  </sheetData>
  <mergeCells count="15">
    <mergeCell ref="A20:B20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75" zoomScaleNormal="75" zoomScaleSheetLayoutView="100" workbookViewId="0">
      <pane xSplit="2" ySplit="9" topLeftCell="U11" activePane="bottomRight" state="frozen"/>
      <selection activeCell="K64" sqref="K64"/>
      <selection pane="topRight" activeCell="K64" sqref="K64"/>
      <selection pane="bottomLeft" activeCell="K64" sqref="K64"/>
      <selection pane="bottomRight" activeCell="AJ27" sqref="AJ27"/>
    </sheetView>
  </sheetViews>
  <sheetFormatPr defaultRowHeight="12.95" customHeight="1"/>
  <cols>
    <col min="1" max="1" width="8.7109375" style="53" customWidth="1"/>
    <col min="2" max="2" width="35.7109375" style="53" customWidth="1"/>
    <col min="3" max="11" width="9.140625" style="53"/>
    <col min="12" max="12" width="11.140625" style="53" customWidth="1"/>
    <col min="13" max="26" width="9.140625" style="53"/>
    <col min="27" max="27" width="9.85546875" style="53" customWidth="1"/>
    <col min="28" max="32" width="9.140625" style="53"/>
    <col min="33" max="33" width="10.7109375" style="53" customWidth="1"/>
    <col min="34" max="16384" width="9.140625" style="53"/>
  </cols>
  <sheetData>
    <row r="1" spans="1:33" ht="15" customHeight="1">
      <c r="A1" s="452" t="s">
        <v>55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</row>
    <row r="2" spans="1:33" ht="15" customHeight="1">
      <c r="A2" s="452" t="s">
        <v>12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4" t="s">
        <v>753</v>
      </c>
    </row>
    <row r="5" spans="1:33" ht="9" customHeight="1" thickBot="1"/>
    <row r="6" spans="1:33" ht="18" customHeight="1">
      <c r="A6" s="453" t="s">
        <v>619</v>
      </c>
      <c r="B6" s="473" t="s">
        <v>774</v>
      </c>
      <c r="C6" s="463" t="s">
        <v>781</v>
      </c>
      <c r="D6" s="464"/>
      <c r="E6" s="464"/>
      <c r="F6" s="464"/>
      <c r="G6" s="464"/>
      <c r="H6" s="464"/>
      <c r="I6" s="464"/>
      <c r="J6" s="464"/>
      <c r="K6" s="464"/>
      <c r="L6" s="465"/>
      <c r="M6" s="463" t="s">
        <v>781</v>
      </c>
      <c r="N6" s="464"/>
      <c r="O6" s="464"/>
      <c r="P6" s="464"/>
      <c r="Q6" s="464"/>
      <c r="R6" s="464"/>
      <c r="S6" s="464"/>
      <c r="T6" s="464"/>
      <c r="U6" s="464"/>
      <c r="V6" s="465"/>
      <c r="W6" s="463" t="s">
        <v>781</v>
      </c>
      <c r="X6" s="464"/>
      <c r="Y6" s="464"/>
      <c r="Z6" s="464"/>
      <c r="AA6" s="464"/>
      <c r="AB6" s="464"/>
      <c r="AC6" s="464"/>
      <c r="AD6" s="464"/>
      <c r="AE6" s="464"/>
      <c r="AF6" s="465"/>
      <c r="AG6" s="460" t="s">
        <v>715</v>
      </c>
    </row>
    <row r="7" spans="1:33" ht="45" customHeight="1">
      <c r="A7" s="454"/>
      <c r="B7" s="474"/>
      <c r="C7" s="63" t="s">
        <v>0</v>
      </c>
      <c r="D7" s="62" t="s">
        <v>5</v>
      </c>
      <c r="E7" s="62" t="s">
        <v>128</v>
      </c>
      <c r="F7" s="62" t="s">
        <v>6</v>
      </c>
      <c r="G7" s="203" t="s">
        <v>72</v>
      </c>
      <c r="H7" s="47" t="s">
        <v>7</v>
      </c>
      <c r="I7" s="47" t="s">
        <v>8</v>
      </c>
      <c r="J7" s="47" t="s">
        <v>70</v>
      </c>
      <c r="K7" s="90" t="s">
        <v>41</v>
      </c>
      <c r="L7" s="471" t="s">
        <v>728</v>
      </c>
      <c r="M7" s="63" t="s">
        <v>0</v>
      </c>
      <c r="N7" s="62" t="s">
        <v>5</v>
      </c>
      <c r="O7" s="62" t="s">
        <v>128</v>
      </c>
      <c r="P7" s="62" t="s">
        <v>6</v>
      </c>
      <c r="Q7" s="203" t="s">
        <v>72</v>
      </c>
      <c r="R7" s="47" t="s">
        <v>7</v>
      </c>
      <c r="S7" s="47" t="s">
        <v>8</v>
      </c>
      <c r="T7" s="47" t="s">
        <v>70</v>
      </c>
      <c r="U7" s="90" t="s">
        <v>41</v>
      </c>
      <c r="V7" s="475" t="s">
        <v>4</v>
      </c>
      <c r="W7" s="63" t="s">
        <v>0</v>
      </c>
      <c r="X7" s="62" t="s">
        <v>5</v>
      </c>
      <c r="Y7" s="62" t="s">
        <v>128</v>
      </c>
      <c r="Z7" s="62" t="s">
        <v>6</v>
      </c>
      <c r="AA7" s="203" t="s">
        <v>72</v>
      </c>
      <c r="AB7" s="47" t="s">
        <v>7</v>
      </c>
      <c r="AC7" s="47" t="s">
        <v>8</v>
      </c>
      <c r="AD7" s="47" t="s">
        <v>70</v>
      </c>
      <c r="AE7" s="90" t="s">
        <v>41</v>
      </c>
      <c r="AF7" s="466" t="s">
        <v>729</v>
      </c>
      <c r="AG7" s="461"/>
    </row>
    <row r="8" spans="1:33" s="76" customFormat="1" ht="15" customHeight="1">
      <c r="A8" s="454"/>
      <c r="B8" s="474"/>
      <c r="C8" s="63" t="s">
        <v>336</v>
      </c>
      <c r="D8" s="62" t="s">
        <v>345</v>
      </c>
      <c r="E8" s="62" t="s">
        <v>343</v>
      </c>
      <c r="F8" s="62" t="s">
        <v>356</v>
      </c>
      <c r="G8" s="62" t="s">
        <v>369</v>
      </c>
      <c r="H8" s="62" t="s">
        <v>377</v>
      </c>
      <c r="I8" s="62" t="s">
        <v>383</v>
      </c>
      <c r="J8" s="95" t="s">
        <v>391</v>
      </c>
      <c r="K8" s="95" t="s">
        <v>419</v>
      </c>
      <c r="L8" s="471"/>
      <c r="M8" s="63" t="s">
        <v>336</v>
      </c>
      <c r="N8" s="62" t="s">
        <v>345</v>
      </c>
      <c r="O8" s="62" t="s">
        <v>343</v>
      </c>
      <c r="P8" s="62" t="s">
        <v>356</v>
      </c>
      <c r="Q8" s="62" t="s">
        <v>369</v>
      </c>
      <c r="R8" s="62" t="s">
        <v>377</v>
      </c>
      <c r="S8" s="62" t="s">
        <v>383</v>
      </c>
      <c r="T8" s="62" t="s">
        <v>391</v>
      </c>
      <c r="U8" s="95" t="s">
        <v>419</v>
      </c>
      <c r="V8" s="475"/>
      <c r="W8" s="63" t="s">
        <v>336</v>
      </c>
      <c r="X8" s="62" t="s">
        <v>345</v>
      </c>
      <c r="Y8" s="62" t="s">
        <v>343</v>
      </c>
      <c r="Z8" s="62" t="s">
        <v>356</v>
      </c>
      <c r="AA8" s="62" t="s">
        <v>369</v>
      </c>
      <c r="AB8" s="62" t="s">
        <v>377</v>
      </c>
      <c r="AC8" s="62" t="s">
        <v>383</v>
      </c>
      <c r="AD8" s="62" t="s">
        <v>391</v>
      </c>
      <c r="AE8" s="95" t="s">
        <v>419</v>
      </c>
      <c r="AF8" s="467"/>
      <c r="AG8" s="461"/>
    </row>
    <row r="9" spans="1:33" ht="12.75" customHeight="1" thickBot="1">
      <c r="A9" s="454"/>
      <c r="B9" s="474"/>
      <c r="C9" s="457" t="s">
        <v>690</v>
      </c>
      <c r="D9" s="458"/>
      <c r="E9" s="458"/>
      <c r="F9" s="458"/>
      <c r="G9" s="458"/>
      <c r="H9" s="458"/>
      <c r="I9" s="458"/>
      <c r="J9" s="459"/>
      <c r="K9" s="459"/>
      <c r="L9" s="472"/>
      <c r="M9" s="457" t="s">
        <v>691</v>
      </c>
      <c r="N9" s="458"/>
      <c r="O9" s="458"/>
      <c r="P9" s="458"/>
      <c r="Q9" s="458"/>
      <c r="R9" s="458"/>
      <c r="S9" s="458"/>
      <c r="T9" s="458"/>
      <c r="U9" s="458"/>
      <c r="V9" s="476"/>
      <c r="W9" s="457" t="s">
        <v>10</v>
      </c>
      <c r="X9" s="458"/>
      <c r="Y9" s="458"/>
      <c r="Z9" s="458"/>
      <c r="AA9" s="458"/>
      <c r="AB9" s="458"/>
      <c r="AC9" s="458"/>
      <c r="AD9" s="458"/>
      <c r="AE9" s="458"/>
      <c r="AF9" s="468"/>
      <c r="AG9" s="462"/>
    </row>
    <row r="10" spans="1:33" ht="17.25" customHeight="1">
      <c r="A10" s="91" t="s">
        <v>730</v>
      </c>
      <c r="B10" s="74" t="s">
        <v>15</v>
      </c>
      <c r="C10" s="92">
        <v>2911</v>
      </c>
      <c r="D10" s="61">
        <v>773</v>
      </c>
      <c r="E10" s="61">
        <v>3599</v>
      </c>
      <c r="F10" s="61"/>
      <c r="G10" s="61"/>
      <c r="H10" s="61">
        <v>200</v>
      </c>
      <c r="I10" s="61">
        <v>150</v>
      </c>
      <c r="J10" s="93"/>
      <c r="K10" s="93"/>
      <c r="L10" s="346">
        <f>SUM(C10:K10)</f>
        <v>7633</v>
      </c>
      <c r="M10" s="70"/>
      <c r="N10" s="71"/>
      <c r="O10" s="71"/>
      <c r="P10" s="71"/>
      <c r="Q10" s="71"/>
      <c r="R10" s="71"/>
      <c r="S10" s="71"/>
      <c r="T10" s="72"/>
      <c r="U10" s="72"/>
      <c r="V10" s="66"/>
      <c r="W10" s="70"/>
      <c r="X10" s="71"/>
      <c r="Y10" s="71"/>
      <c r="Z10" s="71"/>
      <c r="AA10" s="71">
        <v>2915</v>
      </c>
      <c r="AB10" s="71"/>
      <c r="AC10" s="71"/>
      <c r="AD10" s="71"/>
      <c r="AE10" s="71"/>
      <c r="AF10" s="66">
        <v>2915</v>
      </c>
      <c r="AG10" s="300">
        <v>10548</v>
      </c>
    </row>
    <row r="11" spans="1:33" ht="17.25" customHeight="1">
      <c r="A11" s="91" t="s">
        <v>34</v>
      </c>
      <c r="B11" s="74" t="s">
        <v>35</v>
      </c>
      <c r="C11" s="92"/>
      <c r="D11" s="61"/>
      <c r="E11" s="61">
        <v>14</v>
      </c>
      <c r="F11" s="61"/>
      <c r="G11" s="61"/>
      <c r="H11" s="61"/>
      <c r="I11" s="61"/>
      <c r="J11" s="93"/>
      <c r="K11" s="93"/>
      <c r="L11" s="96">
        <f>SUM(C11:K11)</f>
        <v>14</v>
      </c>
      <c r="M11" s="70"/>
      <c r="N11" s="71"/>
      <c r="O11" s="71"/>
      <c r="P11" s="71"/>
      <c r="Q11" s="71"/>
      <c r="R11" s="71"/>
      <c r="S11" s="71"/>
      <c r="T11" s="72"/>
      <c r="U11" s="72"/>
      <c r="V11" s="66"/>
      <c r="W11" s="70"/>
      <c r="X11" s="71"/>
      <c r="Y11" s="71"/>
      <c r="Z11" s="71"/>
      <c r="AA11" s="71"/>
      <c r="AB11" s="71"/>
      <c r="AC11" s="71"/>
      <c r="AD11" s="71"/>
      <c r="AE11" s="71"/>
      <c r="AF11" s="66"/>
      <c r="AG11" s="98">
        <f t="shared" ref="AG11:AG33" si="0">SUM(L11,V11,AF11)</f>
        <v>14</v>
      </c>
    </row>
    <row r="12" spans="1:33" ht="17.25" customHeight="1">
      <c r="A12" s="89" t="s">
        <v>731</v>
      </c>
      <c r="B12" s="73" t="s">
        <v>16</v>
      </c>
      <c r="C12" s="92"/>
      <c r="D12" s="61"/>
      <c r="E12" s="61">
        <v>1541</v>
      </c>
      <c r="F12" s="61"/>
      <c r="G12" s="61"/>
      <c r="H12" s="61">
        <v>585</v>
      </c>
      <c r="I12" s="61">
        <v>1650</v>
      </c>
      <c r="J12" s="93"/>
      <c r="K12" s="93"/>
      <c r="L12" s="340">
        <f>SUM(C12:K12)</f>
        <v>3776</v>
      </c>
      <c r="M12" s="70"/>
      <c r="N12" s="71"/>
      <c r="O12" s="71"/>
      <c r="P12" s="71"/>
      <c r="Q12" s="71"/>
      <c r="R12" s="71"/>
      <c r="S12" s="71"/>
      <c r="T12" s="72"/>
      <c r="U12" s="72"/>
      <c r="V12" s="66"/>
      <c r="W12" s="70"/>
      <c r="X12" s="71"/>
      <c r="Y12" s="71"/>
      <c r="Z12" s="71"/>
      <c r="AA12" s="71"/>
      <c r="AB12" s="71"/>
      <c r="AC12" s="71"/>
      <c r="AD12" s="71"/>
      <c r="AE12" s="71"/>
      <c r="AF12" s="66"/>
      <c r="AG12" s="98">
        <f t="shared" si="0"/>
        <v>3776</v>
      </c>
    </row>
    <row r="13" spans="1:33" ht="17.25" customHeight="1">
      <c r="A13" s="89" t="s">
        <v>737</v>
      </c>
      <c r="B13" s="74" t="s">
        <v>19</v>
      </c>
      <c r="C13" s="92">
        <v>8001</v>
      </c>
      <c r="D13" s="61">
        <v>1102</v>
      </c>
      <c r="E13" s="61">
        <v>79</v>
      </c>
      <c r="F13" s="61"/>
      <c r="G13" s="61"/>
      <c r="H13" s="61"/>
      <c r="I13" s="61"/>
      <c r="J13" s="93"/>
      <c r="K13" s="93"/>
      <c r="L13" s="96">
        <f>SUM(C13:K13)</f>
        <v>9182</v>
      </c>
      <c r="M13" s="70"/>
      <c r="N13" s="71"/>
      <c r="O13" s="71"/>
      <c r="P13" s="71"/>
      <c r="Q13" s="71"/>
      <c r="R13" s="71"/>
      <c r="S13" s="71"/>
      <c r="T13" s="72"/>
      <c r="U13" s="72"/>
      <c r="V13" s="66"/>
      <c r="W13" s="70"/>
      <c r="X13" s="71"/>
      <c r="Y13" s="71"/>
      <c r="Z13" s="71"/>
      <c r="AA13" s="71"/>
      <c r="AB13" s="71"/>
      <c r="AC13" s="71"/>
      <c r="AD13" s="71"/>
      <c r="AE13" s="71"/>
      <c r="AF13" s="66"/>
      <c r="AG13" s="98">
        <f t="shared" si="0"/>
        <v>9182</v>
      </c>
    </row>
    <row r="14" spans="1:33" ht="17.25" customHeight="1">
      <c r="A14" s="89" t="s">
        <v>738</v>
      </c>
      <c r="B14" s="74" t="s">
        <v>20</v>
      </c>
      <c r="C14" s="92">
        <v>2105</v>
      </c>
      <c r="D14" s="61">
        <v>283</v>
      </c>
      <c r="E14" s="61"/>
      <c r="F14" s="61"/>
      <c r="G14" s="61"/>
      <c r="H14" s="61">
        <v>705</v>
      </c>
      <c r="I14" s="61"/>
      <c r="J14" s="93"/>
      <c r="K14" s="93"/>
      <c r="L14" s="340">
        <f t="shared" ref="L14:L33" si="1">SUM(C14:K14)</f>
        <v>3093</v>
      </c>
      <c r="M14" s="70"/>
      <c r="N14" s="71"/>
      <c r="O14" s="71"/>
      <c r="P14" s="71"/>
      <c r="Q14" s="71"/>
      <c r="R14" s="71"/>
      <c r="S14" s="71"/>
      <c r="T14" s="72"/>
      <c r="U14" s="72"/>
      <c r="V14" s="66"/>
      <c r="W14" s="70"/>
      <c r="X14" s="71"/>
      <c r="Y14" s="71"/>
      <c r="Z14" s="71"/>
      <c r="AA14" s="71"/>
      <c r="AB14" s="71"/>
      <c r="AC14" s="71"/>
      <c r="AD14" s="71"/>
      <c r="AE14" s="71"/>
      <c r="AF14" s="66"/>
      <c r="AG14" s="98">
        <f t="shared" si="0"/>
        <v>3093</v>
      </c>
    </row>
    <row r="15" spans="1:33" ht="17.25" customHeight="1">
      <c r="A15" s="89" t="s">
        <v>739</v>
      </c>
      <c r="B15" s="74" t="s">
        <v>818</v>
      </c>
      <c r="C15" s="92">
        <v>5849</v>
      </c>
      <c r="D15" s="61">
        <v>794</v>
      </c>
      <c r="E15" s="61">
        <v>1347</v>
      </c>
      <c r="F15" s="61"/>
      <c r="G15" s="61"/>
      <c r="H15" s="61"/>
      <c r="I15" s="61"/>
      <c r="J15" s="93"/>
      <c r="K15" s="93"/>
      <c r="L15" s="96">
        <f t="shared" si="1"/>
        <v>7990</v>
      </c>
      <c r="M15" s="70"/>
      <c r="N15" s="71"/>
      <c r="O15" s="71"/>
      <c r="P15" s="71"/>
      <c r="Q15" s="71"/>
      <c r="R15" s="71"/>
      <c r="S15" s="71"/>
      <c r="T15" s="72"/>
      <c r="U15" s="72"/>
      <c r="V15" s="66"/>
      <c r="W15" s="70"/>
      <c r="X15" s="71"/>
      <c r="Y15" s="71"/>
      <c r="Z15" s="71"/>
      <c r="AA15" s="71"/>
      <c r="AB15" s="71"/>
      <c r="AC15" s="71"/>
      <c r="AD15" s="71"/>
      <c r="AE15" s="71"/>
      <c r="AF15" s="66"/>
      <c r="AG15" s="98">
        <f t="shared" si="0"/>
        <v>7990</v>
      </c>
    </row>
    <row r="16" spans="1:33" ht="17.25" customHeight="1">
      <c r="A16" s="89" t="s">
        <v>743</v>
      </c>
      <c r="B16" s="74" t="s">
        <v>766</v>
      </c>
      <c r="C16" s="70"/>
      <c r="D16" s="71"/>
      <c r="E16" s="71">
        <v>574</v>
      </c>
      <c r="F16" s="71"/>
      <c r="G16" s="71"/>
      <c r="H16" s="71"/>
      <c r="I16" s="71"/>
      <c r="J16" s="72"/>
      <c r="K16" s="72"/>
      <c r="L16" s="340">
        <f t="shared" si="1"/>
        <v>574</v>
      </c>
      <c r="M16" s="70"/>
      <c r="N16" s="71"/>
      <c r="O16" s="71"/>
      <c r="P16" s="71"/>
      <c r="Q16" s="71"/>
      <c r="R16" s="71"/>
      <c r="S16" s="71"/>
      <c r="T16" s="72"/>
      <c r="U16" s="72"/>
      <c r="V16" s="66"/>
      <c r="W16" s="70"/>
      <c r="X16" s="71"/>
      <c r="Y16" s="71"/>
      <c r="Z16" s="71"/>
      <c r="AA16" s="71"/>
      <c r="AB16" s="71"/>
      <c r="AC16" s="71"/>
      <c r="AD16" s="71"/>
      <c r="AE16" s="71"/>
      <c r="AF16" s="66"/>
      <c r="AG16" s="98">
        <f t="shared" si="0"/>
        <v>574</v>
      </c>
    </row>
    <row r="17" spans="1:33" ht="17.25" customHeight="1">
      <c r="A17" s="89" t="s">
        <v>744</v>
      </c>
      <c r="B17" s="74" t="s">
        <v>21</v>
      </c>
      <c r="C17" s="70"/>
      <c r="D17" s="71"/>
      <c r="E17" s="71">
        <v>2821</v>
      </c>
      <c r="F17" s="71"/>
      <c r="G17" s="71"/>
      <c r="H17" s="71"/>
      <c r="I17" s="71">
        <v>1900</v>
      </c>
      <c r="J17" s="72"/>
      <c r="K17" s="72"/>
      <c r="L17" s="96">
        <f t="shared" si="1"/>
        <v>4721</v>
      </c>
      <c r="M17" s="70"/>
      <c r="N17" s="71"/>
      <c r="O17" s="71">
        <v>600</v>
      </c>
      <c r="P17" s="71"/>
      <c r="Q17" s="71"/>
      <c r="R17" s="71"/>
      <c r="S17" s="71"/>
      <c r="T17" s="72"/>
      <c r="U17" s="72"/>
      <c r="V17" s="66">
        <v>600</v>
      </c>
      <c r="W17" s="70"/>
      <c r="X17" s="71"/>
      <c r="Y17" s="71"/>
      <c r="Z17" s="71"/>
      <c r="AA17" s="71"/>
      <c r="AB17" s="71"/>
      <c r="AC17" s="71"/>
      <c r="AD17" s="71"/>
      <c r="AE17" s="347"/>
      <c r="AF17" s="66"/>
      <c r="AG17" s="98">
        <f t="shared" si="0"/>
        <v>5321</v>
      </c>
    </row>
    <row r="18" spans="1:33" ht="17.25" customHeight="1">
      <c r="A18" s="89" t="s">
        <v>27</v>
      </c>
      <c r="B18" s="74" t="s">
        <v>28</v>
      </c>
      <c r="C18" s="70"/>
      <c r="D18" s="71"/>
      <c r="E18" s="71">
        <v>411</v>
      </c>
      <c r="F18" s="71"/>
      <c r="G18" s="71"/>
      <c r="H18" s="71"/>
      <c r="I18" s="71">
        <v>2100</v>
      </c>
      <c r="J18" s="72"/>
      <c r="K18" s="72"/>
      <c r="L18" s="340">
        <f t="shared" si="1"/>
        <v>2511</v>
      </c>
      <c r="M18" s="70"/>
      <c r="N18" s="71"/>
      <c r="O18" s="71"/>
      <c r="P18" s="71"/>
      <c r="Q18" s="71"/>
      <c r="R18" s="71"/>
      <c r="S18" s="71"/>
      <c r="T18" s="72"/>
      <c r="U18" s="72"/>
      <c r="V18" s="66"/>
      <c r="W18" s="70"/>
      <c r="X18" s="71"/>
      <c r="Y18" s="71"/>
      <c r="Z18" s="71"/>
      <c r="AA18" s="71"/>
      <c r="AB18" s="71"/>
      <c r="AC18" s="71"/>
      <c r="AD18" s="71"/>
      <c r="AE18" s="71"/>
      <c r="AF18" s="66"/>
      <c r="AG18" s="98">
        <f t="shared" si="0"/>
        <v>2511</v>
      </c>
    </row>
    <row r="19" spans="1:33" ht="17.25" customHeight="1">
      <c r="A19" s="89" t="s">
        <v>36</v>
      </c>
      <c r="B19" s="74" t="s">
        <v>37</v>
      </c>
      <c r="C19" s="70">
        <v>180</v>
      </c>
      <c r="D19" s="71">
        <v>44</v>
      </c>
      <c r="E19" s="71">
        <v>270</v>
      </c>
      <c r="F19" s="71"/>
      <c r="G19" s="71"/>
      <c r="H19" s="71"/>
      <c r="I19" s="71"/>
      <c r="J19" s="72"/>
      <c r="K19" s="72"/>
      <c r="L19" s="96">
        <f t="shared" si="1"/>
        <v>494</v>
      </c>
      <c r="M19" s="70"/>
      <c r="N19" s="71"/>
      <c r="O19" s="71"/>
      <c r="P19" s="71"/>
      <c r="Q19" s="71"/>
      <c r="R19" s="71"/>
      <c r="S19" s="71"/>
      <c r="T19" s="72"/>
      <c r="U19" s="72"/>
      <c r="V19" s="66"/>
      <c r="W19" s="70"/>
      <c r="X19" s="71"/>
      <c r="Y19" s="71"/>
      <c r="Z19" s="71"/>
      <c r="AA19" s="71"/>
      <c r="AB19" s="71"/>
      <c r="AC19" s="71"/>
      <c r="AD19" s="71"/>
      <c r="AE19" s="71"/>
      <c r="AF19" s="66"/>
      <c r="AG19" s="98">
        <f t="shared" si="0"/>
        <v>494</v>
      </c>
    </row>
    <row r="20" spans="1:33" ht="17.25" customHeight="1">
      <c r="A20" s="89" t="s">
        <v>749</v>
      </c>
      <c r="B20" s="74" t="s">
        <v>40</v>
      </c>
      <c r="C20" s="70"/>
      <c r="D20" s="71"/>
      <c r="E20" s="71"/>
      <c r="F20" s="71"/>
      <c r="G20" s="71"/>
      <c r="H20" s="71"/>
      <c r="I20" s="71"/>
      <c r="J20" s="72"/>
      <c r="K20" s="72"/>
      <c r="L20" s="340"/>
      <c r="M20" s="70"/>
      <c r="N20" s="71"/>
      <c r="O20" s="71"/>
      <c r="P20" s="71"/>
      <c r="Q20" s="71">
        <v>1224</v>
      </c>
      <c r="R20" s="71"/>
      <c r="S20" s="71"/>
      <c r="T20" s="72"/>
      <c r="U20" s="72"/>
      <c r="V20" s="66">
        <v>1224</v>
      </c>
      <c r="W20" s="70"/>
      <c r="X20" s="71"/>
      <c r="Y20" s="71"/>
      <c r="Z20" s="71"/>
      <c r="AA20" s="71"/>
      <c r="AB20" s="71"/>
      <c r="AC20" s="71"/>
      <c r="AD20" s="71"/>
      <c r="AE20" s="71"/>
      <c r="AF20" s="66"/>
      <c r="AG20" s="98">
        <v>1224</v>
      </c>
    </row>
    <row r="21" spans="1:33" ht="17.25" customHeight="1">
      <c r="A21" s="89" t="s">
        <v>38</v>
      </c>
      <c r="B21" s="74" t="s">
        <v>39</v>
      </c>
      <c r="C21" s="70">
        <v>96</v>
      </c>
      <c r="D21" s="71">
        <v>23</v>
      </c>
      <c r="E21" s="71">
        <v>204</v>
      </c>
      <c r="F21" s="71"/>
      <c r="G21" s="71"/>
      <c r="H21" s="71"/>
      <c r="I21" s="71"/>
      <c r="J21" s="72"/>
      <c r="K21" s="72"/>
      <c r="L21" s="96">
        <f t="shared" si="1"/>
        <v>323</v>
      </c>
      <c r="M21" s="70"/>
      <c r="N21" s="71"/>
      <c r="O21" s="71"/>
      <c r="P21" s="71"/>
      <c r="Q21" s="71"/>
      <c r="R21" s="71"/>
      <c r="S21" s="71"/>
      <c r="T21" s="72"/>
      <c r="U21" s="72"/>
      <c r="V21" s="66"/>
      <c r="W21" s="70"/>
      <c r="X21" s="71"/>
      <c r="Y21" s="71"/>
      <c r="Z21" s="71"/>
      <c r="AA21" s="71"/>
      <c r="AB21" s="71"/>
      <c r="AC21" s="71"/>
      <c r="AD21" s="71"/>
      <c r="AE21" s="71"/>
      <c r="AF21" s="66"/>
      <c r="AG21" s="98">
        <f t="shared" si="0"/>
        <v>323</v>
      </c>
    </row>
    <row r="22" spans="1:33" ht="17.25" customHeight="1">
      <c r="A22" s="89" t="s">
        <v>32</v>
      </c>
      <c r="B22" s="74" t="s">
        <v>33</v>
      </c>
      <c r="C22" s="70"/>
      <c r="D22" s="71"/>
      <c r="E22" s="71"/>
      <c r="F22" s="71"/>
      <c r="G22" s="71"/>
      <c r="H22" s="71"/>
      <c r="I22" s="71"/>
      <c r="J22" s="72"/>
      <c r="K22" s="72"/>
      <c r="L22" s="340">
        <f t="shared" si="1"/>
        <v>0</v>
      </c>
      <c r="M22" s="70"/>
      <c r="N22" s="71"/>
      <c r="O22" s="71"/>
      <c r="P22" s="71"/>
      <c r="Q22" s="71"/>
      <c r="R22" s="71"/>
      <c r="S22" s="71"/>
      <c r="T22" s="72"/>
      <c r="U22" s="72"/>
      <c r="V22" s="66"/>
      <c r="W22" s="70"/>
      <c r="X22" s="71"/>
      <c r="Y22" s="71"/>
      <c r="Z22" s="71"/>
      <c r="AA22" s="71"/>
      <c r="AB22" s="71"/>
      <c r="AC22" s="71"/>
      <c r="AD22" s="71"/>
      <c r="AE22" s="71"/>
      <c r="AF22" s="66"/>
      <c r="AG22" s="98">
        <f t="shared" si="0"/>
        <v>0</v>
      </c>
    </row>
    <row r="23" spans="1:33" ht="17.25" customHeight="1">
      <c r="A23" s="89" t="s">
        <v>30</v>
      </c>
      <c r="B23" s="74" t="s">
        <v>31</v>
      </c>
      <c r="C23" s="70"/>
      <c r="D23" s="71"/>
      <c r="E23" s="71"/>
      <c r="F23" s="71"/>
      <c r="G23" s="71"/>
      <c r="H23" s="71"/>
      <c r="I23" s="71"/>
      <c r="J23" s="72"/>
      <c r="K23" s="72"/>
      <c r="L23" s="96">
        <f t="shared" si="1"/>
        <v>0</v>
      </c>
      <c r="M23" s="70"/>
      <c r="N23" s="71"/>
      <c r="O23" s="71"/>
      <c r="P23" s="71"/>
      <c r="Q23" s="71"/>
      <c r="R23" s="71"/>
      <c r="S23" s="71"/>
      <c r="T23" s="72"/>
      <c r="U23" s="72"/>
      <c r="V23" s="66"/>
      <c r="W23" s="70"/>
      <c r="X23" s="71"/>
      <c r="Y23" s="71"/>
      <c r="Z23" s="71"/>
      <c r="AA23" s="71"/>
      <c r="AB23" s="71"/>
      <c r="AC23" s="71"/>
      <c r="AD23" s="71"/>
      <c r="AE23" s="71"/>
      <c r="AF23" s="66"/>
      <c r="AG23" s="98">
        <f t="shared" si="0"/>
        <v>0</v>
      </c>
    </row>
    <row r="24" spans="1:33" ht="17.25" customHeight="1">
      <c r="A24" s="89" t="s">
        <v>820</v>
      </c>
      <c r="B24" s="74" t="s">
        <v>821</v>
      </c>
      <c r="C24" s="70"/>
      <c r="D24" s="71"/>
      <c r="E24" s="71">
        <v>426</v>
      </c>
      <c r="F24" s="71"/>
      <c r="G24" s="71"/>
      <c r="H24" s="71"/>
      <c r="I24" s="71"/>
      <c r="J24" s="72"/>
      <c r="K24" s="72"/>
      <c r="L24" s="340">
        <f t="shared" si="1"/>
        <v>426</v>
      </c>
      <c r="M24" s="70"/>
      <c r="N24" s="71"/>
      <c r="O24" s="71"/>
      <c r="P24" s="71"/>
      <c r="Q24" s="71"/>
      <c r="R24" s="71"/>
      <c r="S24" s="71"/>
      <c r="T24" s="72"/>
      <c r="U24" s="72"/>
      <c r="V24" s="66"/>
      <c r="W24" s="70"/>
      <c r="X24" s="71"/>
      <c r="Y24" s="71"/>
      <c r="Z24" s="71"/>
      <c r="AA24" s="71"/>
      <c r="AB24" s="71"/>
      <c r="AC24" s="71"/>
      <c r="AD24" s="71"/>
      <c r="AE24" s="71"/>
      <c r="AF24" s="66"/>
      <c r="AG24" s="98">
        <v>426</v>
      </c>
    </row>
    <row r="25" spans="1:33" ht="17.25" customHeight="1">
      <c r="A25" s="89" t="s">
        <v>782</v>
      </c>
      <c r="B25" s="326" t="s">
        <v>783</v>
      </c>
      <c r="C25" s="70"/>
      <c r="D25" s="71"/>
      <c r="E25" s="71"/>
      <c r="F25" s="71">
        <v>394</v>
      </c>
      <c r="G25" s="71"/>
      <c r="H25" s="71"/>
      <c r="I25" s="71"/>
      <c r="J25" s="72"/>
      <c r="K25" s="72"/>
      <c r="L25" s="96">
        <f t="shared" si="1"/>
        <v>394</v>
      </c>
      <c r="M25" s="70"/>
      <c r="N25" s="71"/>
      <c r="O25" s="71"/>
      <c r="P25" s="71"/>
      <c r="Q25" s="71"/>
      <c r="R25" s="71"/>
      <c r="S25" s="71"/>
      <c r="T25" s="72"/>
      <c r="U25" s="72"/>
      <c r="V25" s="66"/>
      <c r="W25" s="70"/>
      <c r="X25" s="71"/>
      <c r="Y25" s="71"/>
      <c r="Z25" s="71"/>
      <c r="AA25" s="71"/>
      <c r="AB25" s="71"/>
      <c r="AC25" s="71"/>
      <c r="AD25" s="71"/>
      <c r="AE25" s="71"/>
      <c r="AF25" s="66"/>
      <c r="AG25" s="98">
        <v>394</v>
      </c>
    </row>
    <row r="26" spans="1:33" ht="17.25" customHeight="1">
      <c r="A26" s="89" t="s">
        <v>746</v>
      </c>
      <c r="B26" s="74" t="s">
        <v>29</v>
      </c>
      <c r="C26" s="70"/>
      <c r="D26" s="71"/>
      <c r="E26" s="71"/>
      <c r="F26" s="71"/>
      <c r="G26" s="71"/>
      <c r="H26" s="71"/>
      <c r="I26" s="71"/>
      <c r="J26" s="72"/>
      <c r="K26" s="72"/>
      <c r="L26" s="340">
        <f t="shared" si="1"/>
        <v>0</v>
      </c>
      <c r="M26" s="70"/>
      <c r="N26" s="71"/>
      <c r="O26" s="71"/>
      <c r="P26" s="71"/>
      <c r="Q26" s="71"/>
      <c r="R26" s="71"/>
      <c r="S26" s="71"/>
      <c r="T26" s="72"/>
      <c r="U26" s="72"/>
      <c r="V26" s="66"/>
      <c r="W26" s="70"/>
      <c r="X26" s="71"/>
      <c r="Y26" s="71"/>
      <c r="Z26" s="71">
        <v>8049</v>
      </c>
      <c r="AA26" s="71"/>
      <c r="AB26" s="71"/>
      <c r="AC26" s="71"/>
      <c r="AD26" s="71"/>
      <c r="AE26" s="71"/>
      <c r="AF26" s="66">
        <v>8049</v>
      </c>
      <c r="AG26" s="98">
        <f t="shared" si="0"/>
        <v>8049</v>
      </c>
    </row>
    <row r="27" spans="1:33" ht="17.25" customHeight="1">
      <c r="A27" s="89" t="s">
        <v>747</v>
      </c>
      <c r="B27" s="74" t="s">
        <v>22</v>
      </c>
      <c r="C27" s="70"/>
      <c r="D27" s="71"/>
      <c r="E27" s="71"/>
      <c r="F27" s="71"/>
      <c r="G27" s="71"/>
      <c r="H27" s="71"/>
      <c r="I27" s="71"/>
      <c r="J27" s="72"/>
      <c r="K27" s="72"/>
      <c r="L27" s="96">
        <f t="shared" si="1"/>
        <v>0</v>
      </c>
      <c r="M27" s="70"/>
      <c r="N27" s="71"/>
      <c r="O27" s="71"/>
      <c r="P27" s="71"/>
      <c r="Q27" s="71"/>
      <c r="R27" s="71"/>
      <c r="S27" s="71"/>
      <c r="T27" s="72"/>
      <c r="U27" s="72"/>
      <c r="V27" s="66"/>
      <c r="W27" s="70"/>
      <c r="X27" s="71"/>
      <c r="Y27" s="71"/>
      <c r="Z27" s="71">
        <v>1766</v>
      </c>
      <c r="AA27" s="71"/>
      <c r="AB27" s="71"/>
      <c r="AC27" s="71"/>
      <c r="AD27" s="71"/>
      <c r="AE27" s="71"/>
      <c r="AF27" s="66">
        <v>1766</v>
      </c>
      <c r="AG27" s="98">
        <f t="shared" si="0"/>
        <v>1766</v>
      </c>
    </row>
    <row r="28" spans="1:33" ht="17.25" customHeight="1">
      <c r="A28" s="89" t="s">
        <v>58</v>
      </c>
      <c r="B28" s="74" t="s">
        <v>59</v>
      </c>
      <c r="C28" s="70">
        <v>1817</v>
      </c>
      <c r="D28" s="71">
        <v>464</v>
      </c>
      <c r="E28" s="71">
        <v>2408</v>
      </c>
      <c r="F28" s="71"/>
      <c r="G28" s="71"/>
      <c r="H28" s="71"/>
      <c r="I28" s="71"/>
      <c r="J28" s="72"/>
      <c r="K28" s="72"/>
      <c r="L28" s="340">
        <f t="shared" si="1"/>
        <v>4689</v>
      </c>
      <c r="M28" s="70"/>
      <c r="N28" s="71"/>
      <c r="O28" s="71"/>
      <c r="P28" s="71"/>
      <c r="Q28" s="71"/>
      <c r="R28" s="71"/>
      <c r="S28" s="71"/>
      <c r="T28" s="72"/>
      <c r="U28" s="72"/>
      <c r="V28" s="66"/>
      <c r="W28" s="70"/>
      <c r="X28" s="71"/>
      <c r="Y28" s="71"/>
      <c r="Z28" s="71"/>
      <c r="AA28" s="71"/>
      <c r="AB28" s="71"/>
      <c r="AC28" s="71"/>
      <c r="AD28" s="71"/>
      <c r="AE28" s="71"/>
      <c r="AF28" s="66"/>
      <c r="AG28" s="98">
        <f t="shared" si="0"/>
        <v>4689</v>
      </c>
    </row>
    <row r="29" spans="1:33" ht="17.25" customHeight="1">
      <c r="A29" s="89" t="s">
        <v>748</v>
      </c>
      <c r="B29" s="74" t="s">
        <v>23</v>
      </c>
      <c r="C29" s="70"/>
      <c r="D29" s="71"/>
      <c r="E29" s="71"/>
      <c r="F29" s="71">
        <v>988</v>
      </c>
      <c r="G29" s="71"/>
      <c r="H29" s="71"/>
      <c r="I29" s="71"/>
      <c r="J29" s="72"/>
      <c r="K29" s="72"/>
      <c r="L29" s="96">
        <f t="shared" si="1"/>
        <v>988</v>
      </c>
      <c r="M29" s="70"/>
      <c r="N29" s="71"/>
      <c r="O29" s="71"/>
      <c r="P29" s="71"/>
      <c r="Q29" s="71"/>
      <c r="R29" s="71"/>
      <c r="S29" s="71"/>
      <c r="T29" s="72"/>
      <c r="U29" s="72"/>
      <c r="V29" s="66"/>
      <c r="W29" s="70"/>
      <c r="X29" s="71"/>
      <c r="Y29" s="71"/>
      <c r="Z29" s="71"/>
      <c r="AA29" s="71"/>
      <c r="AB29" s="71"/>
      <c r="AC29" s="71"/>
      <c r="AD29" s="71"/>
      <c r="AE29" s="71"/>
      <c r="AF29" s="66">
        <v>0</v>
      </c>
      <c r="AG29" s="98">
        <f t="shared" si="0"/>
        <v>988</v>
      </c>
    </row>
    <row r="30" spans="1:33" ht="17.25" customHeight="1">
      <c r="A30" s="89" t="s">
        <v>750</v>
      </c>
      <c r="B30" s="73" t="s">
        <v>24</v>
      </c>
      <c r="C30" s="70"/>
      <c r="D30" s="71"/>
      <c r="E30" s="71"/>
      <c r="F30" s="71"/>
      <c r="G30" s="71"/>
      <c r="H30" s="71"/>
      <c r="I30" s="71"/>
      <c r="J30" s="72"/>
      <c r="K30" s="72"/>
      <c r="L30" s="340">
        <f t="shared" si="1"/>
        <v>0</v>
      </c>
      <c r="M30" s="70"/>
      <c r="N30" s="71"/>
      <c r="O30" s="71"/>
      <c r="P30" s="71"/>
      <c r="Q30" s="71"/>
      <c r="R30" s="71"/>
      <c r="S30" s="71"/>
      <c r="T30" s="72"/>
      <c r="U30" s="72"/>
      <c r="V30" s="66"/>
      <c r="W30" s="70"/>
      <c r="X30" s="71"/>
      <c r="Y30" s="71"/>
      <c r="Z30" s="71"/>
      <c r="AA30" s="71"/>
      <c r="AB30" s="71"/>
      <c r="AC30" s="71"/>
      <c r="AD30" s="71"/>
      <c r="AE30" s="71"/>
      <c r="AF30" s="66">
        <v>0</v>
      </c>
      <c r="AG30" s="98">
        <f t="shared" si="0"/>
        <v>0</v>
      </c>
    </row>
    <row r="31" spans="1:33" ht="17.25" customHeight="1">
      <c r="A31" s="89" t="s">
        <v>751</v>
      </c>
      <c r="B31" s="73" t="s">
        <v>25</v>
      </c>
      <c r="C31" s="70"/>
      <c r="D31" s="71"/>
      <c r="E31" s="71"/>
      <c r="F31" s="71"/>
      <c r="G31" s="71">
        <v>5469</v>
      </c>
      <c r="H31" s="71"/>
      <c r="I31" s="71"/>
      <c r="J31" s="72"/>
      <c r="K31" s="72"/>
      <c r="L31" s="96">
        <f t="shared" si="1"/>
        <v>5469</v>
      </c>
      <c r="M31" s="65"/>
      <c r="N31" s="67"/>
      <c r="O31" s="67"/>
      <c r="P31" s="67"/>
      <c r="Q31" s="71"/>
      <c r="R31" s="67"/>
      <c r="S31" s="67"/>
      <c r="T31" s="67"/>
      <c r="U31" s="67"/>
      <c r="V31" s="66"/>
      <c r="W31" s="70"/>
      <c r="X31" s="71"/>
      <c r="Y31" s="71"/>
      <c r="Z31" s="71"/>
      <c r="AA31" s="71"/>
      <c r="AB31" s="71"/>
      <c r="AC31" s="71"/>
      <c r="AD31" s="71"/>
      <c r="AE31" s="71"/>
      <c r="AF31" s="66">
        <v>0</v>
      </c>
      <c r="AG31" s="98">
        <f t="shared" si="0"/>
        <v>5469</v>
      </c>
    </row>
    <row r="32" spans="1:33" ht="17.25" customHeight="1" thickBot="1">
      <c r="A32" s="89"/>
      <c r="B32" s="73"/>
      <c r="C32" s="70"/>
      <c r="D32" s="71"/>
      <c r="E32" s="71"/>
      <c r="F32" s="71"/>
      <c r="G32" s="71"/>
      <c r="H32" s="71"/>
      <c r="I32" s="71"/>
      <c r="J32" s="72"/>
      <c r="K32" s="72"/>
      <c r="L32" s="94">
        <f t="shared" si="1"/>
        <v>0</v>
      </c>
      <c r="M32" s="65"/>
      <c r="N32" s="67"/>
      <c r="O32" s="67"/>
      <c r="P32" s="67"/>
      <c r="Q32" s="67"/>
      <c r="R32" s="67"/>
      <c r="S32" s="67"/>
      <c r="T32" s="67"/>
      <c r="U32" s="67"/>
      <c r="V32" s="66"/>
      <c r="W32" s="70"/>
      <c r="X32" s="71"/>
      <c r="Y32" s="71"/>
      <c r="Z32" s="71"/>
      <c r="AA32" s="71"/>
      <c r="AB32" s="71"/>
      <c r="AC32" s="71"/>
      <c r="AD32" s="71"/>
      <c r="AE32" s="71"/>
      <c r="AF32" s="66">
        <v>0</v>
      </c>
      <c r="AG32" s="301">
        <f t="shared" si="0"/>
        <v>0</v>
      </c>
    </row>
    <row r="33" spans="1:33" ht="19.5" customHeight="1" thickBot="1">
      <c r="A33" s="469" t="s">
        <v>78</v>
      </c>
      <c r="B33" s="470"/>
      <c r="C33" s="57">
        <f>SUM(C10:C32)</f>
        <v>20959</v>
      </c>
      <c r="D33" s="57">
        <f t="shared" ref="D33:K33" si="2">SUM(D10:D32)</f>
        <v>3483</v>
      </c>
      <c r="E33" s="57">
        <f t="shared" si="2"/>
        <v>13694</v>
      </c>
      <c r="F33" s="57">
        <f t="shared" si="2"/>
        <v>1382</v>
      </c>
      <c r="G33" s="57">
        <f t="shared" si="2"/>
        <v>5469</v>
      </c>
      <c r="H33" s="57">
        <f t="shared" si="2"/>
        <v>1490</v>
      </c>
      <c r="I33" s="57">
        <f t="shared" si="2"/>
        <v>5800</v>
      </c>
      <c r="J33" s="57">
        <f t="shared" si="2"/>
        <v>0</v>
      </c>
      <c r="K33" s="57">
        <f t="shared" si="2"/>
        <v>0</v>
      </c>
      <c r="L33" s="348">
        <f t="shared" si="1"/>
        <v>52277</v>
      </c>
      <c r="M33" s="57"/>
      <c r="N33" s="58"/>
      <c r="O33" s="58">
        <v>600</v>
      </c>
      <c r="P33" s="58"/>
      <c r="Q33" s="58">
        <v>1224</v>
      </c>
      <c r="R33" s="58"/>
      <c r="S33" s="58"/>
      <c r="T33" s="58"/>
      <c r="U33" s="58"/>
      <c r="V33" s="59">
        <f>SUM(V10:V32)</f>
        <v>1824</v>
      </c>
      <c r="W33" s="57"/>
      <c r="X33" s="58"/>
      <c r="Y33" s="58"/>
      <c r="Z33" s="58">
        <f>SUM(Z10:Z32)</f>
        <v>9815</v>
      </c>
      <c r="AA33" s="58">
        <f>SUM(AA10:AA32)</f>
        <v>2915</v>
      </c>
      <c r="AB33" s="58"/>
      <c r="AC33" s="58"/>
      <c r="AD33" s="58"/>
      <c r="AE33" s="58"/>
      <c r="AF33" s="59">
        <f>SUM(AF10:AF32)</f>
        <v>12730</v>
      </c>
      <c r="AG33" s="302">
        <f t="shared" si="0"/>
        <v>66831</v>
      </c>
    </row>
  </sheetData>
  <mergeCells count="15">
    <mergeCell ref="A33:B33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D142"/>
  <sheetViews>
    <sheetView view="pageBreakPreview" topLeftCell="D1" zoomScaleNormal="100" zoomScaleSheetLayoutView="100" workbookViewId="0">
      <selection activeCell="AE73" sqref="AE73"/>
    </sheetView>
  </sheetViews>
  <sheetFormatPr defaultRowHeight="12.75"/>
  <cols>
    <col min="1" max="1" width="7.7109375" style="171" customWidth="1"/>
    <col min="2" max="2" width="9.7109375" style="171" customWidth="1"/>
    <col min="3" max="3" width="39.7109375" style="171" customWidth="1"/>
    <col min="4" max="4" width="16.7109375" style="172" customWidth="1"/>
    <col min="5" max="5" width="17.42578125" style="172" customWidth="1"/>
    <col min="6" max="8" width="14.5703125" style="172" customWidth="1"/>
    <col min="9" max="9" width="12.5703125" style="172" customWidth="1"/>
    <col min="10" max="29" width="9.28515625" style="172" hidden="1" customWidth="1"/>
    <col min="30" max="30" width="10.140625" style="173" bestFit="1" customWidth="1"/>
    <col min="31" max="16384" width="9.140625" style="171"/>
  </cols>
  <sheetData>
    <row r="1" spans="1:30">
      <c r="A1" s="486" t="s">
        <v>62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</row>
    <row r="2" spans="1:30">
      <c r="A2" s="486" t="s">
        <v>68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</row>
    <row r="3" spans="1:30">
      <c r="A3" s="487" t="s">
        <v>688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</row>
    <row r="4" spans="1:30" ht="13.5" thickBot="1"/>
    <row r="5" spans="1:30" ht="51">
      <c r="A5" s="483" t="s">
        <v>622</v>
      </c>
      <c r="B5" s="488" t="s">
        <v>623</v>
      </c>
      <c r="C5" s="480" t="s">
        <v>123</v>
      </c>
      <c r="D5" s="161" t="s">
        <v>785</v>
      </c>
      <c r="E5" s="127" t="s">
        <v>787</v>
      </c>
      <c r="F5" s="161" t="s">
        <v>13</v>
      </c>
      <c r="G5" s="127" t="s">
        <v>788</v>
      </c>
      <c r="H5" s="127" t="s">
        <v>28</v>
      </c>
      <c r="I5" s="127" t="s">
        <v>59</v>
      </c>
      <c r="J5" s="127" t="s">
        <v>63</v>
      </c>
      <c r="K5" s="127" t="s">
        <v>42</v>
      </c>
      <c r="L5" s="127" t="s">
        <v>64</v>
      </c>
      <c r="M5" s="127" t="s">
        <v>43</v>
      </c>
      <c r="N5" s="127" t="s">
        <v>44</v>
      </c>
      <c r="O5" s="127" t="s">
        <v>66</v>
      </c>
      <c r="P5" s="127" t="s">
        <v>45</v>
      </c>
      <c r="Q5" s="127" t="s">
        <v>65</v>
      </c>
      <c r="R5" s="127" t="s">
        <v>46</v>
      </c>
      <c r="S5" s="127" t="s">
        <v>76</v>
      </c>
      <c r="T5" s="127" t="s">
        <v>47</v>
      </c>
      <c r="U5" s="127" t="s">
        <v>48</v>
      </c>
      <c r="V5" s="127" t="s">
        <v>766</v>
      </c>
      <c r="W5" s="127" t="s">
        <v>49</v>
      </c>
      <c r="X5" s="127" t="s">
        <v>61</v>
      </c>
      <c r="Y5" s="127" t="s">
        <v>50</v>
      </c>
      <c r="Z5" s="127" t="s">
        <v>51</v>
      </c>
      <c r="AA5" s="127" t="s">
        <v>52</v>
      </c>
      <c r="AB5" s="127" t="s">
        <v>53</v>
      </c>
      <c r="AC5" s="127" t="s">
        <v>54</v>
      </c>
      <c r="AD5" s="477" t="s">
        <v>728</v>
      </c>
    </row>
    <row r="6" spans="1:30">
      <c r="A6" s="484"/>
      <c r="B6" s="489"/>
      <c r="C6" s="481"/>
      <c r="D6" s="87" t="s">
        <v>730</v>
      </c>
      <c r="E6" s="87" t="s">
        <v>731</v>
      </c>
      <c r="F6" s="87" t="s">
        <v>737</v>
      </c>
      <c r="G6" s="87" t="s">
        <v>744</v>
      </c>
      <c r="H6" s="87" t="s">
        <v>27</v>
      </c>
      <c r="I6" s="105">
        <v>107055</v>
      </c>
      <c r="J6" s="128" t="s">
        <v>732</v>
      </c>
      <c r="K6" s="128" t="s">
        <v>733</v>
      </c>
      <c r="L6" s="128" t="s">
        <v>734</v>
      </c>
      <c r="M6" s="128" t="s">
        <v>735</v>
      </c>
      <c r="N6" s="128" t="s">
        <v>736</v>
      </c>
      <c r="O6" s="128" t="s">
        <v>737</v>
      </c>
      <c r="P6" s="128" t="s">
        <v>738</v>
      </c>
      <c r="Q6" s="128" t="s">
        <v>739</v>
      </c>
      <c r="R6" s="128" t="s">
        <v>739</v>
      </c>
      <c r="S6" s="128" t="s">
        <v>740</v>
      </c>
      <c r="T6" s="128" t="s">
        <v>741</v>
      </c>
      <c r="U6" s="128" t="s">
        <v>742</v>
      </c>
      <c r="V6" s="128" t="s">
        <v>743</v>
      </c>
      <c r="W6" s="128" t="s">
        <v>745</v>
      </c>
      <c r="X6" s="87" t="s">
        <v>60</v>
      </c>
      <c r="Y6" s="128" t="s">
        <v>747</v>
      </c>
      <c r="Z6" s="128" t="s">
        <v>748</v>
      </c>
      <c r="AA6" s="128" t="s">
        <v>752</v>
      </c>
      <c r="AB6" s="128" t="s">
        <v>750</v>
      </c>
      <c r="AC6" s="128" t="s">
        <v>751</v>
      </c>
      <c r="AD6" s="478"/>
    </row>
    <row r="7" spans="1:30">
      <c r="A7" s="484"/>
      <c r="B7" s="489"/>
      <c r="C7" s="481"/>
      <c r="D7" s="163"/>
      <c r="E7" s="163"/>
      <c r="F7" s="163"/>
      <c r="G7" s="163"/>
      <c r="H7" s="163"/>
      <c r="I7" s="162"/>
      <c r="J7" s="129"/>
      <c r="K7" s="129"/>
      <c r="L7" s="129"/>
      <c r="M7" s="129"/>
      <c r="N7" s="129"/>
      <c r="O7" s="129"/>
      <c r="P7" s="129"/>
      <c r="Q7" s="129"/>
      <c r="R7" s="129"/>
      <c r="S7" s="129" t="s">
        <v>77</v>
      </c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478"/>
    </row>
    <row r="8" spans="1:30" ht="13.5" thickBot="1">
      <c r="A8" s="485"/>
      <c r="B8" s="490"/>
      <c r="C8" s="482"/>
      <c r="D8" s="130" t="s">
        <v>620</v>
      </c>
      <c r="E8" s="130"/>
      <c r="F8" s="130" t="s">
        <v>620</v>
      </c>
      <c r="G8" s="130"/>
      <c r="H8" s="130"/>
      <c r="I8" s="130" t="s">
        <v>620</v>
      </c>
      <c r="J8" s="130" t="s">
        <v>620</v>
      </c>
      <c r="K8" s="130" t="s">
        <v>620</v>
      </c>
      <c r="L8" s="130" t="s">
        <v>620</v>
      </c>
      <c r="M8" s="130" t="s">
        <v>620</v>
      </c>
      <c r="N8" s="130" t="s">
        <v>620</v>
      </c>
      <c r="O8" s="130" t="s">
        <v>620</v>
      </c>
      <c r="P8" s="130" t="s">
        <v>620</v>
      </c>
      <c r="Q8" s="130" t="s">
        <v>620</v>
      </c>
      <c r="R8" s="130" t="s">
        <v>620</v>
      </c>
      <c r="S8" s="130" t="s">
        <v>620</v>
      </c>
      <c r="T8" s="130" t="s">
        <v>620</v>
      </c>
      <c r="U8" s="130" t="s">
        <v>620</v>
      </c>
      <c r="V8" s="130" t="s">
        <v>620</v>
      </c>
      <c r="W8" s="130" t="s">
        <v>620</v>
      </c>
      <c r="X8" s="130" t="s">
        <v>620</v>
      </c>
      <c r="Y8" s="130" t="s">
        <v>620</v>
      </c>
      <c r="Z8" s="130" t="s">
        <v>620</v>
      </c>
      <c r="AA8" s="130" t="s">
        <v>620</v>
      </c>
      <c r="AB8" s="130" t="s">
        <v>620</v>
      </c>
      <c r="AC8" s="130" t="s">
        <v>620</v>
      </c>
      <c r="AD8" s="479"/>
    </row>
    <row r="9" spans="1:30">
      <c r="A9" s="174" t="s">
        <v>134</v>
      </c>
      <c r="B9" s="175"/>
      <c r="C9" s="176"/>
      <c r="D9" s="177"/>
      <c r="E9" s="177"/>
      <c r="F9" s="177"/>
      <c r="G9" s="177"/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9"/>
    </row>
    <row r="10" spans="1:30" s="185" customFormat="1" ht="0.75" customHeight="1">
      <c r="A10" s="180"/>
      <c r="B10" s="181"/>
      <c r="C10" s="182"/>
      <c r="D10" s="183"/>
      <c r="E10" s="183"/>
      <c r="F10" s="183"/>
      <c r="G10" s="183"/>
      <c r="H10" s="183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34"/>
    </row>
    <row r="11" spans="1:30" ht="25.5" hidden="1" customHeight="1">
      <c r="A11" s="186"/>
      <c r="B11" s="187"/>
      <c r="C11" s="188"/>
      <c r="D11" s="165"/>
      <c r="E11" s="165"/>
      <c r="F11" s="165"/>
      <c r="G11" s="165"/>
      <c r="H11" s="165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89"/>
    </row>
    <row r="12" spans="1:30" hidden="1">
      <c r="A12" s="186"/>
      <c r="B12" s="187"/>
      <c r="C12" s="188"/>
      <c r="D12" s="165"/>
      <c r="E12" s="165"/>
      <c r="F12" s="165"/>
      <c r="G12" s="165"/>
      <c r="H12" s="165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189"/>
    </row>
    <row r="13" spans="1:30" ht="21" hidden="1" customHeight="1">
      <c r="A13" s="186"/>
      <c r="B13" s="187"/>
      <c r="C13" s="188"/>
      <c r="D13" s="165"/>
      <c r="E13" s="165"/>
      <c r="F13" s="165"/>
      <c r="G13" s="165"/>
      <c r="H13" s="165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189"/>
    </row>
    <row r="14" spans="1:30" hidden="1">
      <c r="A14" s="186"/>
      <c r="B14" s="187"/>
      <c r="C14" s="188"/>
      <c r="D14" s="165"/>
      <c r="E14" s="165"/>
      <c r="F14" s="165"/>
      <c r="G14" s="165"/>
      <c r="H14" s="165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189"/>
    </row>
    <row r="15" spans="1:30" hidden="1">
      <c r="A15" s="186"/>
      <c r="B15" s="187"/>
      <c r="C15" s="188"/>
      <c r="D15" s="165"/>
      <c r="E15" s="165"/>
      <c r="F15" s="165"/>
      <c r="G15" s="165"/>
      <c r="H15" s="165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89"/>
    </row>
    <row r="16" spans="1:30" hidden="1">
      <c r="A16" s="186"/>
      <c r="B16" s="187"/>
      <c r="C16" s="188"/>
      <c r="D16" s="165"/>
      <c r="E16" s="165"/>
      <c r="F16" s="165"/>
      <c r="G16" s="165"/>
      <c r="H16" s="165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189"/>
    </row>
    <row r="17" spans="1:30" hidden="1">
      <c r="A17" s="186"/>
      <c r="B17" s="187"/>
      <c r="C17" s="188"/>
      <c r="D17" s="165"/>
      <c r="E17" s="165"/>
      <c r="F17" s="165"/>
      <c r="G17" s="165"/>
      <c r="H17" s="165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189"/>
    </row>
    <row r="18" spans="1:30" s="185" customFormat="1" hidden="1">
      <c r="A18" s="180"/>
      <c r="B18" s="181"/>
      <c r="C18" s="182"/>
      <c r="D18" s="184"/>
      <c r="E18" s="184"/>
      <c r="F18" s="184"/>
      <c r="G18" s="184"/>
      <c r="H18" s="18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34"/>
    </row>
    <row r="19" spans="1:30" hidden="1">
      <c r="A19" s="186"/>
      <c r="B19" s="187"/>
      <c r="C19" s="188"/>
      <c r="D19" s="165"/>
      <c r="E19" s="165"/>
      <c r="F19" s="165"/>
      <c r="G19" s="165"/>
      <c r="H19" s="165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189"/>
    </row>
    <row r="20" spans="1:30" hidden="1">
      <c r="A20" s="186"/>
      <c r="B20" s="187"/>
      <c r="C20" s="188"/>
      <c r="D20" s="165"/>
      <c r="E20" s="165"/>
      <c r="F20" s="165"/>
      <c r="G20" s="165"/>
      <c r="H20" s="165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189"/>
    </row>
    <row r="21" spans="1:30" hidden="1">
      <c r="A21" s="186"/>
      <c r="B21" s="187"/>
      <c r="C21" s="188"/>
      <c r="D21" s="165"/>
      <c r="E21" s="165"/>
      <c r="F21" s="165"/>
      <c r="G21" s="165"/>
      <c r="H21" s="165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189"/>
    </row>
    <row r="22" spans="1:30" hidden="1">
      <c r="A22" s="186"/>
      <c r="B22" s="187"/>
      <c r="C22" s="188"/>
      <c r="D22" s="165"/>
      <c r="E22" s="165"/>
      <c r="F22" s="165"/>
      <c r="G22" s="165"/>
      <c r="H22" s="165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189"/>
    </row>
    <row r="23" spans="1:30" hidden="1">
      <c r="A23" s="186"/>
      <c r="B23" s="187"/>
      <c r="C23" s="188"/>
      <c r="D23" s="165"/>
      <c r="E23" s="165"/>
      <c r="F23" s="165"/>
      <c r="G23" s="165"/>
      <c r="H23" s="165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189"/>
    </row>
    <row r="24" spans="1:30" hidden="1">
      <c r="A24" s="186"/>
      <c r="B24" s="187"/>
      <c r="C24" s="188"/>
      <c r="D24" s="165"/>
      <c r="E24" s="165"/>
      <c r="F24" s="165"/>
      <c r="G24" s="165"/>
      <c r="H24" s="165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189"/>
    </row>
    <row r="25" spans="1:30" hidden="1">
      <c r="A25" s="186"/>
      <c r="B25" s="187"/>
      <c r="C25" s="188"/>
      <c r="D25" s="165"/>
      <c r="E25" s="165"/>
      <c r="F25" s="165"/>
      <c r="G25" s="165"/>
      <c r="H25" s="165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189"/>
    </row>
    <row r="26" spans="1:30" hidden="1">
      <c r="A26" s="186"/>
      <c r="B26" s="187"/>
      <c r="C26" s="49"/>
      <c r="D26" s="165"/>
      <c r="E26" s="165"/>
      <c r="F26" s="165"/>
      <c r="G26" s="165"/>
      <c r="H26" s="165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189"/>
    </row>
    <row r="27" spans="1:30" hidden="1">
      <c r="A27" s="186"/>
      <c r="B27" s="187"/>
      <c r="C27" s="49"/>
      <c r="D27" s="165"/>
      <c r="E27" s="165"/>
      <c r="F27" s="165"/>
      <c r="G27" s="165"/>
      <c r="H27" s="165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189"/>
    </row>
    <row r="28" spans="1:30" hidden="1">
      <c r="A28" s="186"/>
      <c r="B28" s="187"/>
      <c r="C28" s="49"/>
      <c r="D28" s="165"/>
      <c r="E28" s="165"/>
      <c r="F28" s="165"/>
      <c r="G28" s="165"/>
      <c r="H28" s="165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189"/>
    </row>
    <row r="29" spans="1:30" hidden="1">
      <c r="A29" s="186"/>
      <c r="B29" s="187"/>
      <c r="C29" s="49"/>
      <c r="D29" s="165"/>
      <c r="E29" s="165"/>
      <c r="F29" s="165"/>
      <c r="G29" s="165"/>
      <c r="H29" s="165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189"/>
    </row>
    <row r="30" spans="1:30" hidden="1">
      <c r="A30" s="186"/>
      <c r="B30" s="187"/>
      <c r="C30" s="49"/>
      <c r="D30" s="165"/>
      <c r="E30" s="165"/>
      <c r="F30" s="165"/>
      <c r="G30" s="165"/>
      <c r="H30" s="165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189"/>
    </row>
    <row r="31" spans="1:30" hidden="1">
      <c r="A31" s="186"/>
      <c r="B31" s="187"/>
      <c r="C31" s="188"/>
      <c r="D31" s="165"/>
      <c r="E31" s="165"/>
      <c r="F31" s="165"/>
      <c r="G31" s="165"/>
      <c r="H31" s="165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189"/>
    </row>
    <row r="32" spans="1:30" hidden="1">
      <c r="A32" s="186"/>
      <c r="B32" s="187"/>
      <c r="C32" s="188"/>
      <c r="D32" s="165"/>
      <c r="E32" s="165"/>
      <c r="F32" s="165"/>
      <c r="G32" s="165"/>
      <c r="H32" s="165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189"/>
    </row>
    <row r="33" spans="1:30" s="185" customFormat="1" hidden="1">
      <c r="A33" s="180"/>
      <c r="B33" s="181"/>
      <c r="C33" s="182"/>
      <c r="D33" s="184"/>
      <c r="E33" s="184"/>
      <c r="F33" s="184"/>
      <c r="G33" s="184"/>
      <c r="H33" s="18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34"/>
    </row>
    <row r="34" spans="1:30" hidden="1">
      <c r="A34" s="186"/>
      <c r="B34" s="187"/>
      <c r="C34" s="188"/>
      <c r="D34" s="165"/>
      <c r="E34" s="165"/>
      <c r="F34" s="165"/>
      <c r="G34" s="165"/>
      <c r="H34" s="165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189"/>
    </row>
    <row r="35" spans="1:30" hidden="1">
      <c r="A35" s="186"/>
      <c r="B35" s="187"/>
      <c r="C35" s="188"/>
      <c r="D35" s="165"/>
      <c r="E35" s="165"/>
      <c r="F35" s="165"/>
      <c r="G35" s="165"/>
      <c r="H35" s="165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189"/>
    </row>
    <row r="36" spans="1:30" hidden="1">
      <c r="A36" s="186"/>
      <c r="B36" s="187"/>
      <c r="C36" s="188"/>
      <c r="D36" s="165"/>
      <c r="E36" s="165"/>
      <c r="F36" s="165"/>
      <c r="G36" s="165"/>
      <c r="H36" s="165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189"/>
    </row>
    <row r="37" spans="1:30" hidden="1">
      <c r="A37" s="186"/>
      <c r="B37" s="187"/>
      <c r="C37" s="188"/>
      <c r="D37" s="165"/>
      <c r="E37" s="165"/>
      <c r="F37" s="165"/>
      <c r="G37" s="165"/>
      <c r="H37" s="165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189"/>
    </row>
    <row r="38" spans="1:30" hidden="1">
      <c r="A38" s="186"/>
      <c r="B38" s="187"/>
      <c r="C38" s="188"/>
      <c r="D38" s="165"/>
      <c r="E38" s="165"/>
      <c r="F38" s="165"/>
      <c r="G38" s="165"/>
      <c r="H38" s="165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189"/>
    </row>
    <row r="39" spans="1:30" s="185" customFormat="1">
      <c r="A39" s="180" t="s">
        <v>373</v>
      </c>
      <c r="B39" s="181" t="s">
        <v>204</v>
      </c>
      <c r="C39" s="182" t="s">
        <v>468</v>
      </c>
      <c r="D39" s="184">
        <v>158</v>
      </c>
      <c r="E39" s="184">
        <v>517</v>
      </c>
      <c r="F39" s="184">
        <v>555</v>
      </c>
      <c r="G39" s="184"/>
      <c r="H39" s="18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>
        <v>0</v>
      </c>
      <c r="W39" s="164">
        <v>0</v>
      </c>
      <c r="X39" s="164">
        <v>0</v>
      </c>
      <c r="Y39" s="164">
        <v>0</v>
      </c>
      <c r="Z39" s="164">
        <v>0</v>
      </c>
      <c r="AA39" s="164">
        <v>0</v>
      </c>
      <c r="AB39" s="164">
        <v>0</v>
      </c>
      <c r="AC39" s="164">
        <v>0</v>
      </c>
      <c r="AD39" s="134">
        <f>SUM(D39:I39)</f>
        <v>1230</v>
      </c>
    </row>
    <row r="40" spans="1:30" s="185" customFormat="1">
      <c r="A40" s="190"/>
      <c r="B40" s="191"/>
      <c r="C40" s="192" t="s">
        <v>817</v>
      </c>
      <c r="D40" s="193"/>
      <c r="E40" s="193"/>
      <c r="F40" s="193">
        <v>475</v>
      </c>
      <c r="G40" s="193"/>
      <c r="H40" s="193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34">
        <f t="shared" ref="AD40:AD45" si="0">SUM(D40:I40)</f>
        <v>475</v>
      </c>
    </row>
    <row r="41" spans="1:30" s="185" customFormat="1">
      <c r="A41" s="190"/>
      <c r="B41" s="191"/>
      <c r="C41" s="192" t="s">
        <v>816</v>
      </c>
      <c r="D41" s="193"/>
      <c r="E41" s="193"/>
      <c r="F41" s="193">
        <v>80</v>
      </c>
      <c r="G41" s="193"/>
      <c r="H41" s="193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34">
        <f t="shared" si="0"/>
        <v>80</v>
      </c>
    </row>
    <row r="42" spans="1:30" s="185" customFormat="1">
      <c r="A42" s="190"/>
      <c r="B42" s="191"/>
      <c r="C42" s="192" t="s">
        <v>14</v>
      </c>
      <c r="D42" s="193"/>
      <c r="E42" s="193"/>
      <c r="F42" s="193"/>
      <c r="G42" s="193"/>
      <c r="H42" s="193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34">
        <f t="shared" si="0"/>
        <v>0</v>
      </c>
    </row>
    <row r="43" spans="1:30" s="185" customFormat="1">
      <c r="A43" s="190"/>
      <c r="B43" s="191"/>
      <c r="C43" s="192" t="s">
        <v>784</v>
      </c>
      <c r="D43" s="193">
        <v>158</v>
      </c>
      <c r="E43" s="193"/>
      <c r="F43" s="193"/>
      <c r="G43" s="193"/>
      <c r="H43" s="193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34">
        <f t="shared" si="0"/>
        <v>158</v>
      </c>
    </row>
    <row r="44" spans="1:30" s="185" customFormat="1">
      <c r="A44" s="190"/>
      <c r="B44" s="191"/>
      <c r="C44" s="192" t="s">
        <v>786</v>
      </c>
      <c r="D44" s="193"/>
      <c r="E44" s="193">
        <v>517</v>
      </c>
      <c r="F44" s="193"/>
      <c r="G44" s="193"/>
      <c r="H44" s="193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34">
        <f t="shared" si="0"/>
        <v>517</v>
      </c>
    </row>
    <row r="45" spans="1:30" s="185" customFormat="1" ht="13.5" thickBot="1">
      <c r="A45" s="190" t="s">
        <v>376</v>
      </c>
      <c r="B45" s="191" t="s">
        <v>207</v>
      </c>
      <c r="C45" s="192" t="s">
        <v>641</v>
      </c>
      <c r="D45" s="193">
        <v>42</v>
      </c>
      <c r="E45" s="193">
        <v>68</v>
      </c>
      <c r="F45" s="193">
        <v>150</v>
      </c>
      <c r="G45" s="193"/>
      <c r="H45" s="193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>
        <v>0</v>
      </c>
      <c r="W45" s="166">
        <v>0</v>
      </c>
      <c r="X45" s="166">
        <v>0</v>
      </c>
      <c r="Y45" s="166">
        <v>0</v>
      </c>
      <c r="Z45" s="166">
        <v>0</v>
      </c>
      <c r="AA45" s="166">
        <v>0</v>
      </c>
      <c r="AB45" s="166">
        <v>0</v>
      </c>
      <c r="AC45" s="166">
        <v>0</v>
      </c>
      <c r="AD45" s="134">
        <f t="shared" si="0"/>
        <v>260</v>
      </c>
    </row>
    <row r="46" spans="1:30" ht="16.5" customHeight="1" thickBot="1">
      <c r="A46" s="194" t="s">
        <v>377</v>
      </c>
      <c r="B46" s="195"/>
      <c r="C46" s="196" t="s">
        <v>410</v>
      </c>
      <c r="D46" s="197">
        <f>SUM(D39,D45)</f>
        <v>200</v>
      </c>
      <c r="E46" s="197">
        <f t="shared" ref="E46:AD46" si="1">SUM(E39,E45)</f>
        <v>585</v>
      </c>
      <c r="F46" s="197">
        <f t="shared" si="1"/>
        <v>705</v>
      </c>
      <c r="G46" s="197">
        <f t="shared" si="1"/>
        <v>0</v>
      </c>
      <c r="H46" s="197">
        <f t="shared" si="1"/>
        <v>0</v>
      </c>
      <c r="I46" s="197">
        <f t="shared" si="1"/>
        <v>0</v>
      </c>
      <c r="J46" s="197">
        <f t="shared" si="1"/>
        <v>0</v>
      </c>
      <c r="K46" s="197">
        <f t="shared" si="1"/>
        <v>0</v>
      </c>
      <c r="L46" s="197">
        <f t="shared" si="1"/>
        <v>0</v>
      </c>
      <c r="M46" s="197">
        <f t="shared" si="1"/>
        <v>0</v>
      </c>
      <c r="N46" s="197">
        <f t="shared" si="1"/>
        <v>0</v>
      </c>
      <c r="O46" s="197">
        <f t="shared" si="1"/>
        <v>0</v>
      </c>
      <c r="P46" s="197">
        <f t="shared" si="1"/>
        <v>0</v>
      </c>
      <c r="Q46" s="197">
        <f t="shared" si="1"/>
        <v>0</v>
      </c>
      <c r="R46" s="197">
        <f t="shared" si="1"/>
        <v>0</v>
      </c>
      <c r="S46" s="197">
        <f t="shared" si="1"/>
        <v>0</v>
      </c>
      <c r="T46" s="197">
        <f t="shared" si="1"/>
        <v>0</v>
      </c>
      <c r="U46" s="197">
        <f t="shared" si="1"/>
        <v>0</v>
      </c>
      <c r="V46" s="197">
        <f t="shared" si="1"/>
        <v>0</v>
      </c>
      <c r="W46" s="197">
        <f t="shared" si="1"/>
        <v>0</v>
      </c>
      <c r="X46" s="197">
        <f t="shared" si="1"/>
        <v>0</v>
      </c>
      <c r="Y46" s="197">
        <f t="shared" si="1"/>
        <v>0</v>
      </c>
      <c r="Z46" s="197">
        <f t="shared" si="1"/>
        <v>0</v>
      </c>
      <c r="AA46" s="197">
        <f t="shared" si="1"/>
        <v>0</v>
      </c>
      <c r="AB46" s="197">
        <f t="shared" si="1"/>
        <v>0</v>
      </c>
      <c r="AC46" s="197">
        <f t="shared" si="1"/>
        <v>0</v>
      </c>
      <c r="AD46" s="197">
        <f t="shared" si="1"/>
        <v>1490</v>
      </c>
    </row>
    <row r="47" spans="1:30" ht="12.75" customHeight="1">
      <c r="A47" s="180" t="s">
        <v>379</v>
      </c>
      <c r="B47" s="336" t="s">
        <v>796</v>
      </c>
      <c r="C47" s="192" t="s">
        <v>795</v>
      </c>
      <c r="D47" s="303">
        <v>118</v>
      </c>
      <c r="E47" s="303">
        <v>1299</v>
      </c>
      <c r="F47" s="303"/>
      <c r="G47" s="303">
        <v>1496</v>
      </c>
      <c r="H47" s="303">
        <v>1654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134">
        <f>SUM(D47:I47)</f>
        <v>4567</v>
      </c>
    </row>
    <row r="48" spans="1:30" ht="12.75" customHeight="1">
      <c r="A48" s="180"/>
      <c r="B48" s="336"/>
      <c r="C48" s="192" t="s">
        <v>789</v>
      </c>
      <c r="D48" s="303">
        <v>118</v>
      </c>
      <c r="E48" s="303"/>
      <c r="F48" s="303"/>
      <c r="G48" s="303"/>
      <c r="H48" s="303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134">
        <f t="shared" ref="AD48:AD69" si="2">SUM(D48:I48)</f>
        <v>118</v>
      </c>
    </row>
    <row r="49" spans="1:30" ht="25.5">
      <c r="A49" s="186"/>
      <c r="B49" s="336"/>
      <c r="C49" s="192" t="s">
        <v>791</v>
      </c>
      <c r="D49" s="303"/>
      <c r="E49" s="303">
        <v>1299</v>
      </c>
      <c r="F49" s="303"/>
      <c r="G49" s="303"/>
      <c r="H49" s="303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134">
        <f t="shared" si="2"/>
        <v>1299</v>
      </c>
    </row>
    <row r="50" spans="1:30" s="331" customFormat="1" ht="12" customHeight="1">
      <c r="A50" s="330"/>
      <c r="B50" s="336"/>
      <c r="C50" s="182" t="s">
        <v>790</v>
      </c>
      <c r="D50" s="177"/>
      <c r="E50" s="177"/>
      <c r="F50" s="177"/>
      <c r="G50" s="334">
        <v>1496</v>
      </c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34">
        <f t="shared" si="2"/>
        <v>1496</v>
      </c>
    </row>
    <row r="51" spans="1:30" ht="7.5" hidden="1" customHeight="1">
      <c r="A51" s="330"/>
      <c r="B51" s="336" t="s">
        <v>798</v>
      </c>
      <c r="C51" s="307"/>
      <c r="D51" s="177"/>
      <c r="E51" s="177"/>
      <c r="F51" s="177"/>
      <c r="G51" s="177"/>
      <c r="H51" s="177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34">
        <f t="shared" si="2"/>
        <v>0</v>
      </c>
    </row>
    <row r="52" spans="1:30" ht="12.75" hidden="1" customHeight="1" thickBot="1">
      <c r="A52" s="186"/>
      <c r="B52" s="336" t="s">
        <v>799</v>
      </c>
      <c r="C52" s="188"/>
      <c r="D52" s="165"/>
      <c r="E52" s="165"/>
      <c r="F52" s="165"/>
      <c r="G52" s="165"/>
      <c r="H52" s="165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134">
        <f t="shared" si="2"/>
        <v>0</v>
      </c>
    </row>
    <row r="53" spans="1:30" hidden="1">
      <c r="A53" s="186"/>
      <c r="B53" s="336" t="s">
        <v>800</v>
      </c>
      <c r="C53" s="188"/>
      <c r="D53" s="165"/>
      <c r="E53" s="165"/>
      <c r="F53" s="165"/>
      <c r="G53" s="165"/>
      <c r="H53" s="165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134">
        <f t="shared" si="2"/>
        <v>0</v>
      </c>
    </row>
    <row r="54" spans="1:30" hidden="1">
      <c r="A54" s="186"/>
      <c r="B54" s="336" t="s">
        <v>801</v>
      </c>
      <c r="C54" s="188"/>
      <c r="D54" s="165"/>
      <c r="E54" s="165"/>
      <c r="F54" s="165"/>
      <c r="G54" s="165"/>
      <c r="H54" s="165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134">
        <f t="shared" si="2"/>
        <v>0</v>
      </c>
    </row>
    <row r="55" spans="1:30" ht="4.5" hidden="1" customHeight="1" thickBot="1">
      <c r="A55" s="186"/>
      <c r="B55" s="336" t="s">
        <v>802</v>
      </c>
      <c r="C55" s="188"/>
      <c r="D55" s="165"/>
      <c r="E55" s="165"/>
      <c r="F55" s="165"/>
      <c r="G55" s="165"/>
      <c r="H55" s="165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134">
        <f t="shared" si="2"/>
        <v>0</v>
      </c>
    </row>
    <row r="56" spans="1:30" hidden="1">
      <c r="A56" s="186"/>
      <c r="B56" s="336" t="s">
        <v>803</v>
      </c>
      <c r="C56" s="188"/>
      <c r="D56" s="165"/>
      <c r="E56" s="165"/>
      <c r="F56" s="165"/>
      <c r="G56" s="165"/>
      <c r="H56" s="165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134">
        <f t="shared" si="2"/>
        <v>0</v>
      </c>
    </row>
    <row r="57" spans="1:30" hidden="1">
      <c r="A57" s="186"/>
      <c r="B57" s="336" t="s">
        <v>804</v>
      </c>
      <c r="C57" s="188"/>
      <c r="D57" s="165"/>
      <c r="E57" s="165"/>
      <c r="F57" s="165"/>
      <c r="G57" s="165"/>
      <c r="H57" s="165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134">
        <f t="shared" si="2"/>
        <v>0</v>
      </c>
    </row>
    <row r="58" spans="1:30" hidden="1">
      <c r="A58" s="186"/>
      <c r="B58" s="336" t="s">
        <v>805</v>
      </c>
      <c r="C58" s="188"/>
      <c r="D58" s="165"/>
      <c r="E58" s="165"/>
      <c r="F58" s="165"/>
      <c r="G58" s="165"/>
      <c r="H58" s="165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134">
        <f t="shared" si="2"/>
        <v>0</v>
      </c>
    </row>
    <row r="59" spans="1:30" hidden="1">
      <c r="A59" s="186"/>
      <c r="B59" s="336" t="s">
        <v>806</v>
      </c>
      <c r="C59" s="188"/>
      <c r="D59" s="165"/>
      <c r="E59" s="165"/>
      <c r="F59" s="165"/>
      <c r="G59" s="165"/>
      <c r="H59" s="165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134">
        <f t="shared" si="2"/>
        <v>0</v>
      </c>
    </row>
    <row r="60" spans="1:30" hidden="1">
      <c r="A60" s="186"/>
      <c r="B60" s="336" t="s">
        <v>807</v>
      </c>
      <c r="C60" s="188"/>
      <c r="D60" s="165"/>
      <c r="E60" s="165"/>
      <c r="F60" s="165"/>
      <c r="G60" s="165"/>
      <c r="H60" s="165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134">
        <f t="shared" si="2"/>
        <v>0</v>
      </c>
    </row>
    <row r="61" spans="1:30" hidden="1">
      <c r="A61" s="186"/>
      <c r="B61" s="336" t="s">
        <v>808</v>
      </c>
      <c r="C61" s="188"/>
      <c r="D61" s="165"/>
      <c r="E61" s="165"/>
      <c r="F61" s="165"/>
      <c r="G61" s="165"/>
      <c r="H61" s="165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134">
        <f t="shared" si="2"/>
        <v>0</v>
      </c>
    </row>
    <row r="62" spans="1:30" hidden="1">
      <c r="A62" s="186"/>
      <c r="B62" s="336" t="s">
        <v>809</v>
      </c>
      <c r="C62" s="49"/>
      <c r="D62" s="165"/>
      <c r="E62" s="165"/>
      <c r="F62" s="165"/>
      <c r="G62" s="165"/>
      <c r="H62" s="165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134">
        <f t="shared" si="2"/>
        <v>0</v>
      </c>
    </row>
    <row r="63" spans="1:30" hidden="1">
      <c r="A63" s="186"/>
      <c r="B63" s="336" t="s">
        <v>810</v>
      </c>
      <c r="C63" s="188"/>
      <c r="D63" s="165"/>
      <c r="E63" s="165"/>
      <c r="F63" s="165"/>
      <c r="G63" s="165"/>
      <c r="H63" s="165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134">
        <f t="shared" si="2"/>
        <v>0</v>
      </c>
    </row>
    <row r="64" spans="1:30" hidden="1">
      <c r="A64" s="186"/>
      <c r="B64" s="336" t="s">
        <v>811</v>
      </c>
      <c r="C64" s="188"/>
      <c r="D64" s="165"/>
      <c r="E64" s="165"/>
      <c r="F64" s="165"/>
      <c r="G64" s="165"/>
      <c r="H64" s="165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134">
        <f t="shared" si="2"/>
        <v>0</v>
      </c>
    </row>
    <row r="65" spans="1:30" hidden="1">
      <c r="A65" s="186"/>
      <c r="B65" s="336" t="s">
        <v>812</v>
      </c>
      <c r="C65" s="188"/>
      <c r="D65" s="165"/>
      <c r="E65" s="165"/>
      <c r="F65" s="165"/>
      <c r="G65" s="165"/>
      <c r="H65" s="165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134">
        <f t="shared" si="2"/>
        <v>0</v>
      </c>
    </row>
    <row r="66" spans="1:30" hidden="1">
      <c r="A66" s="186"/>
      <c r="B66" s="336" t="s">
        <v>813</v>
      </c>
      <c r="C66" s="188"/>
      <c r="D66" s="165"/>
      <c r="E66" s="165"/>
      <c r="F66" s="165"/>
      <c r="G66" s="165"/>
      <c r="H66" s="165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134">
        <f t="shared" si="2"/>
        <v>0</v>
      </c>
    </row>
    <row r="67" spans="1:30" hidden="1">
      <c r="A67" s="186"/>
      <c r="B67" s="336" t="s">
        <v>814</v>
      </c>
      <c r="C67" s="188"/>
      <c r="D67" s="165"/>
      <c r="E67" s="165"/>
      <c r="F67" s="165"/>
      <c r="G67" s="165"/>
      <c r="H67" s="165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134">
        <f t="shared" si="2"/>
        <v>0</v>
      </c>
    </row>
    <row r="68" spans="1:30" ht="25.5">
      <c r="A68" s="329"/>
      <c r="B68" s="336"/>
      <c r="C68" s="328" t="s">
        <v>792</v>
      </c>
      <c r="D68" s="327"/>
      <c r="E68" s="327"/>
      <c r="F68" s="327"/>
      <c r="G68" s="327"/>
      <c r="H68" s="335">
        <v>1654</v>
      </c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134">
        <f t="shared" si="2"/>
        <v>1654</v>
      </c>
    </row>
    <row r="69" spans="1:30" s="333" customFormat="1" ht="13.5" thickBot="1">
      <c r="A69" s="190" t="s">
        <v>382</v>
      </c>
      <c r="B69" s="336" t="s">
        <v>797</v>
      </c>
      <c r="C69" s="192" t="s">
        <v>793</v>
      </c>
      <c r="D69" s="193">
        <v>32</v>
      </c>
      <c r="E69" s="193">
        <v>351</v>
      </c>
      <c r="F69" s="332"/>
      <c r="G69" s="193">
        <v>404</v>
      </c>
      <c r="H69" s="193">
        <v>446</v>
      </c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134">
        <f t="shared" si="2"/>
        <v>1233</v>
      </c>
    </row>
    <row r="70" spans="1:30" ht="16.5" customHeight="1" thickBot="1">
      <c r="A70" s="194" t="s">
        <v>383</v>
      </c>
      <c r="B70" s="195"/>
      <c r="C70" s="196" t="s">
        <v>794</v>
      </c>
      <c r="D70" s="197">
        <f>SUM(D47,D69)</f>
        <v>150</v>
      </c>
      <c r="E70" s="197">
        <f>SUM(E47,E69)</f>
        <v>1650</v>
      </c>
      <c r="F70" s="197"/>
      <c r="G70" s="197">
        <f>SUM(G47,G69)</f>
        <v>1900</v>
      </c>
      <c r="H70" s="197">
        <f>SUM(H47,H69)</f>
        <v>2100</v>
      </c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>
        <f>SUM(D70:I70)</f>
        <v>5800</v>
      </c>
    </row>
    <row r="72" spans="1:30" s="185" customFormat="1">
      <c r="A72" s="171"/>
      <c r="B72" s="171"/>
      <c r="C72" s="171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3"/>
    </row>
    <row r="84" spans="1:30" s="185" customFormat="1">
      <c r="A84" s="171"/>
      <c r="B84" s="171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3"/>
    </row>
    <row r="88" spans="1:30" s="185" customFormat="1">
      <c r="A88" s="171"/>
      <c r="B88" s="171"/>
      <c r="C88" s="171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3"/>
    </row>
    <row r="94" spans="1:30" s="185" customFormat="1">
      <c r="A94" s="171"/>
      <c r="B94" s="171"/>
      <c r="C94" s="171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3"/>
    </row>
    <row r="107" spans="1:30" ht="16.5" customHeight="1"/>
    <row r="109" spans="1:30" s="185" customFormat="1">
      <c r="A109" s="171"/>
      <c r="B109" s="171"/>
      <c r="C109" s="171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3"/>
    </row>
    <row r="112" spans="1:30" s="185" customFormat="1">
      <c r="A112" s="171"/>
      <c r="B112" s="171"/>
      <c r="C112" s="171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3"/>
    </row>
    <row r="115" spans="1:30" s="185" customFormat="1">
      <c r="A115" s="171"/>
      <c r="B115" s="171"/>
      <c r="C115" s="171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3"/>
    </row>
    <row r="118" spans="1:30" s="185" customFormat="1">
      <c r="A118" s="171"/>
      <c r="B118" s="171"/>
      <c r="C118" s="171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3"/>
    </row>
    <row r="125" spans="1:30" s="185" customFormat="1">
      <c r="A125" s="171"/>
      <c r="B125" s="171"/>
      <c r="C125" s="171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3"/>
    </row>
    <row r="128" spans="1:30" s="185" customFormat="1" ht="12.75" customHeight="1">
      <c r="A128" s="171"/>
      <c r="B128" s="171"/>
      <c r="C128" s="171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3"/>
    </row>
    <row r="134" spans="1:30" s="185" customFormat="1">
      <c r="A134" s="171"/>
      <c r="B134" s="171"/>
      <c r="C134" s="171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3"/>
    </row>
    <row r="137" spans="1:30" s="185" customFormat="1">
      <c r="A137" s="171"/>
      <c r="B137" s="171"/>
      <c r="C137" s="171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3"/>
    </row>
    <row r="141" spans="1:30" ht="16.5" customHeight="1"/>
    <row r="142" spans="1:30" ht="20.25" customHeight="1"/>
  </sheetData>
  <mergeCells count="7">
    <mergeCell ref="AD5:AD8"/>
    <mergeCell ref="C5:C8"/>
    <mergeCell ref="A5:A8"/>
    <mergeCell ref="A1:AD1"/>
    <mergeCell ref="A2:AD2"/>
    <mergeCell ref="A3:AD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C4:J28"/>
  <sheetViews>
    <sheetView workbookViewId="0">
      <selection activeCell="S23" sqref="S23"/>
    </sheetView>
  </sheetViews>
  <sheetFormatPr defaultRowHeight="15"/>
  <sheetData>
    <row r="4" spans="3:10">
      <c r="I4" s="547" t="s">
        <v>822</v>
      </c>
      <c r="J4" s="547"/>
    </row>
    <row r="5" spans="3:10">
      <c r="C5" s="548" t="s">
        <v>823</v>
      </c>
      <c r="D5" s="548"/>
      <c r="E5" s="548"/>
      <c r="F5" s="548"/>
      <c r="G5" s="548"/>
      <c r="H5" s="548"/>
      <c r="I5" s="548"/>
      <c r="J5" s="548"/>
    </row>
    <row r="6" spans="3:10">
      <c r="C6" s="549" t="s">
        <v>824</v>
      </c>
      <c r="D6" s="549"/>
      <c r="E6" s="549"/>
      <c r="F6" s="549"/>
      <c r="G6" s="549"/>
      <c r="H6" s="549"/>
      <c r="I6" s="549"/>
      <c r="J6" s="549"/>
    </row>
    <row r="7" spans="3:10" ht="15.75" thickBot="1">
      <c r="C7" s="550" t="s">
        <v>825</v>
      </c>
      <c r="D7" s="550"/>
      <c r="E7" s="550"/>
      <c r="F7" s="550"/>
      <c r="G7" s="550"/>
      <c r="H7" s="550"/>
      <c r="I7" s="550"/>
      <c r="J7" s="550"/>
    </row>
    <row r="8" spans="3:10">
      <c r="C8" s="539" t="s">
        <v>826</v>
      </c>
      <c r="D8" s="540"/>
      <c r="E8" s="540"/>
      <c r="F8" s="541"/>
      <c r="G8" s="546">
        <v>2015</v>
      </c>
      <c r="H8" s="546">
        <v>2016</v>
      </c>
      <c r="I8" s="546">
        <v>2017</v>
      </c>
      <c r="J8" s="537">
        <v>2018</v>
      </c>
    </row>
    <row r="9" spans="3:10">
      <c r="C9" s="542"/>
      <c r="D9" s="543"/>
      <c r="E9" s="543"/>
      <c r="F9" s="544"/>
      <c r="G9" s="535"/>
      <c r="H9" s="535"/>
      <c r="I9" s="535"/>
      <c r="J9" s="538"/>
    </row>
    <row r="10" spans="3:10">
      <c r="C10" s="410"/>
      <c r="D10" s="411"/>
      <c r="E10" s="411"/>
      <c r="F10" s="545"/>
      <c r="G10" s="514"/>
      <c r="H10" s="514"/>
      <c r="I10" s="514"/>
      <c r="J10" s="515"/>
    </row>
    <row r="11" spans="3:10">
      <c r="C11" s="517" t="s">
        <v>827</v>
      </c>
      <c r="D11" s="518"/>
      <c r="E11" s="518"/>
      <c r="F11" s="519"/>
      <c r="G11" s="497">
        <v>700</v>
      </c>
      <c r="H11" s="497">
        <v>700</v>
      </c>
      <c r="I11" s="497">
        <v>700</v>
      </c>
      <c r="J11" s="499">
        <v>700</v>
      </c>
    </row>
    <row r="12" spans="3:10">
      <c r="C12" s="520"/>
      <c r="D12" s="521"/>
      <c r="E12" s="521"/>
      <c r="F12" s="522"/>
      <c r="G12" s="514"/>
      <c r="H12" s="514"/>
      <c r="I12" s="514"/>
      <c r="J12" s="515"/>
    </row>
    <row r="13" spans="3:10">
      <c r="C13" s="491" t="s">
        <v>828</v>
      </c>
      <c r="D13" s="492"/>
      <c r="E13" s="492"/>
      <c r="F13" s="493"/>
      <c r="G13" s="497">
        <v>184</v>
      </c>
      <c r="H13" s="497">
        <v>187</v>
      </c>
      <c r="I13" s="497">
        <v>188</v>
      </c>
      <c r="J13" s="499">
        <v>188</v>
      </c>
    </row>
    <row r="14" spans="3:10">
      <c r="C14" s="501"/>
      <c r="D14" s="502"/>
      <c r="E14" s="502"/>
      <c r="F14" s="503"/>
      <c r="G14" s="514"/>
      <c r="H14" s="514"/>
      <c r="I14" s="514"/>
      <c r="J14" s="515"/>
    </row>
    <row r="15" spans="3:10">
      <c r="C15" s="523" t="s">
        <v>829</v>
      </c>
      <c r="D15" s="524"/>
      <c r="E15" s="524"/>
      <c r="F15" s="525"/>
      <c r="G15" s="349">
        <v>140</v>
      </c>
      <c r="H15" s="349">
        <v>140</v>
      </c>
      <c r="I15" s="349">
        <v>140</v>
      </c>
      <c r="J15" s="350">
        <v>140</v>
      </c>
    </row>
    <row r="16" spans="3:10">
      <c r="C16" s="526" t="s">
        <v>830</v>
      </c>
      <c r="D16" s="527"/>
      <c r="E16" s="527"/>
      <c r="F16" s="528"/>
      <c r="G16" s="497">
        <v>1200</v>
      </c>
      <c r="H16" s="504"/>
      <c r="I16" s="504"/>
      <c r="J16" s="506"/>
    </row>
    <row r="17" spans="3:10">
      <c r="C17" s="529"/>
      <c r="D17" s="530"/>
      <c r="E17" s="530"/>
      <c r="F17" s="531"/>
      <c r="G17" s="535"/>
      <c r="H17" s="536"/>
      <c r="I17" s="536"/>
      <c r="J17" s="516"/>
    </row>
    <row r="18" spans="3:10">
      <c r="C18" s="532"/>
      <c r="D18" s="533"/>
      <c r="E18" s="533"/>
      <c r="F18" s="534"/>
      <c r="G18" s="514"/>
      <c r="H18" s="505"/>
      <c r="I18" s="505"/>
      <c r="J18" s="507"/>
    </row>
    <row r="19" spans="3:10">
      <c r="C19" s="491" t="s">
        <v>831</v>
      </c>
      <c r="D19" s="492"/>
      <c r="E19" s="492"/>
      <c r="F19" s="493"/>
      <c r="G19" s="504"/>
      <c r="H19" s="504"/>
      <c r="I19" s="504"/>
      <c r="J19" s="506"/>
    </row>
    <row r="20" spans="3:10">
      <c r="C20" s="501"/>
      <c r="D20" s="502"/>
      <c r="E20" s="502"/>
      <c r="F20" s="503"/>
      <c r="G20" s="505"/>
      <c r="H20" s="505"/>
      <c r="I20" s="505"/>
      <c r="J20" s="507"/>
    </row>
    <row r="21" spans="3:10">
      <c r="C21" s="491" t="s">
        <v>832</v>
      </c>
      <c r="D21" s="492"/>
      <c r="E21" s="492"/>
      <c r="F21" s="493"/>
      <c r="G21" s="504"/>
      <c r="H21" s="504"/>
      <c r="I21" s="504"/>
      <c r="J21" s="506"/>
    </row>
    <row r="22" spans="3:10">
      <c r="C22" s="501"/>
      <c r="D22" s="502"/>
      <c r="E22" s="502"/>
      <c r="F22" s="503"/>
      <c r="G22" s="505"/>
      <c r="H22" s="505"/>
      <c r="I22" s="505"/>
      <c r="J22" s="507"/>
    </row>
    <row r="23" spans="3:10">
      <c r="C23" s="491" t="s">
        <v>833</v>
      </c>
      <c r="D23" s="492"/>
      <c r="E23" s="492"/>
      <c r="F23" s="493"/>
      <c r="G23" s="504"/>
      <c r="H23" s="504"/>
      <c r="I23" s="504"/>
      <c r="J23" s="506"/>
    </row>
    <row r="24" spans="3:10">
      <c r="C24" s="501"/>
      <c r="D24" s="502"/>
      <c r="E24" s="502"/>
      <c r="F24" s="503"/>
      <c r="G24" s="505"/>
      <c r="H24" s="505"/>
      <c r="I24" s="505"/>
      <c r="J24" s="507"/>
    </row>
    <row r="25" spans="3:10">
      <c r="C25" s="508" t="s">
        <v>834</v>
      </c>
      <c r="D25" s="509"/>
      <c r="E25" s="509"/>
      <c r="F25" s="510"/>
      <c r="G25" s="497">
        <f>SUM(G11:G24)</f>
        <v>2224</v>
      </c>
      <c r="H25" s="497">
        <f>SUM(H11:H24)</f>
        <v>1027</v>
      </c>
      <c r="I25" s="497">
        <f>SUM(I11:I24)</f>
        <v>1028</v>
      </c>
      <c r="J25" s="499">
        <f>SUM(J11:J24)</f>
        <v>1028</v>
      </c>
    </row>
    <row r="26" spans="3:10">
      <c r="C26" s="511"/>
      <c r="D26" s="512"/>
      <c r="E26" s="512"/>
      <c r="F26" s="513"/>
      <c r="G26" s="514"/>
      <c r="H26" s="514"/>
      <c r="I26" s="514"/>
      <c r="J26" s="515"/>
    </row>
    <row r="27" spans="3:10">
      <c r="C27" s="491" t="s">
        <v>835</v>
      </c>
      <c r="D27" s="492"/>
      <c r="E27" s="492"/>
      <c r="F27" s="493"/>
      <c r="G27" s="497">
        <v>1067</v>
      </c>
      <c r="H27" s="497">
        <v>0</v>
      </c>
      <c r="I27" s="497">
        <v>0</v>
      </c>
      <c r="J27" s="499">
        <v>0</v>
      </c>
    </row>
    <row r="28" spans="3:10" ht="15.75" thickBot="1">
      <c r="C28" s="494"/>
      <c r="D28" s="495"/>
      <c r="E28" s="495"/>
      <c r="F28" s="496"/>
      <c r="G28" s="498"/>
      <c r="H28" s="498"/>
      <c r="I28" s="498"/>
      <c r="J28" s="500"/>
    </row>
  </sheetData>
  <mergeCells count="50">
    <mergeCell ref="I4:J4"/>
    <mergeCell ref="C5:J5"/>
    <mergeCell ref="C6:J6"/>
    <mergeCell ref="C7:J7"/>
    <mergeCell ref="J8:J10"/>
    <mergeCell ref="C8:F10"/>
    <mergeCell ref="G8:G10"/>
    <mergeCell ref="H8:H10"/>
    <mergeCell ref="I8:I10"/>
    <mergeCell ref="J16:J18"/>
    <mergeCell ref="C11:F12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5:F15"/>
    <mergeCell ref="C16:F18"/>
    <mergeCell ref="G16:G18"/>
    <mergeCell ref="H16:H18"/>
    <mergeCell ref="I16:I18"/>
    <mergeCell ref="C21:F22"/>
    <mergeCell ref="G21:G22"/>
    <mergeCell ref="H21:H22"/>
    <mergeCell ref="I21:I22"/>
    <mergeCell ref="J21:J22"/>
    <mergeCell ref="C19:F20"/>
    <mergeCell ref="G19:G20"/>
    <mergeCell ref="H19:H20"/>
    <mergeCell ref="I19:I20"/>
    <mergeCell ref="J19:J20"/>
    <mergeCell ref="C25:F26"/>
    <mergeCell ref="G25:G26"/>
    <mergeCell ref="H25:H26"/>
    <mergeCell ref="I25:I26"/>
    <mergeCell ref="J25:J26"/>
    <mergeCell ref="C23:F24"/>
    <mergeCell ref="G23:G24"/>
    <mergeCell ref="H23:H24"/>
    <mergeCell ref="I23:I24"/>
    <mergeCell ref="J23:J24"/>
    <mergeCell ref="C27:F28"/>
    <mergeCell ref="G27:G28"/>
    <mergeCell ref="H27:H28"/>
    <mergeCell ref="I27:I28"/>
    <mergeCell ref="J27:J28"/>
  </mergeCells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1"/>
  <sheetViews>
    <sheetView topLeftCell="C7" zoomScaleNormal="100" zoomScaleSheetLayoutView="100" workbookViewId="0">
      <selection activeCell="R10" sqref="R10"/>
    </sheetView>
  </sheetViews>
  <sheetFormatPr defaultRowHeight="15" customHeight="1"/>
  <cols>
    <col min="1" max="1" width="5.42578125" style="52" customWidth="1"/>
    <col min="2" max="2" width="39.85546875" style="55" customWidth="1"/>
    <col min="3" max="10" width="10.140625" style="170" customWidth="1"/>
    <col min="11" max="11" width="11.140625" style="170" customWidth="1"/>
    <col min="12" max="14" width="10.140625" style="170" customWidth="1"/>
    <col min="15" max="15" width="10.28515625" style="170" customWidth="1"/>
    <col min="16" max="16" width="9.140625" style="170"/>
    <col min="17" max="16384" width="9.140625" style="52"/>
  </cols>
  <sheetData>
    <row r="1" spans="1:16" ht="15" customHeight="1">
      <c r="A1" s="551" t="s">
        <v>55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</row>
    <row r="2" spans="1:16" ht="15" customHeight="1">
      <c r="A2" s="551" t="s">
        <v>91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</row>
    <row r="3" spans="1:16" ht="9" customHeight="1">
      <c r="A3" s="216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6" ht="15" customHeight="1">
      <c r="O4" s="215" t="s">
        <v>753</v>
      </c>
    </row>
    <row r="5" spans="1:16" ht="9" customHeight="1" thickBot="1"/>
    <row r="6" spans="1:16" ht="25.5" customHeight="1" thickBot="1">
      <c r="A6" s="212" t="s">
        <v>714</v>
      </c>
      <c r="B6" s="219" t="s">
        <v>123</v>
      </c>
      <c r="C6" s="220" t="s">
        <v>92</v>
      </c>
      <c r="D6" s="221" t="s">
        <v>93</v>
      </c>
      <c r="E6" s="221" t="s">
        <v>94</v>
      </c>
      <c r="F6" s="221" t="s">
        <v>95</v>
      </c>
      <c r="G6" s="221" t="s">
        <v>96</v>
      </c>
      <c r="H6" s="221" t="s">
        <v>97</v>
      </c>
      <c r="I6" s="221" t="s">
        <v>98</v>
      </c>
      <c r="J6" s="221" t="s">
        <v>99</v>
      </c>
      <c r="K6" s="221" t="s">
        <v>100</v>
      </c>
      <c r="L6" s="221" t="s">
        <v>101</v>
      </c>
      <c r="M6" s="221" t="s">
        <v>102</v>
      </c>
      <c r="N6" s="213" t="s">
        <v>103</v>
      </c>
      <c r="O6" s="214" t="s">
        <v>621</v>
      </c>
    </row>
    <row r="7" spans="1:16" s="227" customFormat="1" ht="15" customHeight="1">
      <c r="A7" s="222"/>
      <c r="B7" s="223" t="s">
        <v>767</v>
      </c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41"/>
      <c r="O7" s="235"/>
      <c r="P7" s="226"/>
    </row>
    <row r="8" spans="1:16" ht="15" customHeight="1">
      <c r="A8" s="228" t="s">
        <v>692</v>
      </c>
      <c r="B8" s="188" t="s">
        <v>769</v>
      </c>
      <c r="C8" s="56">
        <v>4491</v>
      </c>
      <c r="D8" s="71">
        <v>4968</v>
      </c>
      <c r="E8" s="71">
        <v>4205</v>
      </c>
      <c r="F8" s="71">
        <v>4490</v>
      </c>
      <c r="G8" s="71">
        <v>4122</v>
      </c>
      <c r="H8" s="71">
        <v>3355</v>
      </c>
      <c r="I8" s="71">
        <v>3353</v>
      </c>
      <c r="J8" s="71">
        <v>3375</v>
      </c>
      <c r="K8" s="71">
        <v>3354</v>
      </c>
      <c r="L8" s="71">
        <v>3355</v>
      </c>
      <c r="M8" s="71">
        <v>3550</v>
      </c>
      <c r="N8" s="69">
        <v>2150</v>
      </c>
      <c r="O8" s="236">
        <f>SUM(C8:N8)</f>
        <v>44768</v>
      </c>
    </row>
    <row r="9" spans="1:16" ht="15" customHeight="1">
      <c r="A9" s="228" t="s">
        <v>693</v>
      </c>
      <c r="B9" s="188" t="s">
        <v>705</v>
      </c>
      <c r="C9" s="56"/>
      <c r="D9" s="71"/>
      <c r="E9" s="71">
        <v>451</v>
      </c>
      <c r="F9" s="71">
        <v>6652</v>
      </c>
      <c r="G9" s="71"/>
      <c r="H9" s="71"/>
      <c r="I9" s="71"/>
      <c r="J9" s="71"/>
      <c r="K9" s="71"/>
      <c r="L9" s="71"/>
      <c r="M9" s="71"/>
      <c r="N9" s="69"/>
      <c r="O9" s="236">
        <f>SUM(C9:N9)</f>
        <v>7103</v>
      </c>
    </row>
    <row r="10" spans="1:16" ht="15" customHeight="1">
      <c r="A10" s="228" t="s">
        <v>694</v>
      </c>
      <c r="B10" s="188" t="s">
        <v>114</v>
      </c>
      <c r="C10" s="56"/>
      <c r="D10" s="71"/>
      <c r="E10" s="71">
        <v>2070</v>
      </c>
      <c r="F10" s="71"/>
      <c r="G10" s="71"/>
      <c r="H10" s="71"/>
      <c r="I10" s="71"/>
      <c r="J10" s="71"/>
      <c r="K10" s="71">
        <v>2070</v>
      </c>
      <c r="L10" s="71"/>
      <c r="M10" s="71"/>
      <c r="N10" s="69"/>
      <c r="O10" s="236">
        <f t="shared" ref="O10:O17" si="0">SUM(C10:N10)</f>
        <v>4140</v>
      </c>
    </row>
    <row r="11" spans="1:16" ht="15" customHeight="1">
      <c r="A11" s="228" t="s">
        <v>695</v>
      </c>
      <c r="B11" s="188" t="s">
        <v>115</v>
      </c>
      <c r="C11" s="56">
        <v>197</v>
      </c>
      <c r="D11" s="71">
        <v>167</v>
      </c>
      <c r="E11" s="71">
        <v>332</v>
      </c>
      <c r="F11" s="71">
        <v>167</v>
      </c>
      <c r="G11" s="71">
        <v>168</v>
      </c>
      <c r="H11" s="71">
        <v>168</v>
      </c>
      <c r="I11" s="71">
        <v>168</v>
      </c>
      <c r="J11" s="71">
        <v>168</v>
      </c>
      <c r="K11" s="71">
        <v>260</v>
      </c>
      <c r="L11" s="71">
        <v>168</v>
      </c>
      <c r="M11" s="71">
        <v>168</v>
      </c>
      <c r="N11" s="69">
        <v>168</v>
      </c>
      <c r="O11" s="236">
        <f t="shared" si="0"/>
        <v>2299</v>
      </c>
    </row>
    <row r="12" spans="1:16" ht="15" customHeight="1">
      <c r="A12" s="228" t="s">
        <v>696</v>
      </c>
      <c r="B12" s="188" t="s">
        <v>116</v>
      </c>
      <c r="C12" s="56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69">
        <v>650</v>
      </c>
      <c r="O12" s="236">
        <f t="shared" si="0"/>
        <v>650</v>
      </c>
    </row>
    <row r="13" spans="1:16" ht="15" customHeight="1">
      <c r="A13" s="229" t="s">
        <v>709</v>
      </c>
      <c r="B13" s="188" t="s">
        <v>706</v>
      </c>
      <c r="C13" s="56">
        <v>58</v>
      </c>
      <c r="D13" s="71">
        <v>58</v>
      </c>
      <c r="E13" s="71">
        <v>58</v>
      </c>
      <c r="F13" s="71">
        <v>58</v>
      </c>
      <c r="G13" s="71">
        <v>58</v>
      </c>
      <c r="H13" s="71">
        <v>58</v>
      </c>
      <c r="I13" s="71">
        <v>58</v>
      </c>
      <c r="J13" s="71">
        <v>58</v>
      </c>
      <c r="K13" s="71">
        <v>58</v>
      </c>
      <c r="L13" s="71">
        <v>58</v>
      </c>
      <c r="M13" s="71">
        <v>58</v>
      </c>
      <c r="N13" s="69">
        <v>56</v>
      </c>
      <c r="O13" s="236">
        <f t="shared" si="0"/>
        <v>694</v>
      </c>
    </row>
    <row r="14" spans="1:16" ht="15" customHeight="1">
      <c r="A14" s="228" t="s">
        <v>710</v>
      </c>
      <c r="B14" s="188" t="s">
        <v>707</v>
      </c>
      <c r="C14" s="5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69"/>
      <c r="O14" s="236">
        <f t="shared" si="0"/>
        <v>0</v>
      </c>
    </row>
    <row r="15" spans="1:16" ht="15" customHeight="1">
      <c r="A15" s="229" t="s">
        <v>711</v>
      </c>
      <c r="B15" s="248" t="s">
        <v>83</v>
      </c>
      <c r="C15" s="56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  <c r="O15" s="236">
        <f t="shared" si="0"/>
        <v>0</v>
      </c>
    </row>
    <row r="16" spans="1:16" ht="15" customHeight="1">
      <c r="A16" s="228" t="s">
        <v>712</v>
      </c>
      <c r="B16" s="248" t="s">
        <v>79</v>
      </c>
      <c r="C16" s="339">
        <v>1900</v>
      </c>
      <c r="D16" s="71">
        <v>1100</v>
      </c>
      <c r="E16" s="71"/>
      <c r="F16" s="71"/>
      <c r="G16" s="71"/>
      <c r="H16" s="71"/>
      <c r="I16" s="71">
        <v>400</v>
      </c>
      <c r="J16" s="71">
        <v>717</v>
      </c>
      <c r="K16" s="71">
        <v>550</v>
      </c>
      <c r="L16" s="71">
        <v>1121</v>
      </c>
      <c r="M16" s="71">
        <v>303</v>
      </c>
      <c r="N16" s="69">
        <v>486</v>
      </c>
      <c r="O16" s="236">
        <f t="shared" si="0"/>
        <v>6577</v>
      </c>
    </row>
    <row r="17" spans="1:16" ht="15" customHeight="1" thickBot="1">
      <c r="A17" s="245" t="s">
        <v>713</v>
      </c>
      <c r="B17" s="249" t="s">
        <v>80</v>
      </c>
      <c r="C17" s="246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4"/>
      <c r="O17" s="304">
        <f t="shared" si="0"/>
        <v>0</v>
      </c>
    </row>
    <row r="18" spans="1:16" ht="15" customHeight="1">
      <c r="A18" s="312"/>
      <c r="B18" s="223" t="s">
        <v>768</v>
      </c>
      <c r="C18" s="313"/>
      <c r="D18" s="313"/>
      <c r="E18" s="313"/>
      <c r="F18" s="321"/>
      <c r="G18" s="313"/>
      <c r="H18" s="313"/>
      <c r="I18" s="313"/>
      <c r="J18" s="313"/>
      <c r="K18" s="313"/>
      <c r="L18" s="313"/>
      <c r="M18" s="313"/>
      <c r="N18" s="314"/>
      <c r="O18" s="305"/>
    </row>
    <row r="19" spans="1:16" ht="15" customHeight="1">
      <c r="A19" s="306" t="s">
        <v>754</v>
      </c>
      <c r="B19" s="307" t="s">
        <v>124</v>
      </c>
      <c r="C19" s="308">
        <v>3311</v>
      </c>
      <c r="D19" s="61">
        <v>2150</v>
      </c>
      <c r="E19" s="309">
        <v>2255</v>
      </c>
      <c r="F19" s="71">
        <v>1995</v>
      </c>
      <c r="G19" s="309">
        <v>1995</v>
      </c>
      <c r="H19" s="61">
        <v>1353</v>
      </c>
      <c r="I19" s="309">
        <v>1325</v>
      </c>
      <c r="J19" s="61">
        <v>1325</v>
      </c>
      <c r="K19" s="309">
        <v>1325</v>
      </c>
      <c r="L19" s="61">
        <v>1326</v>
      </c>
      <c r="M19" s="309">
        <v>1313</v>
      </c>
      <c r="N19" s="310">
        <v>1286</v>
      </c>
      <c r="O19" s="311">
        <f t="shared" ref="O19:O27" si="1">SUM(C19:N19)</f>
        <v>20959</v>
      </c>
    </row>
    <row r="20" spans="1:16" ht="15" customHeight="1">
      <c r="A20" s="229" t="s">
        <v>755</v>
      </c>
      <c r="B20" s="188" t="s">
        <v>717</v>
      </c>
      <c r="C20" s="230">
        <v>495</v>
      </c>
      <c r="D20" s="71">
        <v>339</v>
      </c>
      <c r="E20" s="231">
        <v>339</v>
      </c>
      <c r="F20" s="71">
        <v>325</v>
      </c>
      <c r="G20" s="231">
        <v>326</v>
      </c>
      <c r="H20" s="71">
        <v>237</v>
      </c>
      <c r="I20" s="231">
        <v>228</v>
      </c>
      <c r="J20" s="71">
        <v>228</v>
      </c>
      <c r="K20" s="231">
        <v>229</v>
      </c>
      <c r="L20" s="71">
        <v>229</v>
      </c>
      <c r="M20" s="231">
        <v>258</v>
      </c>
      <c r="N20" s="69">
        <v>250</v>
      </c>
      <c r="O20" s="237">
        <f t="shared" si="1"/>
        <v>3483</v>
      </c>
    </row>
    <row r="21" spans="1:16" ht="15" customHeight="1">
      <c r="A21" s="229" t="s">
        <v>756</v>
      </c>
      <c r="B21" s="188" t="s">
        <v>128</v>
      </c>
      <c r="C21" s="230">
        <v>1042</v>
      </c>
      <c r="D21" s="71">
        <v>1042</v>
      </c>
      <c r="E21" s="231">
        <v>1717</v>
      </c>
      <c r="F21" s="71">
        <v>1140</v>
      </c>
      <c r="G21" s="231">
        <v>433</v>
      </c>
      <c r="H21" s="71">
        <v>563</v>
      </c>
      <c r="I21" s="231">
        <v>1434</v>
      </c>
      <c r="J21" s="71">
        <v>1085</v>
      </c>
      <c r="K21" s="231">
        <v>1442</v>
      </c>
      <c r="L21" s="71">
        <v>1155</v>
      </c>
      <c r="M21" s="231">
        <v>1205</v>
      </c>
      <c r="N21" s="69">
        <v>1436</v>
      </c>
      <c r="O21" s="237">
        <f t="shared" si="1"/>
        <v>13694</v>
      </c>
    </row>
    <row r="22" spans="1:16" ht="15" customHeight="1">
      <c r="A22" s="229" t="s">
        <v>757</v>
      </c>
      <c r="B22" s="188" t="s">
        <v>132</v>
      </c>
      <c r="C22" s="230">
        <v>943</v>
      </c>
      <c r="D22" s="71">
        <v>943</v>
      </c>
      <c r="E22" s="231">
        <v>943</v>
      </c>
      <c r="F22" s="71">
        <v>943</v>
      </c>
      <c r="G22" s="231">
        <v>943</v>
      </c>
      <c r="H22" s="71">
        <v>943</v>
      </c>
      <c r="I22" s="231">
        <v>942</v>
      </c>
      <c r="J22" s="71">
        <v>962</v>
      </c>
      <c r="K22" s="231">
        <v>943</v>
      </c>
      <c r="L22" s="71">
        <v>943</v>
      </c>
      <c r="M22" s="231">
        <v>943</v>
      </c>
      <c r="N22" s="69">
        <v>806</v>
      </c>
      <c r="O22" s="237">
        <f t="shared" si="1"/>
        <v>11197</v>
      </c>
    </row>
    <row r="23" spans="1:16" ht="15" customHeight="1">
      <c r="A23" s="229" t="s">
        <v>758</v>
      </c>
      <c r="B23" s="188" t="s">
        <v>133</v>
      </c>
      <c r="C23" s="56">
        <v>750</v>
      </c>
      <c r="D23" s="71">
        <v>750</v>
      </c>
      <c r="E23" s="71">
        <v>1050</v>
      </c>
      <c r="F23" s="71">
        <v>748</v>
      </c>
      <c r="G23" s="71">
        <v>750</v>
      </c>
      <c r="H23" s="71">
        <v>750</v>
      </c>
      <c r="I23" s="71">
        <v>850</v>
      </c>
      <c r="J23" s="71">
        <v>850</v>
      </c>
      <c r="K23" s="71">
        <v>850</v>
      </c>
      <c r="L23" s="71">
        <v>850</v>
      </c>
      <c r="M23" s="71">
        <v>850</v>
      </c>
      <c r="N23" s="69">
        <v>560</v>
      </c>
      <c r="O23" s="237">
        <f t="shared" si="1"/>
        <v>9608</v>
      </c>
    </row>
    <row r="24" spans="1:16" ht="15" customHeight="1">
      <c r="A24" s="229" t="s">
        <v>759</v>
      </c>
      <c r="B24" s="188" t="s">
        <v>134</v>
      </c>
      <c r="C24" s="56"/>
      <c r="D24" s="71">
        <v>705</v>
      </c>
      <c r="E24" s="71">
        <v>80</v>
      </c>
      <c r="F24" s="71"/>
      <c r="G24" s="71">
        <v>200</v>
      </c>
      <c r="H24" s="71"/>
      <c r="I24" s="71"/>
      <c r="J24" s="71"/>
      <c r="K24" s="71"/>
      <c r="L24" s="71"/>
      <c r="M24" s="71">
        <v>298</v>
      </c>
      <c r="N24" s="69">
        <v>207</v>
      </c>
      <c r="O24" s="237">
        <f t="shared" si="1"/>
        <v>1490</v>
      </c>
    </row>
    <row r="25" spans="1:16" ht="15" customHeight="1">
      <c r="A25" s="229" t="s">
        <v>760</v>
      </c>
      <c r="B25" s="188" t="s">
        <v>107</v>
      </c>
      <c r="C25" s="56"/>
      <c r="D25" s="71"/>
      <c r="E25" s="71"/>
      <c r="F25" s="71">
        <v>1375</v>
      </c>
      <c r="G25" s="71">
        <v>2000</v>
      </c>
      <c r="H25" s="71">
        <v>700</v>
      </c>
      <c r="I25" s="71">
        <v>600</v>
      </c>
      <c r="J25" s="71"/>
      <c r="K25" s="71"/>
      <c r="L25" s="71">
        <v>625</v>
      </c>
      <c r="M25" s="71">
        <v>500</v>
      </c>
      <c r="N25" s="69"/>
      <c r="O25" s="237">
        <f t="shared" si="1"/>
        <v>5800</v>
      </c>
    </row>
    <row r="26" spans="1:16" s="227" customFormat="1" ht="15" customHeight="1">
      <c r="A26" s="229" t="s">
        <v>761</v>
      </c>
      <c r="B26" s="188" t="s">
        <v>108</v>
      </c>
      <c r="C26" s="56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9"/>
      <c r="O26" s="237">
        <f t="shared" si="1"/>
        <v>0</v>
      </c>
      <c r="P26" s="226"/>
    </row>
    <row r="27" spans="1:16" s="227" customFormat="1" ht="15" customHeight="1" thickBot="1">
      <c r="A27" s="242" t="s">
        <v>762</v>
      </c>
      <c r="B27" s="250" t="s">
        <v>67</v>
      </c>
      <c r="C27" s="247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37">
        <f t="shared" si="1"/>
        <v>0</v>
      </c>
      <c r="P27" s="226"/>
    </row>
    <row r="28" spans="1:16" s="51" customFormat="1" ht="18" customHeight="1" thickBot="1">
      <c r="A28" s="238" t="s">
        <v>763</v>
      </c>
      <c r="B28" s="239" t="s">
        <v>104</v>
      </c>
      <c r="C28" s="240">
        <f>SUM(C8:C17)</f>
        <v>6646</v>
      </c>
      <c r="D28" s="240">
        <f t="shared" ref="D28:O28" si="2">SUM(D8:D17)</f>
        <v>6293</v>
      </c>
      <c r="E28" s="240">
        <f t="shared" si="2"/>
        <v>7116</v>
      </c>
      <c r="F28" s="240">
        <f t="shared" si="2"/>
        <v>11367</v>
      </c>
      <c r="G28" s="240">
        <f t="shared" si="2"/>
        <v>4348</v>
      </c>
      <c r="H28" s="240">
        <f t="shared" si="2"/>
        <v>3581</v>
      </c>
      <c r="I28" s="240">
        <f t="shared" si="2"/>
        <v>3979</v>
      </c>
      <c r="J28" s="240">
        <f t="shared" si="2"/>
        <v>4318</v>
      </c>
      <c r="K28" s="240">
        <f t="shared" si="2"/>
        <v>6292</v>
      </c>
      <c r="L28" s="240">
        <f t="shared" si="2"/>
        <v>4702</v>
      </c>
      <c r="M28" s="240">
        <f t="shared" si="2"/>
        <v>4079</v>
      </c>
      <c r="N28" s="240">
        <f t="shared" si="2"/>
        <v>3510</v>
      </c>
      <c r="O28" s="240">
        <f t="shared" si="2"/>
        <v>66231</v>
      </c>
      <c r="P28" s="232"/>
    </row>
    <row r="29" spans="1:16" s="51" customFormat="1" ht="18" customHeight="1" thickBot="1">
      <c r="A29" s="315" t="s">
        <v>764</v>
      </c>
      <c r="B29" s="316" t="s">
        <v>105</v>
      </c>
      <c r="C29" s="97">
        <f>SUM(C19:C27)</f>
        <v>6541</v>
      </c>
      <c r="D29" s="97">
        <f t="shared" ref="D29:O29" si="3">SUM(D19:D27)</f>
        <v>5929</v>
      </c>
      <c r="E29" s="97">
        <f t="shared" si="3"/>
        <v>6384</v>
      </c>
      <c r="F29" s="97">
        <f t="shared" si="3"/>
        <v>6526</v>
      </c>
      <c r="G29" s="97">
        <f t="shared" si="3"/>
        <v>6647</v>
      </c>
      <c r="H29" s="97">
        <f t="shared" si="3"/>
        <v>4546</v>
      </c>
      <c r="I29" s="97">
        <f t="shared" si="3"/>
        <v>5379</v>
      </c>
      <c r="J29" s="97">
        <f t="shared" si="3"/>
        <v>4450</v>
      </c>
      <c r="K29" s="97">
        <f t="shared" si="3"/>
        <v>4789</v>
      </c>
      <c r="L29" s="97">
        <f t="shared" si="3"/>
        <v>5128</v>
      </c>
      <c r="M29" s="97">
        <f t="shared" si="3"/>
        <v>5367</v>
      </c>
      <c r="N29" s="97">
        <f t="shared" si="3"/>
        <v>4545</v>
      </c>
      <c r="O29" s="97">
        <f t="shared" si="3"/>
        <v>66231</v>
      </c>
      <c r="P29" s="232"/>
    </row>
    <row r="30" spans="1:16" s="320" customFormat="1" ht="18" customHeight="1" thickBot="1">
      <c r="A30" s="317" t="s">
        <v>765</v>
      </c>
      <c r="B30" s="318" t="s">
        <v>106</v>
      </c>
      <c r="C30" s="233">
        <f>C28-C29</f>
        <v>105</v>
      </c>
      <c r="D30" s="233">
        <f>D28-D29</f>
        <v>364</v>
      </c>
      <c r="E30" s="233">
        <f>E28-E29</f>
        <v>732</v>
      </c>
      <c r="F30" s="233">
        <f>F28-F29</f>
        <v>4841</v>
      </c>
      <c r="G30" s="233">
        <f t="shared" ref="G30:O30" si="4">G28-G29</f>
        <v>-2299</v>
      </c>
      <c r="H30" s="233">
        <f t="shared" si="4"/>
        <v>-965</v>
      </c>
      <c r="I30" s="233">
        <f t="shared" si="4"/>
        <v>-1400</v>
      </c>
      <c r="J30" s="233">
        <f t="shared" si="4"/>
        <v>-132</v>
      </c>
      <c r="K30" s="233">
        <f t="shared" si="4"/>
        <v>1503</v>
      </c>
      <c r="L30" s="233">
        <f t="shared" si="4"/>
        <v>-426</v>
      </c>
      <c r="M30" s="233">
        <f t="shared" si="4"/>
        <v>-1288</v>
      </c>
      <c r="N30" s="233">
        <f t="shared" si="4"/>
        <v>-1035</v>
      </c>
      <c r="O30" s="233">
        <f t="shared" si="4"/>
        <v>0</v>
      </c>
      <c r="P30" s="319"/>
    </row>
    <row r="33" spans="1:4" ht="15" customHeight="1">
      <c r="A33" s="234"/>
    </row>
    <row r="39" spans="1:4" ht="15" customHeight="1">
      <c r="C39" s="552"/>
      <c r="D39" s="552"/>
    </row>
    <row r="41" spans="1:4" ht="15" customHeight="1">
      <c r="C41" s="552"/>
      <c r="D41" s="552"/>
    </row>
  </sheetData>
  <mergeCells count="4">
    <mergeCell ref="A1:O1"/>
    <mergeCell ref="A2:O2"/>
    <mergeCell ref="C39:D39"/>
    <mergeCell ref="C41:D41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7. számú melléklet&amp;"Arial CE,Normál"&amp;11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M27" sqref="M27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Saját bev. alak.</vt:lpstr>
      <vt:lpstr>7. Eifelh.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'7. Eifelh.'!Nyomtatási_terület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Körjegyzőség </cp:lastModifiedBy>
  <cp:lastPrinted>2015-05-22T08:06:38Z</cp:lastPrinted>
  <dcterms:created xsi:type="dcterms:W3CDTF">2013-12-03T07:09:19Z</dcterms:created>
  <dcterms:modified xsi:type="dcterms:W3CDTF">2015-06-01T09:05:42Z</dcterms:modified>
</cp:coreProperties>
</file>