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375" windowWidth="18195" windowHeight="11520"/>
  </bookViews>
  <sheets>
    <sheet name="1.melléklet össz. 2014" sheetId="4" r:id="rId1"/>
    <sheet name="1.1. önkormányzat 2014" sheetId="5" r:id="rId2"/>
    <sheet name="1.2.hivatal 2014" sheetId="6" r:id="rId3"/>
    <sheet name="2014.2.sz.mell." sheetId="11" r:id="rId4"/>
    <sheet name="2014.3.sz..melléklet" sheetId="10" r:id="rId5"/>
  </sheets>
  <calcPr calcId="145621"/>
  <fileRecoveryPr repairLoad="1"/>
</workbook>
</file>

<file path=xl/calcChain.xml><?xml version="1.0" encoding="utf-8"?>
<calcChain xmlns="http://schemas.openxmlformats.org/spreadsheetml/2006/main">
  <c r="I11" i="11"/>
  <c r="I14"/>
  <c r="G14"/>
  <c r="D14"/>
  <c r="C14"/>
  <c r="E31" i="10"/>
  <c r="E34"/>
  <c r="E36"/>
  <c r="H28"/>
  <c r="H34"/>
  <c r="H36"/>
  <c r="H24"/>
  <c r="H4"/>
  <c r="H18"/>
  <c r="H25"/>
  <c r="D34"/>
  <c r="D36"/>
  <c r="D40"/>
  <c r="D24"/>
  <c r="D18"/>
  <c r="D25"/>
  <c r="K18" i="6"/>
  <c r="K7"/>
  <c r="K3"/>
  <c r="K13"/>
  <c r="K25"/>
  <c r="F20"/>
  <c r="F24"/>
  <c r="F18"/>
  <c r="F13"/>
  <c r="F25"/>
  <c r="K31" i="5"/>
  <c r="K25"/>
  <c r="K29"/>
  <c r="K23"/>
  <c r="K10"/>
  <c r="K3"/>
  <c r="K18"/>
  <c r="K32"/>
  <c r="F26"/>
  <c r="F29"/>
  <c r="F23"/>
  <c r="F18"/>
  <c r="F3"/>
  <c r="I18" i="4"/>
  <c r="I23"/>
  <c r="I13"/>
  <c r="I16"/>
  <c r="I25"/>
  <c r="I10"/>
  <c r="I11"/>
  <c r="D3"/>
  <c r="D10"/>
  <c r="D11"/>
  <c r="D13"/>
  <c r="D16"/>
  <c r="D25"/>
  <c r="D19"/>
  <c r="D23"/>
  <c r="I28" i="10"/>
  <c r="I34"/>
  <c r="I36"/>
  <c r="I40"/>
  <c r="I24"/>
  <c r="I4"/>
  <c r="I18"/>
  <c r="I25"/>
  <c r="E24"/>
  <c r="E18"/>
  <c r="E25"/>
  <c r="C18"/>
  <c r="C25"/>
  <c r="C40"/>
  <c r="L18" i="6"/>
  <c r="L7"/>
  <c r="L3"/>
  <c r="L13"/>
  <c r="L25"/>
  <c r="G24"/>
  <c r="G25"/>
  <c r="G20"/>
  <c r="G18"/>
  <c r="G13"/>
  <c r="L31" i="5"/>
  <c r="L25"/>
  <c r="L29"/>
  <c r="L23"/>
  <c r="L10"/>
  <c r="L3"/>
  <c r="G29"/>
  <c r="G26"/>
  <c r="G23"/>
  <c r="G3"/>
  <c r="G18"/>
  <c r="J18" i="4"/>
  <c r="J23"/>
  <c r="J13"/>
  <c r="J16"/>
  <c r="J10"/>
  <c r="J11"/>
  <c r="E23"/>
  <c r="E19"/>
  <c r="E13"/>
  <c r="E16"/>
  <c r="E3"/>
  <c r="E10"/>
  <c r="E11"/>
  <c r="H13"/>
  <c r="H16"/>
  <c r="H10"/>
  <c r="H11"/>
  <c r="H20"/>
  <c r="H18"/>
  <c r="H23"/>
  <c r="E18" i="6"/>
  <c r="C34" i="10"/>
  <c r="C36"/>
  <c r="C24"/>
  <c r="E25" i="6"/>
  <c r="E13"/>
  <c r="J32" i="5"/>
  <c r="J23"/>
  <c r="E32"/>
  <c r="E23"/>
  <c r="E18"/>
  <c r="C13" i="4"/>
  <c r="C16"/>
  <c r="G12" i="10"/>
  <c r="G4"/>
  <c r="G18"/>
  <c r="G25"/>
  <c r="G40"/>
  <c r="G24"/>
  <c r="E29" i="5"/>
  <c r="J3" i="6"/>
  <c r="J13"/>
  <c r="J25"/>
  <c r="J3" i="5"/>
  <c r="J18"/>
  <c r="J25"/>
  <c r="J29"/>
  <c r="J10"/>
  <c r="G28" i="10"/>
  <c r="G36"/>
  <c r="C23" i="4"/>
  <c r="J31" i="5"/>
  <c r="E24" i="6"/>
  <c r="J18"/>
  <c r="C3" i="4"/>
  <c r="C10"/>
  <c r="C11"/>
  <c r="C25"/>
  <c r="G34" i="10"/>
  <c r="H25" i="4"/>
  <c r="H40" i="10"/>
  <c r="F32" i="5"/>
  <c r="E40" i="10"/>
  <c r="J25" i="4"/>
  <c r="E25"/>
  <c r="L18" i="5"/>
  <c r="L32"/>
  <c r="G32"/>
</calcChain>
</file>

<file path=xl/sharedStrings.xml><?xml version="1.0" encoding="utf-8"?>
<sst xmlns="http://schemas.openxmlformats.org/spreadsheetml/2006/main" count="288" uniqueCount="157">
  <si>
    <t>Ssz.</t>
  </si>
  <si>
    <t>Bevételek</t>
  </si>
  <si>
    <t>Eredeti előirányzat</t>
  </si>
  <si>
    <t>Kiadások</t>
  </si>
  <si>
    <t>1.</t>
  </si>
  <si>
    <t>Személyi juttatás</t>
  </si>
  <si>
    <t>2.</t>
  </si>
  <si>
    <t>3.</t>
  </si>
  <si>
    <t>Dologi kiadások</t>
  </si>
  <si>
    <t>4.</t>
  </si>
  <si>
    <t>I. Tárgyévi működési bevételek</t>
  </si>
  <si>
    <t>I. Tárgyévi működési kiadások</t>
  </si>
  <si>
    <t>Működési bevételek összesen</t>
  </si>
  <si>
    <t>Működési kiadások összesen</t>
  </si>
  <si>
    <t>5.</t>
  </si>
  <si>
    <t>Beruházási kiadások</t>
  </si>
  <si>
    <t>6.</t>
  </si>
  <si>
    <t>Felújítási kiadások</t>
  </si>
  <si>
    <t>II. Tárgyévi fejlesztési bevételek</t>
  </si>
  <si>
    <t>II. Tárgyévi fejlesztési kiadások</t>
  </si>
  <si>
    <t>7.</t>
  </si>
  <si>
    <t xml:space="preserve"> Tartalék</t>
  </si>
  <si>
    <t>Bevételek mindösszesen</t>
  </si>
  <si>
    <t>Kiadások mindösszesen</t>
  </si>
  <si>
    <t>Cím</t>
  </si>
  <si>
    <t>Alcím</t>
  </si>
  <si>
    <t>8.</t>
  </si>
  <si>
    <t>Működési bevétel</t>
  </si>
  <si>
    <t>Munkaadót terhelő jár. és szociális hozzájárulási adó</t>
  </si>
  <si>
    <t>Tartalékok</t>
  </si>
  <si>
    <t xml:space="preserve">   - Általános tartalék</t>
  </si>
  <si>
    <t xml:space="preserve">   - Céltartalék</t>
  </si>
  <si>
    <t xml:space="preserve">      = Támogatást szolgáló pénzeszközök</t>
  </si>
  <si>
    <t>Működési bevétel (bérleti díj)</t>
  </si>
  <si>
    <t xml:space="preserve">   - Tisztségviselők illetménye, költségtér.</t>
  </si>
  <si>
    <t xml:space="preserve">   - Egyéb dologi kiadások</t>
  </si>
  <si>
    <t xml:space="preserve">    - Alapított megyei díjak, megye szolgálatáért díj</t>
  </si>
  <si>
    <t xml:space="preserve">   - Köztisztviselők rendszeres szem. juttatásai</t>
  </si>
  <si>
    <t>- működési célra</t>
  </si>
  <si>
    <t>- felhalmozási célra</t>
  </si>
  <si>
    <t>Finanszírozási bevételek</t>
  </si>
  <si>
    <t>Finanszírozási kiadások</t>
  </si>
  <si>
    <t>Finanszírozási bevételek összesen</t>
  </si>
  <si>
    <t>8.1.</t>
  </si>
  <si>
    <t>8.2.</t>
  </si>
  <si>
    <t>8.2.1.</t>
  </si>
  <si>
    <t>Felhalmozási bevételek öszesen</t>
  </si>
  <si>
    <t>Felhalmozási kiadások összesen</t>
  </si>
  <si>
    <t>9.</t>
  </si>
  <si>
    <t>Finanszírozási kiadások összesen</t>
  </si>
  <si>
    <t>Önkormányzati (hivatal műk-hez) támogatás</t>
  </si>
  <si>
    <t>Felhalmozási  bevételek összesen</t>
  </si>
  <si>
    <t>Önkormányzati támogatás (hivatal műk-hez)</t>
  </si>
  <si>
    <t>Felhalmozási bevételek összesen</t>
  </si>
  <si>
    <t>Felhalmozási  kiadások összesen</t>
  </si>
  <si>
    <t>E Ft-ban</t>
  </si>
  <si>
    <t>-</t>
  </si>
  <si>
    <t>BEVÉTELEK</t>
  </si>
  <si>
    <t>KIADÁSOK</t>
  </si>
  <si>
    <t>I. GYŐR-MOSON-SOPRON MEGYE ÖNKORMÁNYZATA</t>
  </si>
  <si>
    <t>Kötelező feladatok</t>
  </si>
  <si>
    <t>Működési kiadások</t>
  </si>
  <si>
    <t xml:space="preserve">  -  dologi és egyéb működési kiadások</t>
  </si>
  <si>
    <t>Felújítás</t>
  </si>
  <si>
    <t xml:space="preserve">   - általános tartalék</t>
  </si>
  <si>
    <t xml:space="preserve">   - céltartalék</t>
  </si>
  <si>
    <t xml:space="preserve">   - önkormányzat támogatása a hivatal működéséhez</t>
  </si>
  <si>
    <t xml:space="preserve">Kötelező feladatok </t>
  </si>
  <si>
    <t>bevételek összesen</t>
  </si>
  <si>
    <t>kiadások összesen</t>
  </si>
  <si>
    <t>Önként vállalt feladatok</t>
  </si>
  <si>
    <t xml:space="preserve">   - támog. szolg. pénzeszköz</t>
  </si>
  <si>
    <t>Kötelező és önként vállalt feladatok összesen</t>
  </si>
  <si>
    <t>II. GYŐR-MOSON-SOPRON MEGYEI ÖNKORMÁNYZATI HIVATAL</t>
  </si>
  <si>
    <t>Működési bevételek</t>
  </si>
  <si>
    <t>Felhalmozási bevételek</t>
  </si>
  <si>
    <t xml:space="preserve">   -  köztisztviselők személyi juttatásai és járulékai</t>
  </si>
  <si>
    <t xml:space="preserve">  - önkormányzati támogatás</t>
  </si>
  <si>
    <t>önként vállalt feladatok</t>
  </si>
  <si>
    <t>Kötelező és önként vállalt feladatok összesen:</t>
  </si>
  <si>
    <t>Finanszírozási bevétel/kiadás halmozódás miatti levonás</t>
  </si>
  <si>
    <t>GYŐR-MOSON-SOPRON MEGYE ÖNKORMÁNYZATA</t>
  </si>
  <si>
    <t>MINDÖSSZESEN</t>
  </si>
  <si>
    <t>- ebből:</t>
  </si>
  <si>
    <t>kötelező feladatok</t>
  </si>
  <si>
    <t xml:space="preserve">        </t>
  </si>
  <si>
    <t>Beruházás</t>
  </si>
  <si>
    <t xml:space="preserve">Önkormányzatok működési támogatásai </t>
  </si>
  <si>
    <t xml:space="preserve">    - megyei önkormányzat működésének általános támogatása</t>
  </si>
  <si>
    <t xml:space="preserve">    - működési célú központosított előirányzatok</t>
  </si>
  <si>
    <t xml:space="preserve">    - helyi önkormányzatok kiegészítő  támogatásai</t>
  </si>
  <si>
    <t>Működési célú támogatások bevét. ÁH-on belülről (ÁROP pály. támog.)</t>
  </si>
  <si>
    <t>Felhalmozási  bevételek</t>
  </si>
  <si>
    <t>Előző év költségvetési maradványának  igénybevétele</t>
  </si>
  <si>
    <t>Müködési célú támogatások ÁH-on belülre</t>
  </si>
  <si>
    <t>Működési célú támogatások  ÁH-on kívülre</t>
  </si>
  <si>
    <t>Működési célú támogatások ÁH-on belülre</t>
  </si>
  <si>
    <t xml:space="preserve">Működési célú támogatások bevét. ÁH-on belülről </t>
  </si>
  <si>
    <t>Múködési célú átvett pénzeszközök ÁH-on kívülről</t>
  </si>
  <si>
    <t>Múködési célú átvett pénzeszközök (ÁH-on kívülről)</t>
  </si>
  <si>
    <t xml:space="preserve">   - Szolgáltatások kiadásai</t>
  </si>
  <si>
    <t xml:space="preserve">   - ÁROP pály.támogatáshoz kapcs. dologi kiadások</t>
  </si>
  <si>
    <t xml:space="preserve"> -  ebből: ÁROP pály. kapcs kifizetések</t>
  </si>
  <si>
    <t xml:space="preserve"> - ebből: ÁROP pály.  kapcs. kiadás</t>
  </si>
  <si>
    <t>Önkormányzatok működési támogatásai</t>
  </si>
  <si>
    <t xml:space="preserve">  - előző év költségvetési maradványának  igénybevétele</t>
  </si>
  <si>
    <t>Tartalékok (céltartalék)</t>
  </si>
  <si>
    <t>Felhalmozási kiadások (beruházás)</t>
  </si>
  <si>
    <t xml:space="preserve">  -  közgyűlés és bizottságok tiszteletdíjai és járulékai</t>
  </si>
  <si>
    <t xml:space="preserve">  -  tisztségviselők személyi juttatásai és járulékai</t>
  </si>
  <si>
    <t>Felhalmozási célú támogatások ÁH-on belülről</t>
  </si>
  <si>
    <t>Tartalékok összesen</t>
  </si>
  <si>
    <t xml:space="preserve">  -  ÁROP pály. kapcs. működési kiadások</t>
  </si>
  <si>
    <t>Javasolt módosított előirányzat</t>
  </si>
  <si>
    <t>Működési célú támog.bevét. ÁH-on belülről (ÁROP pály. támog.)</t>
  </si>
  <si>
    <t xml:space="preserve">Eredeti előirányzat </t>
  </si>
  <si>
    <t>Alapított megyei díjak és megye szolgálatáért díjak (és jár.)</t>
  </si>
  <si>
    <t xml:space="preserve">  - Egyéb dologi kiad.</t>
  </si>
  <si>
    <t xml:space="preserve">  - Előzetesen felszámított  ÁFA </t>
  </si>
  <si>
    <t xml:space="preserve">  - Üzemeltetés és egyéb szolgáltatások kiad.</t>
  </si>
  <si>
    <t xml:space="preserve">  - Készletbeszerzések</t>
  </si>
  <si>
    <t>Működési célú támogatások bevét. ÁH-on belülről</t>
  </si>
  <si>
    <t>Felhalmozási célú támogatások ÁH-on belülről (ÁROP pály. támog.)</t>
  </si>
  <si>
    <t>Működési célú átvett pénzeszk. ÁH-on kívülről</t>
  </si>
  <si>
    <t>Működési célú támogbev. ÁH-on belülről</t>
  </si>
  <si>
    <t>Pénzmaradv visszafiz. halmozódás miatti levonás</t>
  </si>
  <si>
    <t>Dologi és egyéb működési kiadások</t>
  </si>
  <si>
    <t xml:space="preserve">    - Közgyűlés, bizottságok tiszt.díj , ktgtér. egyéb külső szem.juttatás</t>
  </si>
  <si>
    <t xml:space="preserve">   -  dologi kiadások</t>
  </si>
  <si>
    <t xml:space="preserve">   -  működési c. támog. ÁH-on belül (pénzmaradv. visszafiz.)</t>
  </si>
  <si>
    <t xml:space="preserve">    - Általános tartalék</t>
  </si>
  <si>
    <t xml:space="preserve">    - megyei önkormányzat működésének általános támog.</t>
  </si>
  <si>
    <t xml:space="preserve">     = Támogatást szolgáló (társadalmi és civil szerv.) pénzeszk.</t>
  </si>
  <si>
    <t>Módosított előirányzat</t>
  </si>
  <si>
    <t>Működési célú támogatások  ÁH-on kívülre, egyéb mük.kiad.</t>
  </si>
  <si>
    <t xml:space="preserve">   -  ÁROP pály. kapcs.kifizetések</t>
  </si>
  <si>
    <t xml:space="preserve">   - Munkavégzéshez kapcs.egyéb nem rendsz.és külső szem.jutt.</t>
  </si>
  <si>
    <t xml:space="preserve">  - Működési célú támog. ÁH-on belül (pénzmaradv.visszaf.)</t>
  </si>
  <si>
    <t>Felhalm. célú támog bevét. ÁH-on belül  (ÁROP pály. támog.)</t>
  </si>
  <si>
    <t>7/2014.(IX.29.) rendelettel mód. előirányzat</t>
  </si>
  <si>
    <t>7/2014.(IX.16.) rendelettel mód. előirányzat</t>
  </si>
  <si>
    <t>2. számú melléklet</t>
  </si>
  <si>
    <t>Megnevezés</t>
  </si>
  <si>
    <t>Teljes munkaidőben foglalkoztatott (fő)</t>
  </si>
  <si>
    <t>Részmunkaidőben foglalkoztatott (fő)</t>
  </si>
  <si>
    <t>Összesen (fő)</t>
  </si>
  <si>
    <r>
      <rPr>
        <b/>
        <sz val="12"/>
        <rFont val="Calibri"/>
        <family val="2"/>
        <charset val="238"/>
      </rPr>
      <t>Győr-Moson-Sopron Megyei Önkormányzat Közgyűlése</t>
    </r>
    <r>
      <rPr>
        <sz val="12"/>
        <rFont val="Calibri"/>
        <family val="2"/>
        <charset val="238"/>
      </rPr>
      <t xml:space="preserve">  (tisztségviselők)</t>
    </r>
  </si>
  <si>
    <t xml:space="preserve">Győr-Moson-Sopron Megyei Önkormányzati Hivatal </t>
  </si>
  <si>
    <t xml:space="preserve">     - köztisztviselők</t>
  </si>
  <si>
    <t>Összesen</t>
  </si>
  <si>
    <r>
      <t xml:space="preserve">  </t>
    </r>
    <r>
      <rPr>
        <i/>
        <sz val="12"/>
        <rFont val="Calibri"/>
        <family val="2"/>
        <charset val="238"/>
      </rPr>
      <t>- ebből közfoglalkoztatottak</t>
    </r>
  </si>
  <si>
    <t>módosított</t>
  </si>
  <si>
    <t xml:space="preserve">eredeti </t>
  </si>
  <si>
    <t>Létszám keret (napi 8 óra munkaidőre)</t>
  </si>
  <si>
    <t xml:space="preserve">     - munka törvénykönyve szerint  foglalkoztatottak</t>
  </si>
  <si>
    <t>2014.évi engedélyezett létszámkeret (álláshelyek)</t>
  </si>
  <si>
    <t xml:space="preserve">Győr-Moson-Sopron Megye Önkormányzata </t>
  </si>
</sst>
</file>

<file path=xl/styles.xml><?xml version="1.0" encoding="utf-8"?>
<styleSheet xmlns="http://schemas.openxmlformats.org/spreadsheetml/2006/main">
  <numFmts count="4">
    <numFmt numFmtId="41" formatCode="_-* #,##0\ _F_t_-;\-* #,##0\ _F_t_-;_-* &quot;-&quot;\ _F_t_-;_-@_-"/>
    <numFmt numFmtId="43" formatCode="_-* #,##0.00\ _F_t_-;\-* #,##0.00\ _F_t_-;_-* &quot;-&quot;??\ _F_t_-;_-@_-"/>
    <numFmt numFmtId="164" formatCode="_-* #,##0\ _F_t_-;\-* #,##0\ _F_t_-;_-* &quot;-&quot;??\ _F_t_-;_-@_-"/>
    <numFmt numFmtId="165" formatCode="_-* #,##0.0\ _F_t_-;\-* #,##0.0\ _F_t_-;_-* &quot;-&quot;??\ _F_t_-;_-@_-"/>
  </numFmts>
  <fonts count="26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  <charset val="238"/>
    </font>
    <font>
      <sz val="12"/>
      <name val="Times New Roman CE"/>
      <charset val="238"/>
    </font>
    <font>
      <i/>
      <sz val="12"/>
      <name val="Times New Roman CE"/>
      <charset val="238"/>
    </font>
    <font>
      <b/>
      <sz val="12"/>
      <name val="Calibri"/>
      <family val="2"/>
      <charset val="238"/>
    </font>
    <font>
      <sz val="12"/>
      <name val="Calibri"/>
      <family val="2"/>
      <charset val="238"/>
    </font>
    <font>
      <i/>
      <sz val="12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i/>
      <sz val="9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9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" fillId="0" borderId="0"/>
    <xf numFmtId="0" fontId="4" fillId="0" borderId="0"/>
  </cellStyleXfs>
  <cellXfs count="310">
    <xf numFmtId="0" fontId="0" fillId="0" borderId="0" xfId="0"/>
    <xf numFmtId="0" fontId="1" fillId="0" borderId="0" xfId="4"/>
    <xf numFmtId="0" fontId="2" fillId="0" borderId="0" xfId="4" applyFont="1" applyAlignment="1">
      <alignment horizontal="center" vertical="center" wrapText="1"/>
    </xf>
    <xf numFmtId="0" fontId="1" fillId="0" borderId="0" xfId="4" applyAlignment="1">
      <alignment vertical="center"/>
    </xf>
    <xf numFmtId="0" fontId="2" fillId="0" borderId="0" xfId="4" applyFont="1" applyAlignment="1">
      <alignment vertical="center"/>
    </xf>
    <xf numFmtId="0" fontId="11" fillId="0" borderId="1" xfId="4" applyFont="1" applyBorder="1" applyAlignment="1">
      <alignment horizontal="center" vertical="center" wrapText="1"/>
    </xf>
    <xf numFmtId="0" fontId="11" fillId="0" borderId="2" xfId="4" applyFont="1" applyBorder="1" applyAlignment="1">
      <alignment horizontal="center" vertical="center" wrapText="1"/>
    </xf>
    <xf numFmtId="0" fontId="12" fillId="0" borderId="3" xfId="4" applyFont="1" applyBorder="1" applyAlignment="1">
      <alignment vertical="center"/>
    </xf>
    <xf numFmtId="41" fontId="12" fillId="0" borderId="1" xfId="4" applyNumberFormat="1" applyFont="1" applyBorder="1" applyAlignment="1">
      <alignment vertical="center"/>
    </xf>
    <xf numFmtId="41" fontId="12" fillId="0" borderId="2" xfId="4" applyNumberFormat="1" applyFont="1" applyBorder="1" applyAlignment="1">
      <alignment vertical="center"/>
    </xf>
    <xf numFmtId="0" fontId="12" fillId="0" borderId="4" xfId="4" applyFont="1" applyBorder="1" applyAlignment="1">
      <alignment vertical="center"/>
    </xf>
    <xf numFmtId="0" fontId="12" fillId="0" borderId="5" xfId="4" applyFont="1" applyBorder="1" applyAlignment="1">
      <alignment vertical="center"/>
    </xf>
    <xf numFmtId="0" fontId="12" fillId="0" borderId="1" xfId="4" applyFont="1" applyBorder="1" applyAlignment="1">
      <alignment vertical="center"/>
    </xf>
    <xf numFmtId="41" fontId="11" fillId="0" borderId="1" xfId="4" applyNumberFormat="1" applyFont="1" applyBorder="1" applyAlignment="1">
      <alignment vertical="center"/>
    </xf>
    <xf numFmtId="41" fontId="11" fillId="0" borderId="2" xfId="4" applyNumberFormat="1" applyFont="1" applyBorder="1" applyAlignment="1">
      <alignment vertical="center"/>
    </xf>
    <xf numFmtId="0" fontId="12" fillId="0" borderId="6" xfId="4" applyFont="1" applyBorder="1" applyAlignment="1">
      <alignment vertical="center"/>
    </xf>
    <xf numFmtId="0" fontId="12" fillId="0" borderId="0" xfId="4" applyFont="1" applyBorder="1" applyAlignment="1">
      <alignment vertical="center"/>
    </xf>
    <xf numFmtId="0" fontId="12" fillId="0" borderId="2" xfId="4" applyFont="1" applyBorder="1" applyAlignment="1">
      <alignment vertical="center"/>
    </xf>
    <xf numFmtId="0" fontId="12" fillId="0" borderId="2" xfId="4" quotePrefix="1" applyFont="1" applyBorder="1" applyAlignment="1">
      <alignment vertical="center"/>
    </xf>
    <xf numFmtId="164" fontId="12" fillId="0" borderId="1" xfId="1" applyNumberFormat="1" applyFont="1" applyBorder="1" applyAlignment="1">
      <alignment vertical="center"/>
    </xf>
    <xf numFmtId="0" fontId="12" fillId="0" borderId="0" xfId="4" applyFont="1"/>
    <xf numFmtId="41" fontId="11" fillId="0" borderId="3" xfId="4" applyNumberFormat="1" applyFont="1" applyBorder="1" applyAlignment="1">
      <alignment vertical="center"/>
    </xf>
    <xf numFmtId="0" fontId="12" fillId="0" borderId="7" xfId="4" applyFont="1" applyBorder="1" applyAlignment="1">
      <alignment vertical="center"/>
    </xf>
    <xf numFmtId="0" fontId="11" fillId="0" borderId="6" xfId="4" applyFont="1" applyBorder="1" applyAlignment="1">
      <alignment vertical="center"/>
    </xf>
    <xf numFmtId="0" fontId="11" fillId="0" borderId="0" xfId="4" applyFont="1" applyBorder="1" applyAlignment="1">
      <alignment vertical="center"/>
    </xf>
    <xf numFmtId="41" fontId="11" fillId="0" borderId="0" xfId="4" applyNumberFormat="1" applyFont="1" applyBorder="1" applyAlignment="1">
      <alignment vertical="center"/>
    </xf>
    <xf numFmtId="0" fontId="12" fillId="0" borderId="1" xfId="4" applyFont="1" applyBorder="1" applyAlignment="1">
      <alignment textRotation="90"/>
    </xf>
    <xf numFmtId="0" fontId="12" fillId="0" borderId="2" xfId="4" applyFont="1" applyBorder="1" applyAlignment="1">
      <alignment vertical="center" textRotation="90"/>
    </xf>
    <xf numFmtId="0" fontId="12" fillId="0" borderId="1" xfId="4" applyFont="1" applyBorder="1" applyAlignment="1">
      <alignment vertical="center" wrapText="1"/>
    </xf>
    <xf numFmtId="164" fontId="12" fillId="0" borderId="1" xfId="4" applyNumberFormat="1" applyFont="1" applyBorder="1" applyAlignment="1">
      <alignment vertical="center"/>
    </xf>
    <xf numFmtId="0" fontId="12" fillId="0" borderId="3" xfId="4" applyFont="1" applyBorder="1" applyAlignment="1"/>
    <xf numFmtId="0" fontId="12" fillId="0" borderId="8" xfId="4" applyFont="1" applyBorder="1" applyAlignment="1"/>
    <xf numFmtId="0" fontId="3" fillId="0" borderId="0" xfId="4" applyFont="1"/>
    <xf numFmtId="43" fontId="13" fillId="0" borderId="2" xfId="2" applyFont="1" applyBorder="1" applyAlignment="1">
      <alignment vertical="center"/>
    </xf>
    <xf numFmtId="0" fontId="12" fillId="0" borderId="4" xfId="4" applyFont="1" applyBorder="1" applyAlignment="1">
      <alignment textRotation="90"/>
    </xf>
    <xf numFmtId="0" fontId="12" fillId="0" borderId="8" xfId="4" applyFont="1" applyBorder="1"/>
    <xf numFmtId="0" fontId="11" fillId="0" borderId="1" xfId="4" applyFont="1" applyBorder="1" applyAlignment="1">
      <alignment vertical="center"/>
    </xf>
    <xf numFmtId="0" fontId="12" fillId="0" borderId="6" xfId="4" applyFont="1" applyBorder="1" applyAlignment="1">
      <alignment vertical="center"/>
    </xf>
    <xf numFmtId="0" fontId="12" fillId="0" borderId="0" xfId="4" applyFont="1" applyBorder="1" applyAlignment="1">
      <alignment vertical="center"/>
    </xf>
    <xf numFmtId="0" fontId="12" fillId="0" borderId="1" xfId="4" applyFont="1" applyBorder="1" applyAlignment="1">
      <alignment vertical="center"/>
    </xf>
    <xf numFmtId="0" fontId="12" fillId="0" borderId="9" xfId="4" applyFont="1" applyBorder="1" applyAlignment="1">
      <alignment horizontal="center"/>
    </xf>
    <xf numFmtId="164" fontId="13" fillId="0" borderId="1" xfId="2" applyNumberFormat="1" applyFont="1" applyBorder="1" applyAlignment="1">
      <alignment vertical="center"/>
    </xf>
    <xf numFmtId="0" fontId="14" fillId="0" borderId="2" xfId="4" applyFont="1" applyBorder="1" applyAlignment="1">
      <alignment vertical="center"/>
    </xf>
    <xf numFmtId="0" fontId="14" fillId="0" borderId="1" xfId="4" applyFont="1" applyBorder="1" applyAlignment="1">
      <alignment vertical="center"/>
    </xf>
    <xf numFmtId="41" fontId="11" fillId="0" borderId="7" xfId="4" applyNumberFormat="1" applyFont="1" applyBorder="1" applyAlignment="1">
      <alignment vertical="center"/>
    </xf>
    <xf numFmtId="0" fontId="11" fillId="0" borderId="10" xfId="4" applyFont="1" applyBorder="1" applyAlignment="1">
      <alignment vertical="center"/>
    </xf>
    <xf numFmtId="0" fontId="12" fillId="0" borderId="6" xfId="4" applyFont="1" applyBorder="1" applyAlignment="1">
      <alignment vertical="center"/>
    </xf>
    <xf numFmtId="0" fontId="12" fillId="0" borderId="0" xfId="4" applyFont="1" applyBorder="1" applyAlignment="1">
      <alignment vertical="center"/>
    </xf>
    <xf numFmtId="0" fontId="12" fillId="0" borderId="1" xfId="4" applyFont="1" applyBorder="1" applyAlignment="1">
      <alignment vertical="center"/>
    </xf>
    <xf numFmtId="0" fontId="15" fillId="0" borderId="1" xfId="4" applyFont="1" applyBorder="1" applyAlignment="1">
      <alignment vertical="center"/>
    </xf>
    <xf numFmtId="164" fontId="16" fillId="0" borderId="1" xfId="2" applyNumberFormat="1" applyFont="1" applyBorder="1" applyAlignment="1">
      <alignment vertical="center"/>
    </xf>
    <xf numFmtId="164" fontId="16" fillId="0" borderId="1" xfId="2" applyNumberFormat="1" applyFont="1" applyBorder="1" applyAlignment="1"/>
    <xf numFmtId="164" fontId="16" fillId="0" borderId="1" xfId="2" applyNumberFormat="1" applyFont="1" applyBorder="1" applyAlignment="1">
      <alignment vertical="top"/>
    </xf>
    <xf numFmtId="0" fontId="12" fillId="0" borderId="4" xfId="4" quotePrefix="1" applyFont="1" applyBorder="1" applyAlignment="1">
      <alignment vertical="center"/>
    </xf>
    <xf numFmtId="0" fontId="12" fillId="0" borderId="11" xfId="4" quotePrefix="1" applyFont="1" applyBorder="1" applyAlignment="1">
      <alignment vertical="center"/>
    </xf>
    <xf numFmtId="0" fontId="12" fillId="0" borderId="6" xfId="4" quotePrefix="1" applyFont="1" applyBorder="1" applyAlignment="1">
      <alignment vertical="center"/>
    </xf>
    <xf numFmtId="0" fontId="12" fillId="0" borderId="12" xfId="4" quotePrefix="1" applyFont="1" applyBorder="1" applyAlignment="1">
      <alignment vertical="center"/>
    </xf>
    <xf numFmtId="41" fontId="15" fillId="0" borderId="1" xfId="4" applyNumberFormat="1" applyFont="1" applyBorder="1" applyAlignment="1">
      <alignment vertical="center"/>
    </xf>
    <xf numFmtId="0" fontId="12" fillId="0" borderId="6" xfId="4" applyFont="1" applyBorder="1" applyAlignment="1">
      <alignment vertical="center"/>
    </xf>
    <xf numFmtId="0" fontId="12" fillId="0" borderId="7" xfId="4" applyFont="1" applyBorder="1" applyAlignment="1">
      <alignment vertical="center"/>
    </xf>
    <xf numFmtId="0" fontId="12" fillId="0" borderId="1" xfId="4" applyFont="1" applyBorder="1" applyAlignment="1">
      <alignment vertical="center"/>
    </xf>
    <xf numFmtId="41" fontId="1" fillId="0" borderId="0" xfId="4" applyNumberFormat="1"/>
    <xf numFmtId="164" fontId="17" fillId="0" borderId="2" xfId="2" applyNumberFormat="1" applyFont="1" applyBorder="1" applyAlignment="1">
      <alignment vertical="center"/>
    </xf>
    <xf numFmtId="0" fontId="12" fillId="0" borderId="1" xfId="4" quotePrefix="1" applyFont="1" applyBorder="1" applyAlignment="1">
      <alignment vertical="center"/>
    </xf>
    <xf numFmtId="0" fontId="14" fillId="0" borderId="1" xfId="4" quotePrefix="1" applyFont="1" applyBorder="1" applyAlignment="1">
      <alignment vertical="center"/>
    </xf>
    <xf numFmtId="0" fontId="12" fillId="0" borderId="9" xfId="4" applyFont="1" applyBorder="1"/>
    <xf numFmtId="0" fontId="11" fillId="0" borderId="1" xfId="4" applyFont="1" applyBorder="1" applyAlignment="1">
      <alignment vertical="center"/>
    </xf>
    <xf numFmtId="0" fontId="12" fillId="0" borderId="7" xfId="4" applyFont="1" applyBorder="1" applyAlignment="1">
      <alignment vertical="center"/>
    </xf>
    <xf numFmtId="0" fontId="12" fillId="0" borderId="1" xfId="4" applyFont="1" applyBorder="1" applyAlignment="1">
      <alignment vertical="center"/>
    </xf>
    <xf numFmtId="41" fontId="14" fillId="0" borderId="1" xfId="4" applyNumberFormat="1" applyFont="1" applyBorder="1" applyAlignment="1">
      <alignment vertical="center"/>
    </xf>
    <xf numFmtId="41" fontId="18" fillId="0" borderId="1" xfId="4" applyNumberFormat="1" applyFont="1" applyBorder="1" applyAlignment="1">
      <alignment vertical="center"/>
    </xf>
    <xf numFmtId="41" fontId="14" fillId="0" borderId="2" xfId="4" applyNumberFormat="1" applyFont="1" applyBorder="1" applyAlignment="1">
      <alignment vertical="center"/>
    </xf>
    <xf numFmtId="14" fontId="12" fillId="0" borderId="1" xfId="4" quotePrefix="1" applyNumberFormat="1" applyFont="1" applyBorder="1" applyAlignment="1">
      <alignment vertical="center"/>
    </xf>
    <xf numFmtId="0" fontId="12" fillId="0" borderId="9" xfId="4" applyFont="1" applyBorder="1" applyAlignment="1"/>
    <xf numFmtId="0" fontId="12" fillId="0" borderId="7" xfId="4" applyFont="1" applyBorder="1" applyAlignment="1">
      <alignment vertical="center"/>
    </xf>
    <xf numFmtId="0" fontId="12" fillId="0" borderId="9" xfId="4" applyFont="1" applyBorder="1" applyAlignment="1">
      <alignment horizontal="center"/>
    </xf>
    <xf numFmtId="0" fontId="1" fillId="0" borderId="0" xfId="4" applyAlignment="1">
      <alignment horizontal="right"/>
    </xf>
    <xf numFmtId="0" fontId="12" fillId="0" borderId="0" xfId="4" applyFont="1" applyAlignment="1">
      <alignment horizontal="right"/>
    </xf>
    <xf numFmtId="0" fontId="4" fillId="0" borderId="0" xfId="5"/>
    <xf numFmtId="0" fontId="5" fillId="0" borderId="0" xfId="5" applyFont="1" applyAlignment="1">
      <alignment vertical="center"/>
    </xf>
    <xf numFmtId="164" fontId="5" fillId="0" borderId="0" xfId="3" applyNumberFormat="1" applyFont="1" applyAlignment="1">
      <alignment vertical="center"/>
    </xf>
    <xf numFmtId="0" fontId="4" fillId="0" borderId="0" xfId="5" applyAlignment="1">
      <alignment vertical="center"/>
    </xf>
    <xf numFmtId="164" fontId="9" fillId="0" borderId="0" xfId="3" applyNumberFormat="1" applyFont="1" applyAlignment="1">
      <alignment vertical="center"/>
    </xf>
    <xf numFmtId="164" fontId="9" fillId="0" borderId="0" xfId="3" applyNumberFormat="1" applyFont="1"/>
    <xf numFmtId="0" fontId="12" fillId="0" borderId="6" xfId="4" applyFont="1" applyBorder="1" applyAlignment="1">
      <alignment vertical="center"/>
    </xf>
    <xf numFmtId="0" fontId="12" fillId="0" borderId="0" xfId="4" applyFont="1" applyBorder="1" applyAlignment="1">
      <alignment vertical="center"/>
    </xf>
    <xf numFmtId="0" fontId="12" fillId="0" borderId="1" xfId="4" applyFont="1" applyBorder="1" applyAlignment="1">
      <alignment vertical="center"/>
    </xf>
    <xf numFmtId="0" fontId="15" fillId="0" borderId="1" xfId="4" quotePrefix="1" applyFont="1" applyBorder="1" applyAlignment="1">
      <alignment vertical="center"/>
    </xf>
    <xf numFmtId="0" fontId="12" fillId="0" borderId="8" xfId="4" applyFont="1" applyBorder="1" applyAlignment="1">
      <alignment vertical="center"/>
    </xf>
    <xf numFmtId="0" fontId="12" fillId="0" borderId="13" xfId="4" applyFont="1" applyBorder="1" applyAlignment="1">
      <alignment vertical="center"/>
    </xf>
    <xf numFmtId="0" fontId="12" fillId="0" borderId="10" xfId="4" applyFont="1" applyBorder="1" applyAlignment="1">
      <alignment vertical="center"/>
    </xf>
    <xf numFmtId="41" fontId="12" fillId="0" borderId="14" xfId="4" applyNumberFormat="1" applyFont="1" applyBorder="1" applyAlignment="1">
      <alignment vertical="center"/>
    </xf>
    <xf numFmtId="41" fontId="12" fillId="0" borderId="11" xfId="4" applyNumberFormat="1" applyFont="1" applyBorder="1" applyAlignment="1">
      <alignment vertical="center"/>
    </xf>
    <xf numFmtId="0" fontId="12" fillId="0" borderId="9" xfId="4" applyFont="1" applyBorder="1" applyAlignment="1">
      <alignment vertical="center"/>
    </xf>
    <xf numFmtId="0" fontId="12" fillId="0" borderId="2" xfId="4" applyFont="1" applyBorder="1" applyAlignment="1">
      <alignment vertical="center"/>
    </xf>
    <xf numFmtId="0" fontId="12" fillId="0" borderId="6" xfId="4" applyFont="1" applyBorder="1" applyAlignment="1">
      <alignment vertical="center"/>
    </xf>
    <xf numFmtId="0" fontId="12" fillId="0" borderId="0" xfId="4" applyFont="1" applyBorder="1" applyAlignment="1">
      <alignment vertical="center"/>
    </xf>
    <xf numFmtId="0" fontId="12" fillId="0" borderId="1" xfId="4" applyFont="1" applyBorder="1" applyAlignment="1">
      <alignment vertical="center"/>
    </xf>
    <xf numFmtId="0" fontId="15" fillId="0" borderId="1" xfId="4" applyFont="1" applyBorder="1" applyAlignment="1">
      <alignment vertical="center" wrapText="1"/>
    </xf>
    <xf numFmtId="164" fontId="19" fillId="0" borderId="1" xfId="2" applyNumberFormat="1" applyFont="1" applyBorder="1" applyAlignment="1">
      <alignment vertical="center"/>
    </xf>
    <xf numFmtId="0" fontId="14" fillId="0" borderId="6" xfId="4" quotePrefix="1" applyFont="1" applyBorder="1" applyAlignment="1">
      <alignment vertical="center"/>
    </xf>
    <xf numFmtId="41" fontId="12" fillId="0" borderId="12" xfId="4" applyNumberFormat="1" applyFont="1" applyBorder="1" applyAlignment="1">
      <alignment vertical="center"/>
    </xf>
    <xf numFmtId="164" fontId="15" fillId="0" borderId="1" xfId="4" applyNumberFormat="1" applyFont="1" applyBorder="1" applyAlignment="1">
      <alignment vertical="center"/>
    </xf>
    <xf numFmtId="0" fontId="12" fillId="0" borderId="2" xfId="4" applyFont="1" applyBorder="1" applyAlignment="1">
      <alignment vertical="center"/>
    </xf>
    <xf numFmtId="0" fontId="11" fillId="0" borderId="2" xfId="4" applyFont="1" applyBorder="1" applyAlignment="1">
      <alignment horizontal="center" vertical="center"/>
    </xf>
    <xf numFmtId="0" fontId="11" fillId="0" borderId="15" xfId="4" applyFont="1" applyBorder="1" applyAlignment="1">
      <alignment horizontal="center" vertical="center"/>
    </xf>
    <xf numFmtId="0" fontId="11" fillId="0" borderId="7" xfId="4" applyFont="1" applyBorder="1" applyAlignment="1">
      <alignment horizontal="center" vertical="center"/>
    </xf>
    <xf numFmtId="0" fontId="12" fillId="0" borderId="1" xfId="4" applyFont="1" applyBorder="1" applyAlignment="1">
      <alignment vertical="center"/>
    </xf>
    <xf numFmtId="0" fontId="12" fillId="0" borderId="15" xfId="4" applyFont="1" applyBorder="1" applyAlignment="1">
      <alignment vertical="center"/>
    </xf>
    <xf numFmtId="41" fontId="12" fillId="0" borderId="7" xfId="4" applyNumberFormat="1" applyFont="1" applyBorder="1" applyAlignment="1">
      <alignment vertical="center"/>
    </xf>
    <xf numFmtId="164" fontId="11" fillId="0" borderId="1" xfId="4" applyNumberFormat="1" applyFont="1" applyBorder="1" applyAlignment="1">
      <alignment vertical="center"/>
    </xf>
    <xf numFmtId="41" fontId="12" fillId="0" borderId="3" xfId="4" applyNumberFormat="1" applyFont="1" applyBorder="1" applyAlignment="1">
      <alignment vertical="center"/>
    </xf>
    <xf numFmtId="0" fontId="12" fillId="0" borderId="1" xfId="4" applyFont="1" applyBorder="1" applyAlignment="1">
      <alignment vertical="center"/>
    </xf>
    <xf numFmtId="41" fontId="12" fillId="0" borderId="4" xfId="4" applyNumberFormat="1" applyFont="1" applyBorder="1" applyAlignment="1">
      <alignment vertical="center"/>
    </xf>
    <xf numFmtId="41" fontId="12" fillId="0" borderId="0" xfId="4" applyNumberFormat="1" applyFont="1" applyBorder="1" applyAlignment="1">
      <alignment vertical="center"/>
    </xf>
    <xf numFmtId="41" fontId="11" fillId="0" borderId="15" xfId="4" applyNumberFormat="1" applyFont="1" applyBorder="1" applyAlignment="1">
      <alignment vertical="center"/>
    </xf>
    <xf numFmtId="0" fontId="12" fillId="0" borderId="15" xfId="4" quotePrefix="1" applyFont="1" applyBorder="1" applyAlignment="1">
      <alignment vertical="center"/>
    </xf>
    <xf numFmtId="0" fontId="12" fillId="0" borderId="1" xfId="4" applyFont="1" applyBorder="1" applyAlignment="1">
      <alignment horizontal="center" vertical="center"/>
    </xf>
    <xf numFmtId="0" fontId="12" fillId="0" borderId="11" xfId="4" applyFont="1" applyBorder="1" applyAlignment="1">
      <alignment vertical="center"/>
    </xf>
    <xf numFmtId="0" fontId="20" fillId="0" borderId="1" xfId="5" applyFont="1" applyBorder="1" applyAlignment="1">
      <alignment vertical="center"/>
    </xf>
    <xf numFmtId="0" fontId="10" fillId="0" borderId="7" xfId="5" applyFont="1" applyBorder="1" applyAlignment="1">
      <alignment horizontal="center" vertical="center"/>
    </xf>
    <xf numFmtId="0" fontId="12" fillId="0" borderId="2" xfId="4" applyFont="1" applyBorder="1" applyAlignment="1">
      <alignment vertical="center"/>
    </xf>
    <xf numFmtId="0" fontId="12" fillId="0" borderId="0" xfId="4" applyFont="1" applyBorder="1" applyAlignment="1">
      <alignment vertical="center"/>
    </xf>
    <xf numFmtId="0" fontId="12" fillId="0" borderId="11" xfId="4" applyFont="1" applyBorder="1" applyAlignment="1">
      <alignment horizontal="center" vertical="center"/>
    </xf>
    <xf numFmtId="0" fontId="12" fillId="0" borderId="12" xfId="4" applyFont="1" applyBorder="1" applyAlignment="1">
      <alignment horizontal="center" vertical="center"/>
    </xf>
    <xf numFmtId="41" fontId="12" fillId="0" borderId="10" xfId="4" applyNumberFormat="1" applyFont="1" applyBorder="1" applyAlignment="1">
      <alignment vertical="center"/>
    </xf>
    <xf numFmtId="41" fontId="12" fillId="0" borderId="5" xfId="4" applyNumberFormat="1" applyFont="1" applyBorder="1" applyAlignment="1">
      <alignment vertical="center"/>
    </xf>
    <xf numFmtId="41" fontId="12" fillId="0" borderId="15" xfId="4" applyNumberFormat="1" applyFont="1" applyBorder="1" applyAlignment="1">
      <alignment vertical="center"/>
    </xf>
    <xf numFmtId="41" fontId="14" fillId="0" borderId="7" xfId="4" applyNumberFormat="1" applyFont="1" applyBorder="1" applyAlignment="1">
      <alignment vertical="center"/>
    </xf>
    <xf numFmtId="41" fontId="14" fillId="0" borderId="15" xfId="4" applyNumberFormat="1" applyFont="1" applyBorder="1" applyAlignment="1">
      <alignment vertical="center"/>
    </xf>
    <xf numFmtId="0" fontId="12" fillId="0" borderId="5" xfId="4" quotePrefix="1" applyFont="1" applyBorder="1" applyAlignment="1">
      <alignment vertical="center"/>
    </xf>
    <xf numFmtId="0" fontId="12" fillId="0" borderId="0" xfId="4" quotePrefix="1" applyFont="1" applyBorder="1" applyAlignment="1">
      <alignment vertical="center"/>
    </xf>
    <xf numFmtId="0" fontId="12" fillId="0" borderId="14" xfId="4" quotePrefix="1" applyFont="1" applyBorder="1" applyAlignment="1">
      <alignment vertical="center"/>
    </xf>
    <xf numFmtId="0" fontId="12" fillId="0" borderId="14" xfId="4" applyFont="1" applyBorder="1" applyAlignment="1">
      <alignment vertical="center"/>
    </xf>
    <xf numFmtId="0" fontId="21" fillId="0" borderId="2" xfId="4" applyFont="1" applyBorder="1" applyAlignment="1">
      <alignment vertical="center"/>
    </xf>
    <xf numFmtId="0" fontId="22" fillId="0" borderId="7" xfId="4" applyFont="1" applyBorder="1" applyAlignment="1">
      <alignment vertical="center"/>
    </xf>
    <xf numFmtId="0" fontId="12" fillId="0" borderId="0" xfId="4" applyFont="1" applyBorder="1" applyAlignment="1">
      <alignment vertical="center"/>
    </xf>
    <xf numFmtId="41" fontId="12" fillId="0" borderId="13" xfId="4" applyNumberFormat="1" applyFont="1" applyBorder="1" applyAlignment="1">
      <alignment vertical="center"/>
    </xf>
    <xf numFmtId="0" fontId="23" fillId="0" borderId="2" xfId="4" applyFont="1" applyBorder="1" applyAlignment="1">
      <alignment horizontal="center" vertical="center" wrapText="1"/>
    </xf>
    <xf numFmtId="0" fontId="12" fillId="0" borderId="0" xfId="4" applyFont="1" applyAlignment="1">
      <alignment vertical="center"/>
    </xf>
    <xf numFmtId="0" fontId="23" fillId="0" borderId="1" xfId="4" applyFont="1" applyBorder="1" applyAlignment="1">
      <alignment horizontal="center" vertical="center" wrapText="1"/>
    </xf>
    <xf numFmtId="0" fontId="12" fillId="0" borderId="7" xfId="4" applyFont="1" applyBorder="1" applyAlignment="1">
      <alignment horizontal="center" vertical="center"/>
    </xf>
    <xf numFmtId="0" fontId="12" fillId="0" borderId="7" xfId="4" applyFont="1" applyBorder="1" applyAlignment="1">
      <alignment vertical="center"/>
    </xf>
    <xf numFmtId="0" fontId="12" fillId="0" borderId="0" xfId="4" applyFont="1" applyBorder="1" applyAlignment="1">
      <alignment vertical="center"/>
    </xf>
    <xf numFmtId="41" fontId="12" fillId="0" borderId="3" xfId="4" applyNumberFormat="1" applyFont="1" applyBorder="1" applyAlignment="1">
      <alignment horizontal="center" vertical="center"/>
    </xf>
    <xf numFmtId="41" fontId="12" fillId="0" borderId="8" xfId="4" applyNumberFormat="1" applyFont="1" applyBorder="1" applyAlignment="1">
      <alignment horizontal="center" vertical="center"/>
    </xf>
    <xf numFmtId="41" fontId="12" fillId="0" borderId="0" xfId="4" applyNumberFormat="1" applyFont="1" applyBorder="1" applyAlignment="1">
      <alignment horizontal="center" vertical="center"/>
    </xf>
    <xf numFmtId="0" fontId="24" fillId="0" borderId="15" xfId="5" applyFont="1" applyBorder="1" applyAlignment="1">
      <alignment horizontal="left" vertical="center"/>
    </xf>
    <xf numFmtId="0" fontId="24" fillId="0" borderId="7" xfId="5" applyFont="1" applyBorder="1" applyAlignment="1">
      <alignment horizontal="left" vertical="center"/>
    </xf>
    <xf numFmtId="0" fontId="25" fillId="0" borderId="2" xfId="4" applyFont="1" applyBorder="1" applyAlignment="1">
      <alignment vertical="center"/>
    </xf>
    <xf numFmtId="0" fontId="25" fillId="0" borderId="1" xfId="4" applyFont="1" applyBorder="1" applyAlignment="1">
      <alignment vertical="center"/>
    </xf>
    <xf numFmtId="0" fontId="23" fillId="0" borderId="2" xfId="4" applyFont="1" applyBorder="1" applyAlignment="1">
      <alignment horizontal="center" vertical="center" wrapText="1" readingOrder="1"/>
    </xf>
    <xf numFmtId="0" fontId="23" fillId="0" borderId="3" xfId="5" applyFont="1" applyBorder="1" applyAlignment="1">
      <alignment horizontal="left" vertical="center"/>
    </xf>
    <xf numFmtId="0" fontId="23" fillId="0" borderId="1" xfId="5" applyFont="1" applyBorder="1" applyAlignment="1">
      <alignment horizontal="left" vertical="center"/>
    </xf>
    <xf numFmtId="0" fontId="23" fillId="0" borderId="1" xfId="5" applyFont="1" applyBorder="1" applyAlignment="1">
      <alignment horizontal="center" vertical="center" wrapText="1"/>
    </xf>
    <xf numFmtId="0" fontId="23" fillId="0" borderId="3" xfId="5" applyFont="1" applyBorder="1" applyAlignment="1">
      <alignment vertical="center"/>
    </xf>
    <xf numFmtId="0" fontId="25" fillId="0" borderId="1" xfId="5" applyFont="1" applyBorder="1" applyAlignment="1">
      <alignment vertical="center"/>
    </xf>
    <xf numFmtId="164" fontId="25" fillId="0" borderId="1" xfId="3" applyNumberFormat="1" applyFont="1" applyBorder="1" applyAlignment="1">
      <alignment vertical="center"/>
    </xf>
    <xf numFmtId="0" fontId="25" fillId="0" borderId="9" xfId="5" applyFont="1" applyBorder="1" applyAlignment="1">
      <alignment vertical="center"/>
    </xf>
    <xf numFmtId="164" fontId="25" fillId="0" borderId="9" xfId="3" applyNumberFormat="1" applyFont="1" applyBorder="1" applyAlignment="1">
      <alignment vertical="center"/>
    </xf>
    <xf numFmtId="0" fontId="25" fillId="0" borderId="0" xfId="5" applyFont="1" applyBorder="1" applyAlignment="1">
      <alignment vertical="center"/>
    </xf>
    <xf numFmtId="164" fontId="25" fillId="0" borderId="12" xfId="3" applyNumberFormat="1" applyFont="1" applyBorder="1" applyAlignment="1">
      <alignment vertical="center"/>
    </xf>
    <xf numFmtId="0" fontId="23" fillId="0" borderId="1" xfId="5" applyFont="1" applyBorder="1" applyAlignment="1">
      <alignment vertical="center"/>
    </xf>
    <xf numFmtId="164" fontId="23" fillId="0" borderId="1" xfId="3" applyNumberFormat="1" applyFont="1" applyBorder="1" applyAlignment="1">
      <alignment vertical="center"/>
    </xf>
    <xf numFmtId="0" fontId="25" fillId="0" borderId="5" xfId="5" applyFont="1" applyBorder="1" applyAlignment="1">
      <alignment vertical="center"/>
    </xf>
    <xf numFmtId="164" fontId="25" fillId="0" borderId="3" xfId="3" applyNumberFormat="1" applyFont="1" applyBorder="1" applyAlignment="1">
      <alignment vertical="center"/>
    </xf>
    <xf numFmtId="0" fontId="23" fillId="0" borderId="9" xfId="5" applyFont="1" applyBorder="1" applyAlignment="1">
      <alignment vertical="center"/>
    </xf>
    <xf numFmtId="0" fontId="25" fillId="0" borderId="2" xfId="5" applyFont="1" applyBorder="1" applyAlignment="1">
      <alignment vertical="center"/>
    </xf>
    <xf numFmtId="0" fontId="25" fillId="0" borderId="6" xfId="5" applyFont="1" applyBorder="1" applyAlignment="1">
      <alignment vertical="center"/>
    </xf>
    <xf numFmtId="0" fontId="23" fillId="0" borderId="2" xfId="5" applyFont="1" applyBorder="1" applyAlignment="1">
      <alignment vertical="center"/>
    </xf>
    <xf numFmtId="0" fontId="23" fillId="0" borderId="15" xfId="5" applyFont="1" applyBorder="1" applyAlignment="1">
      <alignment vertical="center"/>
    </xf>
    <xf numFmtId="0" fontId="25" fillId="0" borderId="3" xfId="5" applyFont="1" applyBorder="1" applyAlignment="1">
      <alignment vertical="center"/>
    </xf>
    <xf numFmtId="0" fontId="25" fillId="0" borderId="15" xfId="5" applyFont="1" applyBorder="1" applyAlignment="1">
      <alignment vertical="center"/>
    </xf>
    <xf numFmtId="164" fontId="23" fillId="0" borderId="7" xfId="3" applyNumberFormat="1" applyFont="1" applyBorder="1" applyAlignment="1">
      <alignment vertical="center"/>
    </xf>
    <xf numFmtId="0" fontId="23" fillId="0" borderId="2" xfId="5" applyFont="1" applyBorder="1" applyAlignment="1">
      <alignment horizontal="left" vertical="center"/>
    </xf>
    <xf numFmtId="0" fontId="23" fillId="0" borderId="15" xfId="5" applyFont="1" applyBorder="1" applyAlignment="1">
      <alignment horizontal="left" vertical="center"/>
    </xf>
    <xf numFmtId="164" fontId="23" fillId="0" borderId="15" xfId="3" applyNumberFormat="1" applyFont="1" applyBorder="1" applyAlignment="1">
      <alignment vertical="center"/>
    </xf>
    <xf numFmtId="164" fontId="23" fillId="0" borderId="12" xfId="3" applyNumberFormat="1" applyFont="1" applyBorder="1" applyAlignment="1">
      <alignment vertical="center"/>
    </xf>
    <xf numFmtId="0" fontId="23" fillId="0" borderId="13" xfId="5" applyFont="1" applyBorder="1" applyAlignment="1">
      <alignment vertical="center"/>
    </xf>
    <xf numFmtId="0" fontId="23" fillId="0" borderId="10" xfId="5" applyFont="1" applyBorder="1" applyAlignment="1">
      <alignment horizontal="left" vertical="center"/>
    </xf>
    <xf numFmtId="164" fontId="23" fillId="0" borderId="10" xfId="3" applyNumberFormat="1" applyFont="1" applyBorder="1" applyAlignment="1">
      <alignment vertical="center"/>
    </xf>
    <xf numFmtId="0" fontId="15" fillId="0" borderId="4" xfId="5" quotePrefix="1" applyFont="1" applyBorder="1" applyAlignment="1">
      <alignment horizontal="right" vertical="center"/>
    </xf>
    <xf numFmtId="0" fontId="15" fillId="0" borderId="2" xfId="5" applyFont="1" applyBorder="1" applyAlignment="1">
      <alignment vertical="center"/>
    </xf>
    <xf numFmtId="0" fontId="15" fillId="0" borderId="15" xfId="5" applyFont="1" applyBorder="1" applyAlignment="1">
      <alignment vertical="center"/>
    </xf>
    <xf numFmtId="164" fontId="15" fillId="0" borderId="1" xfId="3" applyNumberFormat="1" applyFont="1" applyBorder="1" applyAlignment="1">
      <alignment vertical="center"/>
    </xf>
    <xf numFmtId="0" fontId="15" fillId="0" borderId="13" xfId="5" applyFont="1" applyBorder="1" applyAlignment="1">
      <alignment vertical="center"/>
    </xf>
    <xf numFmtId="164" fontId="25" fillId="0" borderId="0" xfId="3" applyNumberFormat="1" applyFont="1" applyBorder="1" applyAlignment="1">
      <alignment vertical="center"/>
    </xf>
    <xf numFmtId="164" fontId="25" fillId="0" borderId="5" xfId="3" applyNumberFormat="1" applyFont="1" applyBorder="1" applyAlignment="1">
      <alignment vertical="center"/>
    </xf>
    <xf numFmtId="164" fontId="25" fillId="0" borderId="2" xfId="3" applyNumberFormat="1" applyFont="1" applyBorder="1" applyAlignment="1">
      <alignment vertical="center"/>
    </xf>
    <xf numFmtId="164" fontId="25" fillId="0" borderId="6" xfId="3" applyNumberFormat="1" applyFont="1" applyBorder="1" applyAlignment="1">
      <alignment vertical="center"/>
    </xf>
    <xf numFmtId="0" fontId="24" fillId="0" borderId="7" xfId="5" applyFont="1" applyBorder="1" applyAlignment="1">
      <alignment horizontal="center" vertical="center"/>
    </xf>
    <xf numFmtId="0" fontId="24" fillId="0" borderId="5" xfId="5" applyFont="1" applyBorder="1" applyAlignment="1">
      <alignment horizontal="center" vertical="center"/>
    </xf>
    <xf numFmtId="41" fontId="12" fillId="0" borderId="1" xfId="4" applyNumberFormat="1" applyFont="1" applyBorder="1" applyAlignment="1">
      <alignment horizontal="right" vertical="center"/>
    </xf>
    <xf numFmtId="0" fontId="12" fillId="0" borderId="7" xfId="4" applyFont="1" applyBorder="1" applyAlignment="1">
      <alignment vertical="center"/>
    </xf>
    <xf numFmtId="0" fontId="12" fillId="0" borderId="4" xfId="4" applyFont="1" applyBorder="1" applyAlignment="1">
      <alignment vertical="center"/>
    </xf>
    <xf numFmtId="0" fontId="12" fillId="0" borderId="5" xfId="4" applyFont="1" applyBorder="1" applyAlignment="1">
      <alignment vertical="center"/>
    </xf>
    <xf numFmtId="0" fontId="12" fillId="0" borderId="2" xfId="4" applyFont="1" applyBorder="1" applyAlignment="1">
      <alignment vertical="center"/>
    </xf>
    <xf numFmtId="0" fontId="12" fillId="0" borderId="7" xfId="4" applyFont="1" applyBorder="1" applyAlignment="1">
      <alignment vertical="center"/>
    </xf>
    <xf numFmtId="0" fontId="12" fillId="0" borderId="6" xfId="4" applyFont="1" applyBorder="1" applyAlignment="1">
      <alignment vertical="center"/>
    </xf>
    <xf numFmtId="0" fontId="12" fillId="0" borderId="0" xfId="4" applyFont="1" applyBorder="1" applyAlignment="1">
      <alignment vertical="center"/>
    </xf>
    <xf numFmtId="0" fontId="12" fillId="0" borderId="1" xfId="4" applyFont="1" applyBorder="1" applyAlignment="1">
      <alignment vertical="center"/>
    </xf>
    <xf numFmtId="41" fontId="12" fillId="0" borderId="3" xfId="4" applyNumberFormat="1" applyFont="1" applyBorder="1" applyAlignment="1">
      <alignment horizontal="center" vertical="center"/>
    </xf>
    <xf numFmtId="41" fontId="12" fillId="0" borderId="8" xfId="4" applyNumberFormat="1" applyFont="1" applyBorder="1" applyAlignment="1">
      <alignment horizontal="center" vertical="center"/>
    </xf>
    <xf numFmtId="41" fontId="12" fillId="0" borderId="0" xfId="4" applyNumberFormat="1" applyFont="1" applyBorder="1" applyAlignment="1">
      <alignment horizontal="center" vertical="center"/>
    </xf>
    <xf numFmtId="0" fontId="22" fillId="0" borderId="0" xfId="5" applyFont="1"/>
    <xf numFmtId="0" fontId="22" fillId="0" borderId="0" xfId="5" applyFont="1" applyAlignment="1">
      <alignment horizontal="right"/>
    </xf>
    <xf numFmtId="0" fontId="22" fillId="0" borderId="16" xfId="5" applyFont="1" applyBorder="1" applyAlignment="1">
      <alignment vertical="center" wrapText="1"/>
    </xf>
    <xf numFmtId="0" fontId="22" fillId="0" borderId="8" xfId="5" applyFont="1" applyBorder="1" applyAlignment="1">
      <alignment horizontal="center" vertical="center"/>
    </xf>
    <xf numFmtId="0" fontId="22" fillId="0" borderId="13" xfId="5" applyFont="1" applyBorder="1" applyAlignment="1">
      <alignment horizontal="center" vertical="center"/>
    </xf>
    <xf numFmtId="0" fontId="21" fillId="0" borderId="17" xfId="5" applyFont="1" applyBorder="1" applyAlignment="1">
      <alignment vertical="center" wrapText="1"/>
    </xf>
    <xf numFmtId="0" fontId="22" fillId="0" borderId="1" xfId="5" applyFont="1" applyBorder="1" applyAlignment="1">
      <alignment horizontal="center" vertical="center"/>
    </xf>
    <xf numFmtId="0" fontId="22" fillId="0" borderId="2" xfId="5" applyFont="1" applyBorder="1" applyAlignment="1">
      <alignment horizontal="center" vertical="center"/>
    </xf>
    <xf numFmtId="0" fontId="22" fillId="0" borderId="18" xfId="5" quotePrefix="1" applyFont="1" applyBorder="1" applyAlignment="1">
      <alignment vertical="center" wrapText="1"/>
    </xf>
    <xf numFmtId="0" fontId="22" fillId="0" borderId="3" xfId="5" applyFont="1" applyBorder="1" applyAlignment="1">
      <alignment horizontal="center" vertical="center"/>
    </xf>
    <xf numFmtId="0" fontId="22" fillId="0" borderId="4" xfId="5" applyFont="1" applyBorder="1" applyAlignment="1">
      <alignment horizontal="center" vertical="center"/>
    </xf>
    <xf numFmtId="165" fontId="22" fillId="0" borderId="1" xfId="3" applyNumberFormat="1" applyFont="1" applyBorder="1" applyAlignment="1">
      <alignment horizontal="center" vertical="center"/>
    </xf>
    <xf numFmtId="0" fontId="24" fillId="2" borderId="19" xfId="5" applyFont="1" applyFill="1" applyBorder="1" applyAlignment="1">
      <alignment horizontal="center" vertical="center"/>
    </xf>
    <xf numFmtId="0" fontId="24" fillId="2" borderId="19" xfId="5" applyFont="1" applyFill="1" applyBorder="1" applyAlignment="1">
      <alignment horizontal="center" vertical="center" wrapText="1"/>
    </xf>
    <xf numFmtId="0" fontId="22" fillId="0" borderId="14" xfId="5" applyFont="1" applyBorder="1" applyAlignment="1">
      <alignment horizontal="center" vertical="center" wrapText="1"/>
    </xf>
    <xf numFmtId="0" fontId="21" fillId="0" borderId="7" xfId="5" applyFont="1" applyBorder="1" applyAlignment="1">
      <alignment horizontal="center" vertical="center" wrapText="1"/>
    </xf>
    <xf numFmtId="0" fontId="22" fillId="0" borderId="11" xfId="5" quotePrefix="1" applyFont="1" applyBorder="1" applyAlignment="1">
      <alignment horizontal="center" vertical="center" wrapText="1"/>
    </xf>
    <xf numFmtId="165" fontId="22" fillId="0" borderId="20" xfId="3" applyNumberFormat="1" applyFont="1" applyBorder="1" applyAlignment="1">
      <alignment horizontal="center" vertical="center"/>
    </xf>
    <xf numFmtId="165" fontId="22" fillId="0" borderId="21" xfId="3" applyNumberFormat="1" applyFont="1" applyBorder="1" applyAlignment="1">
      <alignment horizontal="center" vertical="center"/>
    </xf>
    <xf numFmtId="165" fontId="22" fillId="0" borderId="22" xfId="3" applyNumberFormat="1" applyFont="1" applyBorder="1" applyAlignment="1">
      <alignment horizontal="center" vertical="center"/>
    </xf>
    <xf numFmtId="165" fontId="22" fillId="0" borderId="23" xfId="3" applyNumberFormat="1" applyFont="1" applyBorder="1" applyAlignment="1">
      <alignment horizontal="center" vertical="center"/>
    </xf>
    <xf numFmtId="165" fontId="22" fillId="0" borderId="9" xfId="3" applyNumberFormat="1" applyFont="1" applyBorder="1" applyAlignment="1">
      <alignment horizontal="center" vertical="center"/>
    </xf>
    <xf numFmtId="165" fontId="22" fillId="0" borderId="3" xfId="3" applyNumberFormat="1" applyFont="1" applyBorder="1" applyAlignment="1">
      <alignment horizontal="center" vertical="center"/>
    </xf>
    <xf numFmtId="165" fontId="22" fillId="0" borderId="24" xfId="3" applyNumberFormat="1" applyFont="1" applyBorder="1" applyAlignment="1">
      <alignment horizontal="center" vertical="center"/>
    </xf>
    <xf numFmtId="0" fontId="22" fillId="0" borderId="8" xfId="5" quotePrefix="1" applyFont="1" applyBorder="1" applyAlignment="1">
      <alignment vertical="center" wrapText="1"/>
    </xf>
    <xf numFmtId="164" fontId="22" fillId="0" borderId="8" xfId="3" applyNumberFormat="1" applyFont="1" applyBorder="1" applyAlignment="1">
      <alignment horizontal="center" vertical="center"/>
    </xf>
    <xf numFmtId="165" fontId="22" fillId="0" borderId="8" xfId="3" applyNumberFormat="1" applyFont="1" applyBorder="1" applyAlignment="1">
      <alignment horizontal="center" vertical="center"/>
    </xf>
    <xf numFmtId="0" fontId="21" fillId="0" borderId="25" xfId="5" applyFont="1" applyBorder="1" applyAlignment="1">
      <alignment vertical="center"/>
    </xf>
    <xf numFmtId="0" fontId="21" fillId="0" borderId="26" xfId="5" applyFont="1" applyBorder="1" applyAlignment="1">
      <alignment horizontal="center" vertical="center"/>
    </xf>
    <xf numFmtId="0" fontId="21" fillId="0" borderId="27" xfId="5" applyFont="1" applyBorder="1" applyAlignment="1">
      <alignment horizontal="center" vertical="center"/>
    </xf>
    <xf numFmtId="0" fontId="21" fillId="0" borderId="28" xfId="5" applyFont="1" applyBorder="1" applyAlignment="1">
      <alignment horizontal="center" vertical="center"/>
    </xf>
    <xf numFmtId="165" fontId="21" fillId="0" borderId="27" xfId="3" applyNumberFormat="1" applyFont="1" applyBorder="1" applyAlignment="1">
      <alignment horizontal="center" vertical="center"/>
    </xf>
    <xf numFmtId="165" fontId="21" fillId="0" borderId="29" xfId="3" applyNumberFormat="1" applyFont="1" applyBorder="1" applyAlignment="1">
      <alignment horizontal="center" vertical="center"/>
    </xf>
    <xf numFmtId="0" fontId="22" fillId="0" borderId="0" xfId="5" applyFont="1" applyAlignment="1">
      <alignment horizontal="center" textRotation="180"/>
    </xf>
    <xf numFmtId="165" fontId="22" fillId="0" borderId="0" xfId="3" applyNumberFormat="1" applyFont="1" applyBorder="1" applyAlignment="1">
      <alignment vertical="center" textRotation="180"/>
    </xf>
    <xf numFmtId="164" fontId="22" fillId="0" borderId="0" xfId="3" applyNumberFormat="1" applyFont="1" applyBorder="1" applyAlignment="1">
      <alignment vertical="center" textRotation="180" readingOrder="1"/>
    </xf>
    <xf numFmtId="164" fontId="25" fillId="0" borderId="0" xfId="3" applyNumberFormat="1" applyFont="1" applyBorder="1" applyAlignment="1">
      <alignment horizontal="right" vertical="center" textRotation="180" readingOrder="1"/>
    </xf>
    <xf numFmtId="0" fontId="4" fillId="0" borderId="0" xfId="5" applyAlignment="1">
      <alignment vertical="top"/>
    </xf>
    <xf numFmtId="0" fontId="12" fillId="0" borderId="6" xfId="4" applyFont="1" applyBorder="1" applyAlignment="1">
      <alignment horizontal="right" vertical="center" textRotation="180"/>
    </xf>
    <xf numFmtId="0" fontId="21" fillId="0" borderId="2" xfId="4" applyFont="1" applyBorder="1" applyAlignment="1">
      <alignment vertical="center"/>
    </xf>
    <xf numFmtId="0" fontId="21" fillId="0" borderId="7" xfId="4" applyFont="1" applyBorder="1" applyAlignment="1">
      <alignment vertical="center"/>
    </xf>
    <xf numFmtId="0" fontId="11" fillId="0" borderId="2" xfId="4" applyFont="1" applyBorder="1" applyAlignment="1">
      <alignment vertical="center"/>
    </xf>
    <xf numFmtId="0" fontId="11" fillId="0" borderId="7" xfId="4" applyFont="1" applyBorder="1" applyAlignment="1">
      <alignment vertical="center"/>
    </xf>
    <xf numFmtId="0" fontId="12" fillId="0" borderId="2" xfId="4" applyFont="1" applyBorder="1" applyAlignment="1">
      <alignment vertical="center"/>
    </xf>
    <xf numFmtId="0" fontId="12" fillId="0" borderId="7" xfId="4" applyFont="1" applyBorder="1" applyAlignment="1">
      <alignment vertical="center"/>
    </xf>
    <xf numFmtId="16" fontId="12" fillId="0" borderId="3" xfId="4" quotePrefix="1" applyNumberFormat="1" applyFont="1" applyBorder="1" applyAlignment="1">
      <alignment horizontal="center" vertical="center"/>
    </xf>
    <xf numFmtId="16" fontId="12" fillId="0" borderId="9" xfId="4" quotePrefix="1" applyNumberFormat="1" applyFont="1" applyBorder="1" applyAlignment="1">
      <alignment horizontal="center" vertical="center"/>
    </xf>
    <xf numFmtId="16" fontId="12" fillId="0" borderId="8" xfId="4" quotePrefix="1" applyNumberFormat="1" applyFont="1" applyBorder="1" applyAlignment="1">
      <alignment horizontal="center" vertical="center"/>
    </xf>
    <xf numFmtId="0" fontId="12" fillId="0" borderId="6" xfId="4" applyFont="1" applyBorder="1" applyAlignment="1">
      <alignment vertical="center"/>
    </xf>
    <xf numFmtId="0" fontId="12" fillId="0" borderId="0" xfId="4" applyFont="1" applyBorder="1" applyAlignment="1">
      <alignment vertical="center"/>
    </xf>
    <xf numFmtId="0" fontId="12" fillId="0" borderId="2" xfId="4" applyFont="1" applyBorder="1" applyAlignment="1">
      <alignment horizontal="center" vertical="center"/>
    </xf>
    <xf numFmtId="0" fontId="12" fillId="0" borderId="15" xfId="4" applyFont="1" applyBorder="1" applyAlignment="1">
      <alignment horizontal="center" vertical="center"/>
    </xf>
    <xf numFmtId="0" fontId="12" fillId="0" borderId="1" xfId="4" applyFont="1" applyBorder="1" applyAlignment="1">
      <alignment vertical="center"/>
    </xf>
    <xf numFmtId="0" fontId="11" fillId="0" borderId="1" xfId="4" applyFont="1" applyBorder="1" applyAlignment="1">
      <alignment vertical="center"/>
    </xf>
    <xf numFmtId="0" fontId="12" fillId="0" borderId="3" xfId="4" applyFont="1" applyBorder="1" applyAlignment="1">
      <alignment horizontal="center"/>
    </xf>
    <xf numFmtId="0" fontId="12" fillId="0" borderId="9" xfId="4" applyFont="1" applyBorder="1" applyAlignment="1">
      <alignment horizontal="center"/>
    </xf>
    <xf numFmtId="0" fontId="12" fillId="0" borderId="6" xfId="4" applyFont="1" applyBorder="1" applyAlignment="1">
      <alignment horizontal="center"/>
    </xf>
    <xf numFmtId="0" fontId="12" fillId="0" borderId="13" xfId="4" applyFont="1" applyBorder="1" applyAlignment="1">
      <alignment horizontal="center"/>
    </xf>
    <xf numFmtId="0" fontId="12" fillId="0" borderId="1" xfId="4" applyFont="1" applyBorder="1" applyAlignment="1">
      <alignment horizontal="center"/>
    </xf>
    <xf numFmtId="0" fontId="12" fillId="0" borderId="13" xfId="4" applyFont="1" applyBorder="1" applyAlignment="1">
      <alignment vertical="center"/>
    </xf>
    <xf numFmtId="0" fontId="12" fillId="0" borderId="10" xfId="4" applyFont="1" applyBorder="1" applyAlignment="1">
      <alignment vertical="center"/>
    </xf>
    <xf numFmtId="0" fontId="11" fillId="0" borderId="2" xfId="4" applyFont="1" applyBorder="1" applyAlignment="1">
      <alignment horizontal="left" vertical="center"/>
    </xf>
    <xf numFmtId="0" fontId="11" fillId="0" borderId="7" xfId="4" applyFont="1" applyBorder="1" applyAlignment="1">
      <alignment horizontal="left" vertical="center"/>
    </xf>
    <xf numFmtId="0" fontId="12" fillId="0" borderId="8" xfId="4" applyFont="1" applyBorder="1" applyAlignment="1">
      <alignment horizontal="center"/>
    </xf>
    <xf numFmtId="0" fontId="12" fillId="0" borderId="7" xfId="4" applyFont="1" applyBorder="1" applyAlignment="1">
      <alignment horizontal="left" vertical="center"/>
    </xf>
    <xf numFmtId="0" fontId="11" fillId="0" borderId="1" xfId="4" applyFont="1" applyBorder="1" applyAlignment="1">
      <alignment horizontal="left" vertical="center"/>
    </xf>
    <xf numFmtId="0" fontId="12" fillId="0" borderId="4" xfId="4" applyFont="1" applyBorder="1" applyAlignment="1">
      <alignment vertical="center"/>
    </xf>
    <xf numFmtId="0" fontId="12" fillId="0" borderId="5" xfId="4" applyFont="1" applyBorder="1" applyAlignment="1">
      <alignment vertical="center"/>
    </xf>
    <xf numFmtId="0" fontId="12" fillId="0" borderId="12" xfId="4" applyFont="1" applyBorder="1" applyAlignment="1">
      <alignment vertical="center"/>
    </xf>
    <xf numFmtId="41" fontId="12" fillId="0" borderId="3" xfId="4" applyNumberFormat="1" applyFont="1" applyBorder="1" applyAlignment="1">
      <alignment horizontal="center" vertical="center"/>
    </xf>
    <xf numFmtId="41" fontId="12" fillId="0" borderId="8" xfId="4" applyNumberFormat="1" applyFont="1" applyBorder="1" applyAlignment="1">
      <alignment horizontal="center" vertical="center"/>
    </xf>
    <xf numFmtId="0" fontId="12" fillId="0" borderId="4" xfId="4" applyFont="1" applyBorder="1" applyAlignment="1">
      <alignment horizontal="center" vertical="center"/>
    </xf>
    <xf numFmtId="0" fontId="12" fillId="0" borderId="5" xfId="4" applyFont="1" applyBorder="1" applyAlignment="1">
      <alignment horizontal="center" vertical="center"/>
    </xf>
    <xf numFmtId="0" fontId="12" fillId="0" borderId="6" xfId="4" applyFont="1" applyBorder="1" applyAlignment="1">
      <alignment horizontal="center" vertical="center"/>
    </xf>
    <xf numFmtId="0" fontId="12" fillId="0" borderId="0" xfId="4" applyFont="1" applyBorder="1" applyAlignment="1">
      <alignment horizontal="center" vertical="center"/>
    </xf>
    <xf numFmtId="0" fontId="12" fillId="0" borderId="3" xfId="4" applyFont="1" applyBorder="1" applyAlignment="1">
      <alignment horizontal="left" vertical="center"/>
    </xf>
    <xf numFmtId="0" fontId="12" fillId="0" borderId="8" xfId="4" applyFont="1" applyBorder="1" applyAlignment="1">
      <alignment horizontal="left" vertical="center"/>
    </xf>
    <xf numFmtId="41" fontId="12" fillId="0" borderId="4" xfId="4" applyNumberFormat="1" applyFont="1" applyBorder="1" applyAlignment="1">
      <alignment horizontal="center" vertical="center"/>
    </xf>
    <xf numFmtId="41" fontId="12" fillId="0" borderId="5" xfId="4" applyNumberFormat="1" applyFont="1" applyBorder="1" applyAlignment="1">
      <alignment horizontal="center" vertical="center"/>
    </xf>
    <xf numFmtId="41" fontId="12" fillId="0" borderId="6" xfId="4" applyNumberFormat="1" applyFont="1" applyBorder="1" applyAlignment="1">
      <alignment horizontal="center" vertical="center"/>
    </xf>
    <xf numFmtId="41" fontId="12" fillId="0" borderId="0" xfId="4" applyNumberFormat="1" applyFont="1" applyBorder="1" applyAlignment="1">
      <alignment horizontal="center" vertical="center"/>
    </xf>
    <xf numFmtId="41" fontId="12" fillId="0" borderId="13" xfId="4" applyNumberFormat="1" applyFont="1" applyBorder="1" applyAlignment="1">
      <alignment horizontal="center" vertical="center"/>
    </xf>
    <xf numFmtId="41" fontId="12" fillId="0" borderId="10" xfId="4" applyNumberFormat="1" applyFont="1" applyBorder="1" applyAlignment="1">
      <alignment horizontal="center" vertical="center"/>
    </xf>
    <xf numFmtId="41" fontId="12" fillId="0" borderId="9" xfId="4" applyNumberFormat="1" applyFont="1" applyBorder="1" applyAlignment="1">
      <alignment horizontal="center" vertical="center"/>
    </xf>
    <xf numFmtId="0" fontId="21" fillId="0" borderId="0" xfId="5" applyFont="1" applyAlignment="1">
      <alignment horizontal="center" vertical="center"/>
    </xf>
    <xf numFmtId="0" fontId="21" fillId="0" borderId="0" xfId="5" applyFont="1" applyAlignment="1">
      <alignment horizontal="right" vertical="center" textRotation="180"/>
    </xf>
    <xf numFmtId="0" fontId="21" fillId="0" borderId="0" xfId="5" applyFont="1" applyAlignment="1">
      <alignment horizontal="center" vertical="center" wrapText="1"/>
    </xf>
    <xf numFmtId="0" fontId="21" fillId="2" borderId="30" xfId="5" applyFont="1" applyFill="1" applyBorder="1" applyAlignment="1">
      <alignment horizontal="center" vertical="center" wrapText="1"/>
    </xf>
    <xf numFmtId="0" fontId="21" fillId="2" borderId="31" xfId="5" applyFont="1" applyFill="1" applyBorder="1" applyAlignment="1">
      <alignment horizontal="center" vertical="center" wrapText="1"/>
    </xf>
    <xf numFmtId="0" fontId="21" fillId="2" borderId="32" xfId="5" applyFont="1" applyFill="1" applyBorder="1" applyAlignment="1">
      <alignment horizontal="center" vertical="center"/>
    </xf>
    <xf numFmtId="0" fontId="21" fillId="2" borderId="19" xfId="5" applyFont="1" applyFill="1" applyBorder="1" applyAlignment="1">
      <alignment horizontal="center" vertical="center"/>
    </xf>
    <xf numFmtId="0" fontId="21" fillId="2" borderId="33" xfId="5" applyFont="1" applyFill="1" applyBorder="1" applyAlignment="1">
      <alignment horizontal="center" vertical="center" wrapText="1"/>
    </xf>
    <xf numFmtId="0" fontId="20" fillId="0" borderId="6" xfId="5" applyFont="1" applyBorder="1" applyAlignment="1">
      <alignment horizontal="right" vertical="center" textRotation="180"/>
    </xf>
    <xf numFmtId="0" fontId="23" fillId="0" borderId="2" xfId="5" applyFont="1" applyBorder="1" applyAlignment="1">
      <alignment horizontal="left" vertical="center"/>
    </xf>
    <xf numFmtId="0" fontId="23" fillId="0" borderId="15" xfId="5" applyFont="1" applyBorder="1" applyAlignment="1">
      <alignment horizontal="left" vertical="center"/>
    </xf>
    <xf numFmtId="0" fontId="24" fillId="0" borderId="1" xfId="5" applyFont="1" applyBorder="1" applyAlignment="1">
      <alignment horizontal="center" vertical="center"/>
    </xf>
    <xf numFmtId="0" fontId="24" fillId="0" borderId="2" xfId="5" applyFont="1" applyBorder="1" applyAlignment="1">
      <alignment horizontal="center" vertical="center"/>
    </xf>
    <xf numFmtId="0" fontId="24" fillId="0" borderId="2" xfId="5" applyFont="1" applyBorder="1" applyAlignment="1">
      <alignment horizontal="left" vertical="center"/>
    </xf>
    <xf numFmtId="0" fontId="24" fillId="0" borderId="15" xfId="5" applyFont="1" applyBorder="1" applyAlignment="1">
      <alignment horizontal="left" vertical="center"/>
    </xf>
    <xf numFmtId="0" fontId="23" fillId="0" borderId="7" xfId="5" applyFont="1" applyBorder="1" applyAlignment="1">
      <alignment horizontal="left" vertical="center"/>
    </xf>
    <xf numFmtId="164" fontId="23" fillId="0" borderId="3" xfId="3" applyNumberFormat="1" applyFont="1" applyBorder="1" applyAlignment="1">
      <alignment horizontal="center" vertical="center"/>
    </xf>
    <xf numFmtId="164" fontId="23" fillId="0" borderId="8" xfId="3" applyNumberFormat="1" applyFont="1" applyBorder="1" applyAlignment="1">
      <alignment horizontal="center" vertical="center"/>
    </xf>
    <xf numFmtId="0" fontId="10" fillId="0" borderId="2" xfId="5" applyFont="1" applyBorder="1" applyAlignment="1">
      <alignment horizontal="center" vertical="center"/>
    </xf>
    <xf numFmtId="0" fontId="10" fillId="0" borderId="15" xfId="5" applyFont="1" applyBorder="1" applyAlignment="1">
      <alignment horizontal="center" vertical="center"/>
    </xf>
    <xf numFmtId="0" fontId="23" fillId="0" borderId="4" xfId="5" applyFont="1" applyBorder="1" applyAlignment="1">
      <alignment horizontal="left" vertical="center"/>
    </xf>
    <xf numFmtId="0" fontId="23" fillId="0" borderId="5" xfId="5" applyFont="1" applyBorder="1" applyAlignment="1">
      <alignment horizontal="left" vertical="center"/>
    </xf>
  </cellXfs>
  <cellStyles count="6">
    <cellStyle name="Ezres" xfId="1" builtinId="3"/>
    <cellStyle name="Ezres 2" xfId="2"/>
    <cellStyle name="Ezres 3" xfId="3"/>
    <cellStyle name="Normál" xfId="0" builtinId="0"/>
    <cellStyle name="Normál 2" xfId="4"/>
    <cellStyle name="Normál 3" xfId="5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7"/>
  <sheetViews>
    <sheetView tabSelected="1" view="pageLayout" zoomScaleNormal="100" workbookViewId="0">
      <selection activeCell="J22" sqref="J22"/>
    </sheetView>
  </sheetViews>
  <sheetFormatPr defaultColWidth="0.5703125" defaultRowHeight="12.75"/>
  <cols>
    <col min="1" max="1" width="4" style="1" customWidth="1"/>
    <col min="2" max="2" width="42.42578125" style="1" customWidth="1"/>
    <col min="3" max="3" width="10.5703125" style="1" customWidth="1"/>
    <col min="4" max="4" width="11.85546875" style="1" customWidth="1"/>
    <col min="5" max="5" width="10.5703125" style="1" customWidth="1"/>
    <col min="6" max="6" width="4.85546875" style="1" customWidth="1"/>
    <col min="7" max="7" width="44.28515625" style="1" customWidth="1"/>
    <col min="8" max="8" width="10.5703125" style="1" customWidth="1"/>
    <col min="9" max="9" width="11.42578125" style="1" customWidth="1"/>
    <col min="10" max="10" width="11.28515625" style="1" customWidth="1"/>
    <col min="11" max="11" width="4.140625" style="1" customWidth="1"/>
    <col min="12" max="16384" width="0.5703125" style="1"/>
  </cols>
  <sheetData>
    <row r="1" spans="1:11" ht="17.25" customHeight="1">
      <c r="A1" s="139"/>
      <c r="B1" s="20"/>
      <c r="C1" s="20"/>
      <c r="D1" s="20"/>
      <c r="E1" s="20"/>
      <c r="F1" s="20"/>
      <c r="I1" s="77"/>
      <c r="J1" s="77" t="s">
        <v>55</v>
      </c>
    </row>
    <row r="2" spans="1:11" s="2" customFormat="1" ht="69.75" customHeight="1">
      <c r="A2" s="5" t="s">
        <v>0</v>
      </c>
      <c r="B2" s="6" t="s">
        <v>1</v>
      </c>
      <c r="C2" s="140" t="s">
        <v>2</v>
      </c>
      <c r="D2" s="151" t="s">
        <v>139</v>
      </c>
      <c r="E2" s="5" t="s">
        <v>113</v>
      </c>
      <c r="F2" s="5" t="s">
        <v>0</v>
      </c>
      <c r="G2" s="5" t="s">
        <v>3</v>
      </c>
      <c r="H2" s="5" t="s">
        <v>2</v>
      </c>
      <c r="I2" s="138" t="s">
        <v>139</v>
      </c>
      <c r="J2" s="5" t="s">
        <v>113</v>
      </c>
      <c r="K2" s="242">
        <v>7</v>
      </c>
    </row>
    <row r="3" spans="1:11" s="3" customFormat="1" ht="18" customHeight="1">
      <c r="A3" s="7" t="s">
        <v>4</v>
      </c>
      <c r="B3" s="17" t="s">
        <v>87</v>
      </c>
      <c r="C3" s="8">
        <f>SUM(C4:C6)</f>
        <v>261200</v>
      </c>
      <c r="D3" s="8">
        <f>SUM(D4:D6)</f>
        <v>261503</v>
      </c>
      <c r="E3" s="8">
        <f>SUM(E4:E6)</f>
        <v>261587</v>
      </c>
      <c r="F3" s="12" t="s">
        <v>4</v>
      </c>
      <c r="G3" s="12" t="s">
        <v>5</v>
      </c>
      <c r="H3" s="8">
        <v>196794</v>
      </c>
      <c r="I3" s="8">
        <v>213206</v>
      </c>
      <c r="J3" s="8">
        <v>222629</v>
      </c>
      <c r="K3" s="242"/>
    </row>
    <row r="4" spans="1:11" s="3" customFormat="1" ht="18" customHeight="1">
      <c r="A4" s="15"/>
      <c r="B4" s="17" t="s">
        <v>131</v>
      </c>
      <c r="C4" s="8">
        <v>261200</v>
      </c>
      <c r="D4" s="8">
        <v>261200</v>
      </c>
      <c r="E4" s="8">
        <v>261200</v>
      </c>
      <c r="F4" s="12" t="s">
        <v>6</v>
      </c>
      <c r="G4" s="12" t="s">
        <v>28</v>
      </c>
      <c r="H4" s="8">
        <v>52202</v>
      </c>
      <c r="I4" s="8">
        <v>56651</v>
      </c>
      <c r="J4" s="8">
        <v>59832</v>
      </c>
      <c r="K4" s="242"/>
    </row>
    <row r="5" spans="1:11" s="3" customFormat="1" ht="18" customHeight="1">
      <c r="A5" s="15"/>
      <c r="B5" s="18" t="s">
        <v>89</v>
      </c>
      <c r="C5" s="8">
        <v>0</v>
      </c>
      <c r="D5" s="8">
        <v>45</v>
      </c>
      <c r="E5" s="8">
        <v>45</v>
      </c>
      <c r="F5" s="12" t="s">
        <v>7</v>
      </c>
      <c r="G5" s="12" t="s">
        <v>8</v>
      </c>
      <c r="H5" s="8">
        <v>150657</v>
      </c>
      <c r="I5" s="8">
        <v>158311</v>
      </c>
      <c r="J5" s="8">
        <v>156365</v>
      </c>
      <c r="K5" s="242"/>
    </row>
    <row r="6" spans="1:11" s="3" customFormat="1" ht="18" customHeight="1">
      <c r="A6" s="15"/>
      <c r="B6" s="18" t="s">
        <v>90</v>
      </c>
      <c r="C6" s="8">
        <v>0</v>
      </c>
      <c r="D6" s="8">
        <v>258</v>
      </c>
      <c r="E6" s="8">
        <v>342</v>
      </c>
      <c r="F6" s="60" t="s">
        <v>9</v>
      </c>
      <c r="G6" s="86" t="s">
        <v>94</v>
      </c>
      <c r="H6" s="19">
        <v>1550</v>
      </c>
      <c r="I6" s="19">
        <v>1970</v>
      </c>
      <c r="J6" s="19">
        <v>2000</v>
      </c>
      <c r="K6" s="242"/>
    </row>
    <row r="7" spans="1:11" s="3" customFormat="1" ht="18" customHeight="1">
      <c r="A7" s="12" t="s">
        <v>6</v>
      </c>
      <c r="B7" s="17" t="s">
        <v>121</v>
      </c>
      <c r="C7" s="8">
        <v>86394</v>
      </c>
      <c r="D7" s="8">
        <v>106516</v>
      </c>
      <c r="E7" s="8">
        <v>117090</v>
      </c>
      <c r="F7" s="86" t="s">
        <v>14</v>
      </c>
      <c r="G7" s="86" t="s">
        <v>134</v>
      </c>
      <c r="H7" s="8">
        <v>80</v>
      </c>
      <c r="I7" s="8">
        <v>6222</v>
      </c>
      <c r="J7" s="8">
        <v>6747</v>
      </c>
      <c r="K7" s="242"/>
    </row>
    <row r="8" spans="1:11" s="3" customFormat="1" ht="18" customHeight="1">
      <c r="A8" s="12" t="s">
        <v>7</v>
      </c>
      <c r="B8" s="94" t="s">
        <v>74</v>
      </c>
      <c r="C8" s="8">
        <v>12000</v>
      </c>
      <c r="D8" s="8">
        <v>14500</v>
      </c>
      <c r="E8" s="8">
        <v>14500</v>
      </c>
      <c r="F8" s="84"/>
      <c r="G8" s="11"/>
      <c r="H8" s="126"/>
      <c r="I8" s="92"/>
      <c r="J8" s="92"/>
      <c r="K8" s="242"/>
    </row>
    <row r="9" spans="1:11" s="3" customFormat="1" ht="18" customHeight="1">
      <c r="A9" s="12" t="s">
        <v>9</v>
      </c>
      <c r="B9" s="17" t="s">
        <v>98</v>
      </c>
      <c r="C9" s="8">
        <v>0</v>
      </c>
      <c r="D9" s="137">
        <v>5006</v>
      </c>
      <c r="E9" s="137">
        <v>5006</v>
      </c>
      <c r="F9" s="89"/>
      <c r="G9" s="90"/>
      <c r="H9" s="125"/>
      <c r="I9" s="91"/>
      <c r="J9" s="91"/>
      <c r="K9" s="242"/>
    </row>
    <row r="10" spans="1:11" s="3" customFormat="1" ht="18" customHeight="1">
      <c r="A10" s="12" t="s">
        <v>10</v>
      </c>
      <c r="B10" s="17"/>
      <c r="C10" s="8">
        <f>C3+C7+C8+C9</f>
        <v>359594</v>
      </c>
      <c r="D10" s="9">
        <f>SUM(D3+D7+D8+D9)</f>
        <v>387525</v>
      </c>
      <c r="E10" s="9">
        <f>SUM(E3+E7+E8+E9)</f>
        <v>398183</v>
      </c>
      <c r="F10" s="247" t="s">
        <v>11</v>
      </c>
      <c r="G10" s="248"/>
      <c r="H10" s="8">
        <f>SUM(H3:H9)</f>
        <v>401283</v>
      </c>
      <c r="I10" s="8">
        <f>SUM(I3:I7)</f>
        <v>436360</v>
      </c>
      <c r="J10" s="8">
        <f>SUM(J3:J7)</f>
        <v>447573</v>
      </c>
      <c r="K10" s="242"/>
    </row>
    <row r="11" spans="1:11" s="4" customFormat="1" ht="18" customHeight="1">
      <c r="A11" s="245" t="s">
        <v>12</v>
      </c>
      <c r="B11" s="246"/>
      <c r="C11" s="13">
        <f>C10</f>
        <v>359594</v>
      </c>
      <c r="D11" s="14">
        <f>SUM(D10)</f>
        <v>387525</v>
      </c>
      <c r="E11" s="14">
        <f>SUM(E10)</f>
        <v>398183</v>
      </c>
      <c r="F11" s="245" t="s">
        <v>13</v>
      </c>
      <c r="G11" s="246"/>
      <c r="H11" s="21">
        <f>H10</f>
        <v>401283</v>
      </c>
      <c r="I11" s="13">
        <f>SUM(I10)</f>
        <v>436360</v>
      </c>
      <c r="J11" s="13">
        <f>SUM(J10)</f>
        <v>447573</v>
      </c>
      <c r="K11" s="242"/>
    </row>
    <row r="12" spans="1:11" s="3" customFormat="1" ht="18" customHeight="1">
      <c r="A12" s="252"/>
      <c r="B12" s="253"/>
      <c r="C12" s="253"/>
      <c r="D12" s="199"/>
      <c r="E12" s="136"/>
      <c r="F12" s="254"/>
      <c r="G12" s="255"/>
      <c r="H12" s="255"/>
      <c r="I12" s="255"/>
      <c r="J12" s="141"/>
      <c r="K12" s="242"/>
    </row>
    <row r="13" spans="1:11" s="3" customFormat="1" ht="18" customHeight="1">
      <c r="A13" s="256" t="s">
        <v>18</v>
      </c>
      <c r="B13" s="256"/>
      <c r="C13" s="9">
        <f>SUM(C15+C14)</f>
        <v>3900</v>
      </c>
      <c r="D13" s="9">
        <f>SUM(D14:D15)</f>
        <v>3900</v>
      </c>
      <c r="E13" s="9">
        <f>SUM(E14:E15)</f>
        <v>3846</v>
      </c>
      <c r="F13" s="247" t="s">
        <v>19</v>
      </c>
      <c r="G13" s="248"/>
      <c r="H13" s="8">
        <f>SUM(H14:H15)</f>
        <v>43211</v>
      </c>
      <c r="I13" s="8">
        <f>SUM(I14:I15)</f>
        <v>43211</v>
      </c>
      <c r="J13" s="8">
        <f>SUM(J14:J15)</f>
        <v>43157</v>
      </c>
      <c r="K13" s="242"/>
    </row>
    <row r="14" spans="1:11" s="3" customFormat="1" ht="18" customHeight="1">
      <c r="A14" s="107" t="s">
        <v>14</v>
      </c>
      <c r="B14" s="107" t="s">
        <v>110</v>
      </c>
      <c r="C14" s="9">
        <v>2400</v>
      </c>
      <c r="D14" s="9">
        <v>2400</v>
      </c>
      <c r="E14" s="9">
        <v>2346</v>
      </c>
      <c r="F14" s="200" t="s">
        <v>16</v>
      </c>
      <c r="G14" s="200" t="s">
        <v>15</v>
      </c>
      <c r="H14" s="8">
        <v>35520</v>
      </c>
      <c r="I14" s="8">
        <v>35520</v>
      </c>
      <c r="J14" s="8">
        <v>35466</v>
      </c>
      <c r="K14" s="242"/>
    </row>
    <row r="15" spans="1:11" s="3" customFormat="1" ht="18" customHeight="1">
      <c r="A15" s="12" t="s">
        <v>16</v>
      </c>
      <c r="B15" s="12" t="s">
        <v>92</v>
      </c>
      <c r="C15" s="9">
        <v>1500</v>
      </c>
      <c r="D15" s="9">
        <v>1500</v>
      </c>
      <c r="E15" s="9">
        <v>1500</v>
      </c>
      <c r="F15" s="200" t="s">
        <v>20</v>
      </c>
      <c r="G15" s="200" t="s">
        <v>17</v>
      </c>
      <c r="H15" s="8">
        <v>7691</v>
      </c>
      <c r="I15" s="8">
        <v>7691</v>
      </c>
      <c r="J15" s="8">
        <v>7691</v>
      </c>
      <c r="K15" s="242"/>
    </row>
    <row r="16" spans="1:11" s="3" customFormat="1" ht="18" customHeight="1">
      <c r="A16" s="257" t="s">
        <v>53</v>
      </c>
      <c r="B16" s="257"/>
      <c r="C16" s="14">
        <f>C13</f>
        <v>3900</v>
      </c>
      <c r="D16" s="14">
        <f>SUM(D13)</f>
        <v>3900</v>
      </c>
      <c r="E16" s="14">
        <f>SUM(E13)</f>
        <v>3846</v>
      </c>
      <c r="F16" s="245" t="s">
        <v>54</v>
      </c>
      <c r="G16" s="246"/>
      <c r="H16" s="13">
        <f>SUM(H13)</f>
        <v>43211</v>
      </c>
      <c r="I16" s="13">
        <f>SUM(I13)</f>
        <v>43211</v>
      </c>
      <c r="J16" s="13">
        <f>SUM(J13)</f>
        <v>43157</v>
      </c>
      <c r="K16" s="242"/>
    </row>
    <row r="17" spans="1:11" s="3" customFormat="1" ht="18" customHeight="1">
      <c r="A17" s="23"/>
      <c r="B17" s="24"/>
      <c r="C17" s="25"/>
      <c r="D17" s="25"/>
      <c r="E17" s="25"/>
      <c r="F17" s="104"/>
      <c r="G17" s="105"/>
      <c r="H17" s="105"/>
      <c r="I17" s="106"/>
      <c r="J17" s="106"/>
      <c r="K17" s="242"/>
    </row>
    <row r="18" spans="1:11" s="3" customFormat="1" ht="18" customHeight="1">
      <c r="A18" s="15"/>
      <c r="B18" s="16"/>
      <c r="C18" s="16"/>
      <c r="D18" s="199"/>
      <c r="E18" s="136"/>
      <c r="F18" s="200" t="s">
        <v>26</v>
      </c>
      <c r="G18" s="196" t="s">
        <v>21</v>
      </c>
      <c r="H18" s="8">
        <f>SUM(H19+H20)</f>
        <v>16000</v>
      </c>
      <c r="I18" s="8">
        <f>SUM(I19:I20)</f>
        <v>10505</v>
      </c>
      <c r="J18" s="8">
        <f>SUM(J19:J20)</f>
        <v>9950</v>
      </c>
      <c r="K18" s="242"/>
    </row>
    <row r="19" spans="1:11" s="3" customFormat="1" ht="18" customHeight="1">
      <c r="A19" s="12" t="s">
        <v>20</v>
      </c>
      <c r="B19" s="12" t="s">
        <v>93</v>
      </c>
      <c r="C19" s="9">
        <v>97000</v>
      </c>
      <c r="D19" s="113">
        <f>SUM(D20:D21)</f>
        <v>98651</v>
      </c>
      <c r="E19" s="113">
        <f>SUM(E20:E21)</f>
        <v>98651</v>
      </c>
      <c r="F19" s="249"/>
      <c r="G19" s="196" t="s">
        <v>130</v>
      </c>
      <c r="H19" s="8">
        <v>9000</v>
      </c>
      <c r="I19" s="8">
        <v>9000</v>
      </c>
      <c r="J19" s="8">
        <v>9000</v>
      </c>
      <c r="K19" s="242"/>
    </row>
    <row r="20" spans="1:11" s="3" customFormat="1" ht="18" customHeight="1">
      <c r="A20" s="7"/>
      <c r="B20" s="63" t="s">
        <v>38</v>
      </c>
      <c r="C20" s="71">
        <v>57689</v>
      </c>
      <c r="D20" s="69">
        <v>59340</v>
      </c>
      <c r="E20" s="69">
        <v>59340</v>
      </c>
      <c r="F20" s="250"/>
      <c r="G20" s="196" t="s">
        <v>31</v>
      </c>
      <c r="H20" s="8">
        <f>SUM(H21)</f>
        <v>7000</v>
      </c>
      <c r="I20" s="8">
        <v>1505</v>
      </c>
      <c r="J20" s="8">
        <v>950</v>
      </c>
      <c r="K20" s="242"/>
    </row>
    <row r="21" spans="1:11" s="3" customFormat="1" ht="18" customHeight="1">
      <c r="A21" s="93"/>
      <c r="B21" s="63" t="s">
        <v>39</v>
      </c>
      <c r="C21" s="71">
        <v>39311</v>
      </c>
      <c r="D21" s="69">
        <v>39311</v>
      </c>
      <c r="E21" s="69">
        <v>39311</v>
      </c>
      <c r="F21" s="250"/>
      <c r="G21" s="42" t="s">
        <v>132</v>
      </c>
      <c r="H21" s="69">
        <v>7000</v>
      </c>
      <c r="I21" s="69">
        <v>1505</v>
      </c>
      <c r="J21" s="69">
        <v>950</v>
      </c>
      <c r="K21" s="242"/>
    </row>
    <row r="22" spans="1:11" s="3" customFormat="1" ht="18" customHeight="1">
      <c r="A22" s="88"/>
      <c r="B22" s="121"/>
      <c r="C22" s="108"/>
      <c r="D22" s="197"/>
      <c r="E22" s="142"/>
      <c r="F22" s="251"/>
      <c r="G22" s="42" t="s">
        <v>85</v>
      </c>
      <c r="H22" s="129"/>
      <c r="I22" s="128"/>
      <c r="J22" s="128"/>
      <c r="K22" s="242"/>
    </row>
    <row r="23" spans="1:11" s="4" customFormat="1" ht="18" customHeight="1">
      <c r="A23" s="66" t="s">
        <v>40</v>
      </c>
      <c r="B23" s="66"/>
      <c r="C23" s="14">
        <f>SUM(C19)</f>
        <v>97000</v>
      </c>
      <c r="D23" s="14">
        <f>SUM(D19)</f>
        <v>98651</v>
      </c>
      <c r="E23" s="14">
        <f>SUM(E19)</f>
        <v>98651</v>
      </c>
      <c r="F23" s="245" t="s">
        <v>111</v>
      </c>
      <c r="G23" s="246"/>
      <c r="H23" s="70">
        <f>SUM(H18)</f>
        <v>16000</v>
      </c>
      <c r="I23" s="70">
        <f>SUM(I18)</f>
        <v>10505</v>
      </c>
      <c r="J23" s="70">
        <f>SUM(J18)</f>
        <v>9950</v>
      </c>
      <c r="K23" s="242"/>
    </row>
    <row r="24" spans="1:11" s="3" customFormat="1" ht="18" customHeight="1">
      <c r="A24" s="103"/>
      <c r="B24" s="108"/>
      <c r="C24" s="127"/>
      <c r="D24" s="109"/>
      <c r="E24" s="109"/>
      <c r="F24" s="198"/>
      <c r="G24" s="199"/>
      <c r="H24" s="108"/>
      <c r="I24" s="197"/>
      <c r="J24" s="142"/>
      <c r="K24" s="242"/>
    </row>
    <row r="25" spans="1:11" s="4" customFormat="1" ht="21.6" customHeight="1">
      <c r="A25" s="134" t="s">
        <v>22</v>
      </c>
      <c r="B25" s="135"/>
      <c r="C25" s="13">
        <f>SUM(C11+C16+C23)</f>
        <v>460494</v>
      </c>
      <c r="D25" s="13">
        <f>SUM(D11+D16+D23)</f>
        <v>490076</v>
      </c>
      <c r="E25" s="13">
        <f>SUM(E11+E16+E23)</f>
        <v>500680</v>
      </c>
      <c r="F25" s="243" t="s">
        <v>23</v>
      </c>
      <c r="G25" s="244"/>
      <c r="H25" s="13">
        <f>SUM(H11+H16+H23)</f>
        <v>460494</v>
      </c>
      <c r="I25" s="13">
        <f>SUM(I11+I16+I23)</f>
        <v>490076</v>
      </c>
      <c r="J25" s="13">
        <f>SUM(J11+J16+J23)</f>
        <v>500680</v>
      </c>
      <c r="K25" s="242"/>
    </row>
    <row r="27" spans="1:11">
      <c r="I27" s="61"/>
      <c r="J27" s="61"/>
    </row>
  </sheetData>
  <mergeCells count="13">
    <mergeCell ref="K2:K25"/>
    <mergeCell ref="F25:G25"/>
    <mergeCell ref="F11:G11"/>
    <mergeCell ref="A11:B11"/>
    <mergeCell ref="F10:G10"/>
    <mergeCell ref="F23:G23"/>
    <mergeCell ref="F19:F22"/>
    <mergeCell ref="A12:C12"/>
    <mergeCell ref="F12:I12"/>
    <mergeCell ref="A13:B13"/>
    <mergeCell ref="F13:G13"/>
    <mergeCell ref="A16:B16"/>
    <mergeCell ref="F16:G16"/>
  </mergeCells>
  <printOptions horizontalCentered="1" verticalCentered="1"/>
  <pageMargins left="0.21249999999999999" right="0.18593750000000001" top="0.75" bottom="0.75" header="0.3" footer="0.3"/>
  <pageSetup paperSize="9" scale="85" orientation="landscape" r:id="rId1"/>
  <headerFooter alignWithMargins="0">
    <oddHeader>&amp;CGyőr-Moson-Sopron Megye Önkormányzata, 
Győr-Moson-Sopron Megyei Önkormányzati Hivatal
2014. évi költségvetési összevont mérlege&amp;R1.számú melléklet</oddHeader>
    <oddFooter xml:space="preserve">&amp;R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M34"/>
  <sheetViews>
    <sheetView view="pageLayout" topLeftCell="A10" zoomScaleNormal="90" workbookViewId="0">
      <selection activeCell="L6" sqref="L6"/>
    </sheetView>
  </sheetViews>
  <sheetFormatPr defaultRowHeight="12.75"/>
  <cols>
    <col min="1" max="1" width="2.85546875" style="1" customWidth="1"/>
    <col min="2" max="2" width="2.42578125" style="1" customWidth="1"/>
    <col min="3" max="3" width="3" style="1" customWidth="1"/>
    <col min="4" max="4" width="51" style="1" customWidth="1"/>
    <col min="5" max="5" width="10.5703125" style="1" customWidth="1"/>
    <col min="6" max="6" width="11.42578125" style="1" customWidth="1"/>
    <col min="7" max="7" width="10.28515625" style="1" customWidth="1"/>
    <col min="8" max="8" width="4.5703125" style="1" customWidth="1"/>
    <col min="9" max="9" width="44.28515625" style="1" customWidth="1"/>
    <col min="10" max="10" width="10.5703125" style="1" customWidth="1"/>
    <col min="11" max="12" width="11.42578125" style="1" customWidth="1"/>
    <col min="13" max="13" width="4.140625" style="1" customWidth="1"/>
    <col min="14" max="16384" width="9.140625" style="1"/>
  </cols>
  <sheetData>
    <row r="1" spans="1:13" ht="20.25" customHeight="1">
      <c r="A1" s="20"/>
      <c r="B1" s="20"/>
      <c r="C1" s="20"/>
      <c r="D1" s="20"/>
      <c r="E1" s="20"/>
      <c r="F1" s="20"/>
      <c r="G1" s="20"/>
      <c r="H1" s="20"/>
      <c r="I1" s="20"/>
      <c r="J1" s="77"/>
      <c r="K1" s="77"/>
      <c r="L1" s="77" t="s">
        <v>55</v>
      </c>
    </row>
    <row r="2" spans="1:13" ht="51" customHeight="1">
      <c r="A2" s="26" t="s">
        <v>24</v>
      </c>
      <c r="B2" s="27" t="s">
        <v>25</v>
      </c>
      <c r="C2" s="5" t="s">
        <v>0</v>
      </c>
      <c r="D2" s="5" t="s">
        <v>1</v>
      </c>
      <c r="E2" s="6" t="s">
        <v>2</v>
      </c>
      <c r="F2" s="138" t="s">
        <v>139</v>
      </c>
      <c r="G2" s="6" t="s">
        <v>113</v>
      </c>
      <c r="H2" s="5" t="s">
        <v>0</v>
      </c>
      <c r="I2" s="5" t="s">
        <v>3</v>
      </c>
      <c r="J2" s="5" t="s">
        <v>2</v>
      </c>
      <c r="K2" s="138" t="s">
        <v>140</v>
      </c>
      <c r="L2" s="6" t="s">
        <v>113</v>
      </c>
      <c r="M2" s="242">
        <v>8</v>
      </c>
    </row>
    <row r="3" spans="1:13" ht="18" customHeight="1">
      <c r="A3" s="258" t="s">
        <v>4</v>
      </c>
      <c r="B3" s="262" t="s">
        <v>4</v>
      </c>
      <c r="C3" s="22" t="s">
        <v>4</v>
      </c>
      <c r="D3" s="94" t="s">
        <v>87</v>
      </c>
      <c r="E3" s="9">
        <v>261200</v>
      </c>
      <c r="F3" s="9">
        <f>SUM(F4:F6)</f>
        <v>261503</v>
      </c>
      <c r="G3" s="9">
        <f>SUM(G4:G6)</f>
        <v>261587</v>
      </c>
      <c r="H3" s="12" t="s">
        <v>4</v>
      </c>
      <c r="I3" s="12" t="s">
        <v>5</v>
      </c>
      <c r="J3" s="41">
        <f>SUM(J4:J7)</f>
        <v>75056</v>
      </c>
      <c r="K3" s="41">
        <f>SUM(K4:K7)</f>
        <v>75636</v>
      </c>
      <c r="L3" s="41">
        <f>SUM(L4:L7)</f>
        <v>76797</v>
      </c>
      <c r="M3" s="242"/>
    </row>
    <row r="4" spans="1:13" ht="11.25" customHeight="1">
      <c r="A4" s="259"/>
      <c r="B4" s="262"/>
      <c r="C4" s="47"/>
      <c r="D4" s="94" t="s">
        <v>88</v>
      </c>
      <c r="E4" s="8">
        <v>261200</v>
      </c>
      <c r="F4" s="8">
        <v>261200</v>
      </c>
      <c r="G4" s="8">
        <v>261200</v>
      </c>
      <c r="H4" s="48"/>
      <c r="I4" s="49" t="s">
        <v>34</v>
      </c>
      <c r="J4" s="51">
        <v>21286</v>
      </c>
      <c r="K4" s="51">
        <v>21286</v>
      </c>
      <c r="L4" s="51">
        <v>23200</v>
      </c>
      <c r="M4" s="242"/>
    </row>
    <row r="5" spans="1:13" ht="11.25" customHeight="1">
      <c r="A5" s="259"/>
      <c r="B5" s="262"/>
      <c r="C5" s="47"/>
      <c r="D5" s="18" t="s">
        <v>89</v>
      </c>
      <c r="E5" s="8">
        <v>0</v>
      </c>
      <c r="F5" s="8">
        <v>45</v>
      </c>
      <c r="G5" s="8">
        <v>45</v>
      </c>
      <c r="H5" s="48"/>
      <c r="I5" s="49" t="s">
        <v>127</v>
      </c>
      <c r="J5" s="51">
        <v>35051</v>
      </c>
      <c r="K5" s="51">
        <v>35631</v>
      </c>
      <c r="L5" s="51">
        <v>37591</v>
      </c>
      <c r="M5" s="242"/>
    </row>
    <row r="6" spans="1:13" ht="11.25" customHeight="1">
      <c r="A6" s="259"/>
      <c r="B6" s="262"/>
      <c r="C6" s="47"/>
      <c r="D6" s="63" t="s">
        <v>90</v>
      </c>
      <c r="E6" s="9">
        <v>0</v>
      </c>
      <c r="F6" s="9">
        <v>258</v>
      </c>
      <c r="G6" s="9">
        <v>342</v>
      </c>
      <c r="H6" s="48"/>
      <c r="I6" s="49" t="s">
        <v>36</v>
      </c>
      <c r="J6" s="52">
        <v>3300</v>
      </c>
      <c r="K6" s="52">
        <v>3300</v>
      </c>
      <c r="L6" s="52">
        <v>3300</v>
      </c>
      <c r="M6" s="242"/>
    </row>
    <row r="7" spans="1:13" ht="11.25" customHeight="1">
      <c r="A7" s="259"/>
      <c r="B7" s="262"/>
      <c r="C7" s="85"/>
      <c r="D7" s="100"/>
      <c r="E7" s="126"/>
      <c r="F7" s="92"/>
      <c r="G7" s="92"/>
      <c r="H7" s="86"/>
      <c r="I7" s="87" t="s">
        <v>135</v>
      </c>
      <c r="J7" s="52">
        <v>15419</v>
      </c>
      <c r="K7" s="52">
        <v>15419</v>
      </c>
      <c r="L7" s="52">
        <v>12706</v>
      </c>
      <c r="M7" s="242"/>
    </row>
    <row r="8" spans="1:13" ht="18" customHeight="1">
      <c r="A8" s="259"/>
      <c r="B8" s="262"/>
      <c r="C8" s="32"/>
      <c r="D8" s="95"/>
      <c r="E8" s="114"/>
      <c r="F8" s="101"/>
      <c r="G8" s="101"/>
      <c r="H8" s="12" t="s">
        <v>6</v>
      </c>
      <c r="I8" s="28" t="s">
        <v>28</v>
      </c>
      <c r="J8" s="41">
        <v>19477</v>
      </c>
      <c r="K8" s="41">
        <v>19745</v>
      </c>
      <c r="L8" s="41">
        <v>20655</v>
      </c>
      <c r="M8" s="242"/>
    </row>
    <row r="9" spans="1:13" ht="11.25" customHeight="1">
      <c r="A9" s="259"/>
      <c r="B9" s="262"/>
      <c r="C9" s="32"/>
      <c r="D9" s="95"/>
      <c r="E9" s="114"/>
      <c r="F9" s="91"/>
      <c r="G9" s="91"/>
      <c r="H9" s="97"/>
      <c r="I9" s="98" t="s">
        <v>102</v>
      </c>
      <c r="J9" s="99">
        <v>4231</v>
      </c>
      <c r="K9" s="99">
        <v>4231</v>
      </c>
      <c r="L9" s="99">
        <v>2853</v>
      </c>
      <c r="M9" s="242"/>
    </row>
    <row r="10" spans="1:13" ht="18" customHeight="1">
      <c r="A10" s="259"/>
      <c r="B10" s="262"/>
      <c r="C10" s="10"/>
      <c r="D10" s="53"/>
      <c r="E10" s="130"/>
      <c r="F10" s="54"/>
      <c r="G10" s="54"/>
      <c r="H10" s="12" t="s">
        <v>7</v>
      </c>
      <c r="I10" s="12" t="s">
        <v>8</v>
      </c>
      <c r="J10" s="41">
        <f>SUM(J11:J13)</f>
        <v>97073</v>
      </c>
      <c r="K10" s="41">
        <f>SUM(K11:K13)</f>
        <v>101114</v>
      </c>
      <c r="L10" s="41">
        <f>SUM(L11:L13)</f>
        <v>99097</v>
      </c>
      <c r="M10" s="242"/>
    </row>
    <row r="11" spans="1:13" ht="11.25" customHeight="1">
      <c r="A11" s="259"/>
      <c r="B11" s="262"/>
      <c r="C11" s="46"/>
      <c r="D11" s="55"/>
      <c r="E11" s="131"/>
      <c r="F11" s="56"/>
      <c r="G11" s="56"/>
      <c r="H11" s="48"/>
      <c r="I11" s="49" t="s">
        <v>100</v>
      </c>
      <c r="J11" s="50">
        <v>14300</v>
      </c>
      <c r="K11" s="50">
        <v>16534</v>
      </c>
      <c r="L11" s="50">
        <v>16534</v>
      </c>
      <c r="M11" s="242"/>
    </row>
    <row r="12" spans="1:13" ht="11.25" customHeight="1">
      <c r="A12" s="259"/>
      <c r="B12" s="262"/>
      <c r="C12" s="46"/>
      <c r="D12" s="55"/>
      <c r="E12" s="131"/>
      <c r="F12" s="56"/>
      <c r="G12" s="56"/>
      <c r="H12" s="48"/>
      <c r="I12" s="49" t="s">
        <v>35</v>
      </c>
      <c r="J12" s="50">
        <v>16029</v>
      </c>
      <c r="K12" s="50">
        <v>17836</v>
      </c>
      <c r="L12" s="50">
        <v>11674</v>
      </c>
      <c r="M12" s="242"/>
    </row>
    <row r="13" spans="1:13" ht="10.7" customHeight="1">
      <c r="A13" s="259"/>
      <c r="B13" s="262"/>
      <c r="C13" s="46"/>
      <c r="D13" s="55"/>
      <c r="E13" s="131"/>
      <c r="F13" s="132"/>
      <c r="G13" s="132"/>
      <c r="H13" s="48"/>
      <c r="I13" s="49" t="s">
        <v>101</v>
      </c>
      <c r="J13" s="50">
        <v>66744</v>
      </c>
      <c r="K13" s="50">
        <v>66744</v>
      </c>
      <c r="L13" s="50">
        <v>70889</v>
      </c>
      <c r="M13" s="242"/>
    </row>
    <row r="14" spans="1:13" ht="18" customHeight="1">
      <c r="A14" s="259"/>
      <c r="B14" s="262"/>
      <c r="C14" s="59" t="s">
        <v>6</v>
      </c>
      <c r="D14" s="94" t="s">
        <v>91</v>
      </c>
      <c r="E14" s="8">
        <v>86394</v>
      </c>
      <c r="F14" s="8">
        <v>86394</v>
      </c>
      <c r="G14" s="8">
        <v>86448</v>
      </c>
      <c r="H14" s="12" t="s">
        <v>9</v>
      </c>
      <c r="I14" s="12" t="s">
        <v>96</v>
      </c>
      <c r="J14" s="8">
        <v>1550</v>
      </c>
      <c r="K14" s="8">
        <v>1970</v>
      </c>
      <c r="L14" s="8">
        <v>2000</v>
      </c>
      <c r="M14" s="242"/>
    </row>
    <row r="15" spans="1:13" ht="18" customHeight="1">
      <c r="A15" s="259"/>
      <c r="B15" s="262"/>
      <c r="C15" s="59" t="s">
        <v>7</v>
      </c>
      <c r="D15" s="97" t="s">
        <v>33</v>
      </c>
      <c r="E15" s="8">
        <v>8000</v>
      </c>
      <c r="F15" s="8">
        <v>10500</v>
      </c>
      <c r="G15" s="8">
        <v>10500</v>
      </c>
      <c r="H15" s="12" t="s">
        <v>14</v>
      </c>
      <c r="I15" s="12" t="s">
        <v>95</v>
      </c>
      <c r="J15" s="8">
        <v>80</v>
      </c>
      <c r="K15" s="8">
        <v>6222</v>
      </c>
      <c r="L15" s="8">
        <v>6747</v>
      </c>
      <c r="M15" s="242"/>
    </row>
    <row r="16" spans="1:13" ht="18" customHeight="1">
      <c r="A16" s="259"/>
      <c r="B16" s="262"/>
      <c r="C16" s="59" t="s">
        <v>9</v>
      </c>
      <c r="D16" s="94" t="s">
        <v>99</v>
      </c>
      <c r="E16" s="8">
        <v>0</v>
      </c>
      <c r="F16" s="9">
        <v>5006</v>
      </c>
      <c r="G16" s="9">
        <v>5006</v>
      </c>
      <c r="H16" s="194"/>
      <c r="I16" s="195"/>
      <c r="J16" s="126"/>
      <c r="K16" s="92"/>
      <c r="L16" s="92"/>
      <c r="M16" s="242"/>
    </row>
    <row r="17" spans="1:13" ht="18" customHeight="1">
      <c r="A17" s="259"/>
      <c r="B17" s="262"/>
      <c r="C17" s="253"/>
      <c r="D17" s="253"/>
      <c r="E17" s="253"/>
      <c r="F17" s="199"/>
      <c r="G17" s="136"/>
      <c r="H17" s="263"/>
      <c r="I17" s="264"/>
      <c r="J17" s="264"/>
      <c r="K17" s="133"/>
      <c r="L17" s="133"/>
      <c r="M17" s="242"/>
    </row>
    <row r="18" spans="1:13" ht="18" customHeight="1">
      <c r="A18" s="259"/>
      <c r="B18" s="262"/>
      <c r="C18" s="246" t="s">
        <v>12</v>
      </c>
      <c r="D18" s="257"/>
      <c r="E18" s="14">
        <f>SUM(E3+E14+E15)</f>
        <v>355594</v>
      </c>
      <c r="F18" s="14">
        <f>SUM(F3+F14+F15+F16)</f>
        <v>363403</v>
      </c>
      <c r="G18" s="14">
        <f>SUM(G3+G14+G15+G16)</f>
        <v>363541</v>
      </c>
      <c r="H18" s="257" t="s">
        <v>13</v>
      </c>
      <c r="I18" s="257"/>
      <c r="J18" s="13">
        <f>SUM(J3+J8+J10+J14+J15)</f>
        <v>193236</v>
      </c>
      <c r="K18" s="13">
        <f>SUM(K3+K8+K10+K14+K15)</f>
        <v>204687</v>
      </c>
      <c r="L18" s="13">
        <f>SUM(L3+L8+L10+L14+L15)</f>
        <v>205296</v>
      </c>
      <c r="M18" s="242"/>
    </row>
    <row r="19" spans="1:13" ht="10.7" customHeight="1">
      <c r="A19" s="259"/>
      <c r="B19" s="258" t="s">
        <v>6</v>
      </c>
      <c r="C19" s="11"/>
      <c r="D19" s="11"/>
      <c r="E19" s="11"/>
      <c r="F19" s="199"/>
      <c r="G19" s="136"/>
      <c r="H19" s="252"/>
      <c r="I19" s="253"/>
      <c r="J19" s="272"/>
      <c r="K19" s="199"/>
      <c r="L19" s="136"/>
      <c r="M19" s="242"/>
    </row>
    <row r="20" spans="1:13" ht="14.45" customHeight="1">
      <c r="A20" s="259"/>
      <c r="B20" s="259"/>
      <c r="C20" s="22"/>
      <c r="D20" s="12"/>
      <c r="E20" s="33">
        <v>0</v>
      </c>
      <c r="F20" s="33"/>
      <c r="G20" s="33"/>
      <c r="H20" s="68" t="s">
        <v>16</v>
      </c>
      <c r="I20" s="68" t="s">
        <v>15</v>
      </c>
      <c r="J20" s="29">
        <v>10400</v>
      </c>
      <c r="K20" s="29">
        <v>10400</v>
      </c>
      <c r="L20" s="29">
        <v>10346</v>
      </c>
      <c r="M20" s="242"/>
    </row>
    <row r="21" spans="1:13" ht="14.45" customHeight="1">
      <c r="A21" s="259"/>
      <c r="B21" s="259"/>
      <c r="C21" s="107" t="s">
        <v>14</v>
      </c>
      <c r="D21" s="107" t="s">
        <v>122</v>
      </c>
      <c r="E21" s="9">
        <v>2400</v>
      </c>
      <c r="F21" s="9">
        <v>2400</v>
      </c>
      <c r="G21" s="9">
        <v>2346</v>
      </c>
      <c r="H21" s="97"/>
      <c r="I21" s="49" t="s">
        <v>103</v>
      </c>
      <c r="J21" s="102">
        <v>2400</v>
      </c>
      <c r="K21" s="102">
        <v>2400</v>
      </c>
      <c r="L21" s="102">
        <v>2346</v>
      </c>
      <c r="M21" s="242"/>
    </row>
    <row r="22" spans="1:13" ht="18" customHeight="1">
      <c r="A22" s="259"/>
      <c r="B22" s="259"/>
      <c r="C22" s="67" t="s">
        <v>16</v>
      </c>
      <c r="D22" s="68" t="s">
        <v>75</v>
      </c>
      <c r="E22" s="33">
        <v>0</v>
      </c>
      <c r="F22" s="33">
        <v>0</v>
      </c>
      <c r="G22" s="33">
        <v>0</v>
      </c>
      <c r="H22" s="68" t="s">
        <v>20</v>
      </c>
      <c r="I22" s="68" t="s">
        <v>17</v>
      </c>
      <c r="J22" s="29">
        <v>7691</v>
      </c>
      <c r="K22" s="29">
        <v>7691</v>
      </c>
      <c r="L22" s="29">
        <v>7691</v>
      </c>
      <c r="M22" s="242"/>
    </row>
    <row r="23" spans="1:13" ht="18" customHeight="1">
      <c r="A23" s="259"/>
      <c r="B23" s="267"/>
      <c r="C23" s="265" t="s">
        <v>46</v>
      </c>
      <c r="D23" s="266"/>
      <c r="E23" s="14">
        <f>SUM(E21:E22)</f>
        <v>2400</v>
      </c>
      <c r="F23" s="14">
        <f>SUM(F21:F22)</f>
        <v>2400</v>
      </c>
      <c r="G23" s="14">
        <f>SUM(G21:G22)</f>
        <v>2346</v>
      </c>
      <c r="H23" s="265" t="s">
        <v>47</v>
      </c>
      <c r="I23" s="268"/>
      <c r="J23" s="110">
        <f>SUM(J20+J22)</f>
        <v>18091</v>
      </c>
      <c r="K23" s="110">
        <f>SUM(K20+K22)</f>
        <v>18091</v>
      </c>
      <c r="L23" s="110">
        <f>SUM(L20+L22)</f>
        <v>18037</v>
      </c>
      <c r="M23" s="242"/>
    </row>
    <row r="24" spans="1:13" ht="18" customHeight="1">
      <c r="A24" s="259"/>
      <c r="B24" s="262" t="s">
        <v>7</v>
      </c>
      <c r="C24" s="16"/>
      <c r="D24" s="16"/>
      <c r="E24" s="16"/>
      <c r="F24" s="199"/>
      <c r="G24" s="136"/>
      <c r="H24" s="15"/>
      <c r="I24" s="16"/>
      <c r="J24" s="122"/>
      <c r="K24" s="197"/>
      <c r="L24" s="193"/>
      <c r="M24" s="242"/>
    </row>
    <row r="25" spans="1:13" ht="18" customHeight="1">
      <c r="A25" s="259"/>
      <c r="B25" s="262"/>
      <c r="C25" s="16"/>
      <c r="D25" s="16"/>
      <c r="E25" s="16"/>
      <c r="F25" s="199"/>
      <c r="G25" s="136"/>
      <c r="H25" s="12" t="s">
        <v>26</v>
      </c>
      <c r="I25" s="12" t="s">
        <v>29</v>
      </c>
      <c r="J25" s="8">
        <f>SUM(J26+J27)</f>
        <v>16000</v>
      </c>
      <c r="K25" s="8">
        <f>SUM(K26+K27)</f>
        <v>10505</v>
      </c>
      <c r="L25" s="8">
        <f>SUM(L26+L27)</f>
        <v>9950</v>
      </c>
      <c r="M25" s="242"/>
    </row>
    <row r="26" spans="1:13" ht="18" customHeight="1">
      <c r="A26" s="259"/>
      <c r="B26" s="262"/>
      <c r="C26" s="97" t="s">
        <v>20</v>
      </c>
      <c r="D26" s="97" t="s">
        <v>93</v>
      </c>
      <c r="E26" s="9">
        <v>71880</v>
      </c>
      <c r="F26" s="9">
        <f>SUM(F27:F28)</f>
        <v>73531</v>
      </c>
      <c r="G26" s="9">
        <f>SUM(G27:G28)</f>
        <v>73531</v>
      </c>
      <c r="H26" s="63" t="s">
        <v>43</v>
      </c>
      <c r="I26" s="12" t="s">
        <v>30</v>
      </c>
      <c r="J26" s="8">
        <v>9000</v>
      </c>
      <c r="K26" s="8">
        <v>9000</v>
      </c>
      <c r="L26" s="8">
        <v>9000</v>
      </c>
      <c r="M26" s="242"/>
    </row>
    <row r="27" spans="1:13" ht="18" customHeight="1">
      <c r="A27" s="259"/>
      <c r="B27" s="258"/>
      <c r="C27" s="97"/>
      <c r="D27" s="63" t="s">
        <v>38</v>
      </c>
      <c r="E27" s="8">
        <v>56189</v>
      </c>
      <c r="F27" s="8">
        <v>57840</v>
      </c>
      <c r="G27" s="8">
        <v>57840</v>
      </c>
      <c r="H27" s="63" t="s">
        <v>44</v>
      </c>
      <c r="I27" s="39" t="s">
        <v>31</v>
      </c>
      <c r="J27" s="8">
        <v>7000</v>
      </c>
      <c r="K27" s="8">
        <v>1505</v>
      </c>
      <c r="L27" s="8">
        <v>950</v>
      </c>
      <c r="M27" s="242"/>
    </row>
    <row r="28" spans="1:13" ht="18" customHeight="1">
      <c r="A28" s="259"/>
      <c r="B28" s="258"/>
      <c r="C28" s="97"/>
      <c r="D28" s="64" t="s">
        <v>39</v>
      </c>
      <c r="E28" s="8">
        <v>15691</v>
      </c>
      <c r="F28" s="8">
        <v>15691</v>
      </c>
      <c r="G28" s="8">
        <v>15691</v>
      </c>
      <c r="H28" s="72" t="s">
        <v>45</v>
      </c>
      <c r="I28" s="43" t="s">
        <v>32</v>
      </c>
      <c r="J28" s="8">
        <v>7000</v>
      </c>
      <c r="K28" s="8">
        <v>1505</v>
      </c>
      <c r="L28" s="8">
        <v>950</v>
      </c>
      <c r="M28" s="242"/>
    </row>
    <row r="29" spans="1:13" ht="18" customHeight="1">
      <c r="A29" s="259"/>
      <c r="B29" s="258"/>
      <c r="C29" s="265" t="s">
        <v>40</v>
      </c>
      <c r="D29" s="266"/>
      <c r="E29" s="62">
        <f>SUM(E26)</f>
        <v>71880</v>
      </c>
      <c r="F29" s="62">
        <f>SUM(F26)</f>
        <v>73531</v>
      </c>
      <c r="G29" s="62">
        <f>SUM(G26)</f>
        <v>73531</v>
      </c>
      <c r="H29" s="269" t="s">
        <v>111</v>
      </c>
      <c r="I29" s="269"/>
      <c r="J29" s="13">
        <f>SUM(J25)</f>
        <v>16000</v>
      </c>
      <c r="K29" s="13">
        <f>SUM(K25)</f>
        <v>10505</v>
      </c>
      <c r="L29" s="13">
        <f>SUM(L25)</f>
        <v>9950</v>
      </c>
      <c r="M29" s="242"/>
    </row>
    <row r="30" spans="1:13" ht="18" customHeight="1">
      <c r="A30" s="260"/>
      <c r="B30" s="30"/>
      <c r="C30" s="270"/>
      <c r="D30" s="271"/>
      <c r="E30" s="271"/>
      <c r="F30" s="118"/>
      <c r="G30" s="118"/>
      <c r="H30" s="72" t="s">
        <v>48</v>
      </c>
      <c r="I30" s="68" t="s">
        <v>52</v>
      </c>
      <c r="J30" s="8">
        <v>202547</v>
      </c>
      <c r="K30" s="8">
        <v>206051</v>
      </c>
      <c r="L30" s="8">
        <v>206135</v>
      </c>
      <c r="M30" s="242"/>
    </row>
    <row r="31" spans="1:13" ht="18" customHeight="1">
      <c r="A31" s="260"/>
      <c r="B31" s="73"/>
      <c r="C31" s="96"/>
      <c r="D31" s="96"/>
      <c r="E31" s="96"/>
      <c r="F31" s="199"/>
      <c r="G31" s="136"/>
      <c r="H31" s="269" t="s">
        <v>49</v>
      </c>
      <c r="I31" s="269" t="s">
        <v>41</v>
      </c>
      <c r="J31" s="13">
        <f>SUM(J30)</f>
        <v>202547</v>
      </c>
      <c r="K31" s="13">
        <f>SUM(K30)</f>
        <v>206051</v>
      </c>
      <c r="L31" s="13">
        <f>SUM(L30)</f>
        <v>206135</v>
      </c>
      <c r="M31" s="242"/>
    </row>
    <row r="32" spans="1:13" ht="18" customHeight="1">
      <c r="A32" s="261"/>
      <c r="B32" s="31"/>
      <c r="C32" s="246" t="s">
        <v>22</v>
      </c>
      <c r="D32" s="257"/>
      <c r="E32" s="14">
        <f>SUM(E18+E23+E29)</f>
        <v>429874</v>
      </c>
      <c r="F32" s="14">
        <f>SUM(F18+F23+F29)</f>
        <v>439334</v>
      </c>
      <c r="G32" s="14">
        <f>SUM(G18+G23+G29)</f>
        <v>439418</v>
      </c>
      <c r="H32" s="257" t="s">
        <v>23</v>
      </c>
      <c r="I32" s="257"/>
      <c r="J32" s="13">
        <f>SUM(J18+J23+J29+J31)</f>
        <v>429874</v>
      </c>
      <c r="K32" s="13">
        <f>SUM(K18+K23+K29+K31)</f>
        <v>439334</v>
      </c>
      <c r="L32" s="13">
        <f>SUM(L18+L23+L29+L31)</f>
        <v>439418</v>
      </c>
      <c r="M32" s="242"/>
    </row>
    <row r="33" spans="10:12">
      <c r="J33" s="61"/>
      <c r="K33" s="61"/>
      <c r="L33" s="61"/>
    </row>
    <row r="34" spans="10:12">
      <c r="J34" s="61"/>
      <c r="K34" s="61"/>
      <c r="L34" s="61"/>
    </row>
  </sheetData>
  <mergeCells count="18">
    <mergeCell ref="M2:M32"/>
    <mergeCell ref="H23:I23"/>
    <mergeCell ref="H31:I31"/>
    <mergeCell ref="H29:I29"/>
    <mergeCell ref="H32:I32"/>
    <mergeCell ref="H19:J19"/>
    <mergeCell ref="A3:A32"/>
    <mergeCell ref="B3:B18"/>
    <mergeCell ref="C17:E17"/>
    <mergeCell ref="H17:J17"/>
    <mergeCell ref="C18:D18"/>
    <mergeCell ref="H18:I18"/>
    <mergeCell ref="B24:B29"/>
    <mergeCell ref="C29:D29"/>
    <mergeCell ref="B19:B23"/>
    <mergeCell ref="C23:D23"/>
    <mergeCell ref="C30:E30"/>
    <mergeCell ref="C32:D32"/>
  </mergeCells>
  <printOptions horizontalCentered="1" verticalCentered="1"/>
  <pageMargins left="0.25" right="0.25" top="0.75" bottom="0.75" header="0.3" footer="0.3"/>
  <pageSetup paperSize="9" scale="80" orientation="landscape" r:id="rId1"/>
  <headerFooter alignWithMargins="0">
    <oddHeader>&amp;CGyőr-Moson-Sopron Megye Önkormányzata 
2014. évi költségvetési mérlege&amp;R1.1 számú melléklet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M25"/>
  <sheetViews>
    <sheetView view="pageLayout" zoomScaleNormal="90" workbookViewId="0">
      <selection activeCell="M2" sqref="M2:M25"/>
    </sheetView>
  </sheetViews>
  <sheetFormatPr defaultColWidth="2.140625" defaultRowHeight="12.75"/>
  <cols>
    <col min="1" max="1" width="2.42578125" style="1" customWidth="1"/>
    <col min="2" max="2" width="2.85546875" style="1" customWidth="1"/>
    <col min="3" max="3" width="3.140625" style="1" customWidth="1"/>
    <col min="4" max="4" width="36.85546875" style="1" customWidth="1"/>
    <col min="5" max="5" width="10.42578125" style="1" customWidth="1"/>
    <col min="6" max="6" width="11.28515625" style="1" customWidth="1"/>
    <col min="7" max="7" width="10.28515625" style="1" customWidth="1"/>
    <col min="8" max="8" width="3.28515625" style="1" customWidth="1"/>
    <col min="9" max="9" width="43" style="1" customWidth="1"/>
    <col min="10" max="10" width="10.42578125" style="1" customWidth="1"/>
    <col min="11" max="11" width="11.5703125" style="1" customWidth="1"/>
    <col min="12" max="12" width="10.5703125" style="1" customWidth="1"/>
    <col min="13" max="13" width="2.5703125" style="1" customWidth="1"/>
    <col min="14" max="16384" width="2.140625" style="1"/>
  </cols>
  <sheetData>
    <row r="1" spans="1:13" ht="23.25" customHeight="1">
      <c r="J1" s="76"/>
      <c r="K1" s="76"/>
      <c r="L1" s="76" t="s">
        <v>55</v>
      </c>
    </row>
    <row r="2" spans="1:13" ht="56.25" customHeight="1">
      <c r="A2" s="34" t="s">
        <v>24</v>
      </c>
      <c r="B2" s="26" t="s">
        <v>25</v>
      </c>
      <c r="C2" s="5" t="s">
        <v>0</v>
      </c>
      <c r="D2" s="5" t="s">
        <v>1</v>
      </c>
      <c r="E2" s="5" t="s">
        <v>2</v>
      </c>
      <c r="F2" s="138" t="s">
        <v>139</v>
      </c>
      <c r="G2" s="138" t="s">
        <v>113</v>
      </c>
      <c r="H2" s="6" t="s">
        <v>0</v>
      </c>
      <c r="I2" s="5" t="s">
        <v>3</v>
      </c>
      <c r="J2" s="5" t="s">
        <v>2</v>
      </c>
      <c r="K2" s="138" t="s">
        <v>139</v>
      </c>
      <c r="L2" s="138" t="s">
        <v>113</v>
      </c>
      <c r="M2" s="242">
        <v>9</v>
      </c>
    </row>
    <row r="3" spans="1:13" ht="16.350000000000001" customHeight="1">
      <c r="A3" s="258" t="s">
        <v>6</v>
      </c>
      <c r="B3" s="258" t="s">
        <v>4</v>
      </c>
      <c r="C3" s="39"/>
      <c r="D3" s="39"/>
      <c r="E3" s="8"/>
      <c r="F3" s="9"/>
      <c r="G3" s="9"/>
      <c r="H3" s="9" t="s">
        <v>4</v>
      </c>
      <c r="I3" s="39" t="s">
        <v>5</v>
      </c>
      <c r="J3" s="8">
        <f>SUM(J4:J5)</f>
        <v>121738</v>
      </c>
      <c r="K3" s="8">
        <f>SUM(K5+K4)</f>
        <v>137570</v>
      </c>
      <c r="L3" s="8">
        <f>SUM(L5+L4)</f>
        <v>145832</v>
      </c>
      <c r="M3" s="242"/>
    </row>
    <row r="4" spans="1:13" ht="12.75" customHeight="1">
      <c r="A4" s="259"/>
      <c r="B4" s="259"/>
      <c r="C4" s="279" t="s">
        <v>4</v>
      </c>
      <c r="D4" s="279" t="s">
        <v>97</v>
      </c>
      <c r="E4" s="273">
        <v>0</v>
      </c>
      <c r="F4" s="201"/>
      <c r="G4" s="144"/>
      <c r="H4" s="273"/>
      <c r="I4" s="49" t="s">
        <v>37</v>
      </c>
      <c r="J4" s="57">
        <v>94416</v>
      </c>
      <c r="K4" s="57">
        <v>94653</v>
      </c>
      <c r="L4" s="57">
        <v>94902</v>
      </c>
      <c r="M4" s="242"/>
    </row>
    <row r="5" spans="1:13" ht="12.75" customHeight="1">
      <c r="A5" s="259"/>
      <c r="B5" s="259"/>
      <c r="C5" s="280"/>
      <c r="D5" s="280"/>
      <c r="E5" s="274"/>
      <c r="F5" s="202">
        <v>20122</v>
      </c>
      <c r="G5" s="145">
        <v>30642</v>
      </c>
      <c r="H5" s="274"/>
      <c r="I5" s="49" t="s">
        <v>136</v>
      </c>
      <c r="J5" s="57">
        <v>27322</v>
      </c>
      <c r="K5" s="57">
        <v>42917</v>
      </c>
      <c r="L5" s="57">
        <v>50930</v>
      </c>
      <c r="M5" s="242"/>
    </row>
    <row r="6" spans="1:13" ht="18" customHeight="1">
      <c r="A6" s="259"/>
      <c r="B6" s="259"/>
      <c r="C6" s="48" t="s">
        <v>6</v>
      </c>
      <c r="D6" s="97" t="s">
        <v>27</v>
      </c>
      <c r="E6" s="8">
        <v>4000</v>
      </c>
      <c r="F6" s="9">
        <v>4000</v>
      </c>
      <c r="G6" s="9">
        <v>4000</v>
      </c>
      <c r="H6" s="9" t="s">
        <v>6</v>
      </c>
      <c r="I6" s="39" t="s">
        <v>28</v>
      </c>
      <c r="J6" s="8">
        <v>32725</v>
      </c>
      <c r="K6" s="8">
        <v>36906</v>
      </c>
      <c r="L6" s="8">
        <v>39177</v>
      </c>
      <c r="M6" s="242"/>
    </row>
    <row r="7" spans="1:13" ht="18" customHeight="1">
      <c r="A7" s="259"/>
      <c r="B7" s="259"/>
      <c r="C7" s="48" t="s">
        <v>7</v>
      </c>
      <c r="D7" s="94" t="s">
        <v>98</v>
      </c>
      <c r="E7" s="8">
        <v>0</v>
      </c>
      <c r="F7" s="9">
        <v>0</v>
      </c>
      <c r="G7" s="9">
        <v>0</v>
      </c>
      <c r="H7" s="9" t="s">
        <v>7</v>
      </c>
      <c r="I7" s="39" t="s">
        <v>8</v>
      </c>
      <c r="J7" s="8">
        <v>53584</v>
      </c>
      <c r="K7" s="192">
        <f>SUM(K8:K11)</f>
        <v>57197</v>
      </c>
      <c r="L7" s="192">
        <f>SUM(L8:L11)</f>
        <v>57268</v>
      </c>
      <c r="M7" s="242"/>
    </row>
    <row r="8" spans="1:13" ht="12.75" customHeight="1">
      <c r="A8" s="259"/>
      <c r="B8" s="259"/>
      <c r="C8" s="275"/>
      <c r="D8" s="276"/>
      <c r="E8" s="276"/>
      <c r="F8" s="123"/>
      <c r="G8" s="123"/>
      <c r="H8" s="273"/>
      <c r="I8" s="48" t="s">
        <v>120</v>
      </c>
      <c r="J8" s="8">
        <v>10775</v>
      </c>
      <c r="K8" s="8">
        <v>10998</v>
      </c>
      <c r="L8" s="8">
        <v>10998</v>
      </c>
      <c r="M8" s="242"/>
    </row>
    <row r="9" spans="1:13" ht="12.75" customHeight="1">
      <c r="A9" s="259"/>
      <c r="B9" s="259"/>
      <c r="C9" s="277"/>
      <c r="D9" s="278"/>
      <c r="E9" s="278"/>
      <c r="F9" s="124"/>
      <c r="G9" s="124"/>
      <c r="H9" s="287"/>
      <c r="I9" s="48" t="s">
        <v>119</v>
      </c>
      <c r="J9" s="8">
        <v>26030</v>
      </c>
      <c r="K9" s="8">
        <v>28574</v>
      </c>
      <c r="L9" s="8">
        <v>28645</v>
      </c>
      <c r="M9" s="242"/>
    </row>
    <row r="10" spans="1:13" ht="12.75" customHeight="1">
      <c r="A10" s="259"/>
      <c r="B10" s="259"/>
      <c r="C10" s="277"/>
      <c r="D10" s="278"/>
      <c r="E10" s="278"/>
      <c r="F10" s="124"/>
      <c r="G10" s="124"/>
      <c r="H10" s="287"/>
      <c r="I10" s="48" t="s">
        <v>118</v>
      </c>
      <c r="J10" s="8">
        <v>7335</v>
      </c>
      <c r="K10" s="8">
        <v>8095</v>
      </c>
      <c r="L10" s="8">
        <v>8095</v>
      </c>
      <c r="M10" s="242"/>
    </row>
    <row r="11" spans="1:13" ht="12.75" customHeight="1">
      <c r="A11" s="259"/>
      <c r="B11" s="259"/>
      <c r="C11" s="277"/>
      <c r="D11" s="278"/>
      <c r="E11" s="278"/>
      <c r="F11" s="124"/>
      <c r="G11" s="124"/>
      <c r="H11" s="274"/>
      <c r="I11" s="7" t="s">
        <v>117</v>
      </c>
      <c r="J11" s="111">
        <v>9444</v>
      </c>
      <c r="K11" s="111">
        <v>9530</v>
      </c>
      <c r="L11" s="111">
        <v>9530</v>
      </c>
      <c r="M11" s="242"/>
    </row>
    <row r="12" spans="1:13" ht="18" customHeight="1">
      <c r="A12" s="259"/>
      <c r="B12" s="259"/>
      <c r="C12" s="37"/>
      <c r="D12" s="38"/>
      <c r="E12" s="122"/>
      <c r="F12" s="133"/>
      <c r="G12" s="133"/>
      <c r="H12" s="112" t="s">
        <v>9</v>
      </c>
      <c r="I12" s="116" t="s">
        <v>137</v>
      </c>
      <c r="J12" s="117" t="s">
        <v>56</v>
      </c>
      <c r="K12" s="8">
        <v>8780</v>
      </c>
      <c r="L12" s="8">
        <v>8780</v>
      </c>
      <c r="M12" s="242"/>
    </row>
    <row r="13" spans="1:13" ht="18" customHeight="1">
      <c r="A13" s="259"/>
      <c r="B13" s="267"/>
      <c r="C13" s="257" t="s">
        <v>12</v>
      </c>
      <c r="D13" s="257"/>
      <c r="E13" s="13">
        <f>SUM(E3:E7)</f>
        <v>4000</v>
      </c>
      <c r="F13" s="14">
        <f>SUM(F5+F6+F7)</f>
        <v>24122</v>
      </c>
      <c r="G13" s="14">
        <f>SUM(G5+G6+G7)</f>
        <v>34642</v>
      </c>
      <c r="H13" s="14" t="s">
        <v>13</v>
      </c>
      <c r="I13" s="36"/>
      <c r="J13" s="13">
        <f>SUM(J3+J6+J7)</f>
        <v>208047</v>
      </c>
      <c r="K13" s="13">
        <f>SUM(K3+K6+K7+K12)</f>
        <v>240453</v>
      </c>
      <c r="L13" s="13">
        <f>SUM(L3+L6+L7+L12)</f>
        <v>251057</v>
      </c>
      <c r="M13" s="242"/>
    </row>
    <row r="14" spans="1:13" ht="18" customHeight="1">
      <c r="A14" s="259"/>
      <c r="B14" s="258"/>
      <c r="C14" s="252"/>
      <c r="D14" s="253"/>
      <c r="E14" s="253"/>
      <c r="F14" s="118"/>
      <c r="G14" s="118"/>
      <c r="H14" s="37"/>
      <c r="I14" s="255"/>
      <c r="J14" s="255"/>
      <c r="K14" s="141"/>
      <c r="L14" s="141"/>
      <c r="M14" s="242"/>
    </row>
    <row r="15" spans="1:13" ht="18" customHeight="1">
      <c r="A15" s="259"/>
      <c r="B15" s="259"/>
      <c r="C15" s="252"/>
      <c r="D15" s="253"/>
      <c r="E15" s="253"/>
      <c r="F15" s="133"/>
      <c r="G15" s="133"/>
      <c r="H15" s="60" t="s">
        <v>14</v>
      </c>
      <c r="I15" s="60" t="s">
        <v>15</v>
      </c>
      <c r="J15" s="8">
        <v>25120</v>
      </c>
      <c r="K15" s="8">
        <v>25120</v>
      </c>
      <c r="L15" s="8">
        <v>25120</v>
      </c>
      <c r="M15" s="242"/>
    </row>
    <row r="16" spans="1:13" ht="18" customHeight="1">
      <c r="A16" s="259"/>
      <c r="B16" s="259"/>
      <c r="C16" s="39" t="s">
        <v>9</v>
      </c>
      <c r="D16" s="39" t="s">
        <v>92</v>
      </c>
      <c r="E16" s="8">
        <v>1500</v>
      </c>
      <c r="F16" s="8">
        <v>1500</v>
      </c>
      <c r="G16" s="8">
        <v>1500</v>
      </c>
      <c r="H16" s="60" t="s">
        <v>16</v>
      </c>
      <c r="I16" s="60" t="s">
        <v>17</v>
      </c>
      <c r="J16" s="8">
        <v>0</v>
      </c>
      <c r="K16" s="8">
        <v>0</v>
      </c>
      <c r="L16" s="8">
        <v>0</v>
      </c>
      <c r="M16" s="242"/>
    </row>
    <row r="17" spans="1:13" ht="18" customHeight="1">
      <c r="A17" s="259"/>
      <c r="B17" s="259"/>
      <c r="C17" s="252"/>
      <c r="D17" s="253"/>
      <c r="E17" s="272"/>
      <c r="F17" s="199"/>
      <c r="G17" s="143"/>
      <c r="H17" s="58"/>
      <c r="I17" s="255"/>
      <c r="J17" s="255"/>
      <c r="K17" s="109"/>
      <c r="L17" s="109"/>
      <c r="M17" s="242"/>
    </row>
    <row r="18" spans="1:13" ht="18" customHeight="1">
      <c r="A18" s="259"/>
      <c r="B18" s="267"/>
      <c r="C18" s="257" t="s">
        <v>51</v>
      </c>
      <c r="D18" s="257"/>
      <c r="E18" s="13">
        <f>SUM(E16)</f>
        <v>1500</v>
      </c>
      <c r="F18" s="13">
        <f>SUM(F16)</f>
        <v>1500</v>
      </c>
      <c r="G18" s="13">
        <f>SUM(G16)</f>
        <v>1500</v>
      </c>
      <c r="H18" s="257" t="s">
        <v>47</v>
      </c>
      <c r="I18" s="257"/>
      <c r="J18" s="13">
        <f>SUM(J15+J16)</f>
        <v>25120</v>
      </c>
      <c r="K18" s="13">
        <f>SUM(K15:K16)</f>
        <v>25120</v>
      </c>
      <c r="L18" s="13">
        <f>SUM(L15:L16)</f>
        <v>25120</v>
      </c>
      <c r="M18" s="242"/>
    </row>
    <row r="19" spans="1:13" ht="18" customHeight="1">
      <c r="A19" s="259"/>
      <c r="B19" s="40"/>
      <c r="C19" s="252"/>
      <c r="D19" s="253"/>
      <c r="E19" s="253"/>
      <c r="F19" s="197"/>
      <c r="G19" s="193"/>
      <c r="H19" s="37"/>
      <c r="I19" s="45"/>
      <c r="J19" s="115"/>
      <c r="K19" s="44"/>
      <c r="L19" s="44"/>
      <c r="M19" s="242"/>
    </row>
    <row r="20" spans="1:13" ht="18" customHeight="1">
      <c r="A20" s="260"/>
      <c r="B20" s="75"/>
      <c r="C20" s="74" t="s">
        <v>14</v>
      </c>
      <c r="D20" s="97" t="s">
        <v>93</v>
      </c>
      <c r="E20" s="8">
        <v>25120</v>
      </c>
      <c r="F20" s="8">
        <f>SUM(F21:F22)</f>
        <v>33900</v>
      </c>
      <c r="G20" s="8">
        <f>SUM(G21:G22)</f>
        <v>33900</v>
      </c>
      <c r="H20" s="281"/>
      <c r="I20" s="282"/>
      <c r="J20" s="282"/>
      <c r="K20" s="203"/>
      <c r="L20" s="146"/>
      <c r="M20" s="242"/>
    </row>
    <row r="21" spans="1:13" ht="18" customHeight="1">
      <c r="A21" s="259"/>
      <c r="B21" s="65"/>
      <c r="C21" s="60"/>
      <c r="D21" s="63" t="s">
        <v>38</v>
      </c>
      <c r="E21" s="8">
        <v>1500</v>
      </c>
      <c r="F21" s="8">
        <v>10280</v>
      </c>
      <c r="G21" s="8">
        <v>10280</v>
      </c>
      <c r="H21" s="283"/>
      <c r="I21" s="284"/>
      <c r="J21" s="284"/>
      <c r="K21" s="203"/>
      <c r="L21" s="146"/>
      <c r="M21" s="242"/>
    </row>
    <row r="22" spans="1:13" ht="18" customHeight="1">
      <c r="A22" s="259"/>
      <c r="B22" s="65"/>
      <c r="C22" s="60"/>
      <c r="D22" s="63" t="s">
        <v>39</v>
      </c>
      <c r="E22" s="8">
        <v>23620</v>
      </c>
      <c r="F22" s="8">
        <v>23620</v>
      </c>
      <c r="G22" s="8">
        <v>23620</v>
      </c>
      <c r="H22" s="283"/>
      <c r="I22" s="284"/>
      <c r="J22" s="284"/>
      <c r="K22" s="203"/>
      <c r="L22" s="146"/>
      <c r="M22" s="242"/>
    </row>
    <row r="23" spans="1:13" ht="18" customHeight="1">
      <c r="A23" s="259"/>
      <c r="B23" s="65"/>
      <c r="C23" s="60" t="s">
        <v>16</v>
      </c>
      <c r="D23" s="63" t="s">
        <v>50</v>
      </c>
      <c r="E23" s="8">
        <v>202547</v>
      </c>
      <c r="F23" s="8">
        <v>206051</v>
      </c>
      <c r="G23" s="8">
        <v>206135</v>
      </c>
      <c r="H23" s="283"/>
      <c r="I23" s="284"/>
      <c r="J23" s="284"/>
      <c r="K23" s="203"/>
      <c r="L23" s="146"/>
      <c r="M23" s="242"/>
    </row>
    <row r="24" spans="1:13" ht="18" customHeight="1">
      <c r="A24" s="259"/>
      <c r="B24" s="65"/>
      <c r="C24" s="257" t="s">
        <v>42</v>
      </c>
      <c r="D24" s="257"/>
      <c r="E24" s="13">
        <f>SUM(E20+E23)</f>
        <v>227667</v>
      </c>
      <c r="F24" s="13">
        <f>SUM(F20+F23)</f>
        <v>239951</v>
      </c>
      <c r="G24" s="13">
        <f>SUM(G20+G23)</f>
        <v>240035</v>
      </c>
      <c r="H24" s="285"/>
      <c r="I24" s="286"/>
      <c r="J24" s="286"/>
      <c r="K24" s="203"/>
      <c r="L24" s="146"/>
      <c r="M24" s="242"/>
    </row>
    <row r="25" spans="1:13" ht="18" customHeight="1">
      <c r="A25" s="267"/>
      <c r="B25" s="35"/>
      <c r="C25" s="257" t="s">
        <v>22</v>
      </c>
      <c r="D25" s="257"/>
      <c r="E25" s="13">
        <f>SUM(E13+E18+E24)</f>
        <v>233167</v>
      </c>
      <c r="F25" s="13">
        <f>SUM(F13+F18:H18+F24)</f>
        <v>265573</v>
      </c>
      <c r="G25" s="13">
        <f>SUM(G13+G18:I18+G24)</f>
        <v>276177</v>
      </c>
      <c r="H25" s="257" t="s">
        <v>23</v>
      </c>
      <c r="I25" s="257"/>
      <c r="J25" s="13">
        <f>SUM(J13+J18)</f>
        <v>233167</v>
      </c>
      <c r="K25" s="13">
        <f>SUM(K13+K18)</f>
        <v>265573</v>
      </c>
      <c r="L25" s="13">
        <f>SUM(L13+L18)</f>
        <v>276177</v>
      </c>
      <c r="M25" s="242"/>
    </row>
  </sheetData>
  <mergeCells count="23">
    <mergeCell ref="M2:M25"/>
    <mergeCell ref="H20:J24"/>
    <mergeCell ref="C18:D18"/>
    <mergeCell ref="C15:E15"/>
    <mergeCell ref="C17:E17"/>
    <mergeCell ref="I17:J17"/>
    <mergeCell ref="H8:H11"/>
    <mergeCell ref="A3:A25"/>
    <mergeCell ref="B3:B13"/>
    <mergeCell ref="H4:H5"/>
    <mergeCell ref="C13:D13"/>
    <mergeCell ref="H18:I18"/>
    <mergeCell ref="C25:D25"/>
    <mergeCell ref="D4:D5"/>
    <mergeCell ref="H25:I25"/>
    <mergeCell ref="C4:C5"/>
    <mergeCell ref="B14:B18"/>
    <mergeCell ref="I14:J14"/>
    <mergeCell ref="C24:D24"/>
    <mergeCell ref="E4:E5"/>
    <mergeCell ref="C14:E14"/>
    <mergeCell ref="C19:E19"/>
    <mergeCell ref="C8:E11"/>
  </mergeCells>
  <printOptions horizontalCentered="1" verticalCentered="1"/>
  <pageMargins left="0.20624999999999999" right="0.25" top="0.75" bottom="0.75" header="0.3" footer="0.3"/>
  <pageSetup paperSize="9" scale="90" orientation="landscape" r:id="rId1"/>
  <headerFooter alignWithMargins="0">
    <oddHeader>&amp;CGyőr-Moson-Sopron Megyei Önkormányzati Hivatal
 2014.évi költségvetési mérlege&amp;R1.2 számú melléklet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J24"/>
  <sheetViews>
    <sheetView zoomScaleNormal="100" workbookViewId="0">
      <selection activeCell="C11" sqref="C11"/>
    </sheetView>
  </sheetViews>
  <sheetFormatPr defaultRowHeight="15"/>
  <cols>
    <col min="1" max="1" width="38.42578125" customWidth="1"/>
    <col min="2" max="2" width="9.7109375" customWidth="1"/>
    <col min="3" max="3" width="11.28515625" customWidth="1"/>
    <col min="4" max="4" width="9.85546875" customWidth="1"/>
    <col min="5" max="5" width="10.5703125" customWidth="1"/>
    <col min="6" max="6" width="9.7109375" customWidth="1"/>
    <col min="7" max="7" width="10.85546875" customWidth="1"/>
    <col min="8" max="8" width="10" customWidth="1"/>
    <col min="9" max="9" width="13" customWidth="1"/>
    <col min="10" max="10" width="6.7109375" customWidth="1"/>
    <col min="11" max="11" width="10.5703125" customWidth="1"/>
  </cols>
  <sheetData>
    <row r="1" spans="1:10" ht="20.25" customHeight="1">
      <c r="A1" s="204"/>
      <c r="B1" s="204"/>
      <c r="C1" s="204"/>
      <c r="D1" s="204"/>
      <c r="E1" s="204"/>
      <c r="F1" s="204"/>
      <c r="G1" s="204"/>
      <c r="H1" s="204"/>
      <c r="I1" s="205" t="s">
        <v>141</v>
      </c>
      <c r="J1" s="238"/>
    </row>
    <row r="2" spans="1:10" ht="10.5" customHeight="1">
      <c r="A2" s="237"/>
      <c r="B2" s="204"/>
      <c r="C2" s="204"/>
      <c r="D2" s="204"/>
      <c r="E2" s="204"/>
      <c r="F2" s="204"/>
      <c r="G2" s="204"/>
      <c r="H2" s="204"/>
      <c r="I2" s="204"/>
      <c r="J2" s="238"/>
    </row>
    <row r="3" spans="1:10" ht="21" customHeight="1">
      <c r="A3" s="204"/>
      <c r="B3" s="204"/>
      <c r="C3" s="204"/>
      <c r="D3" s="204"/>
      <c r="E3" s="204"/>
      <c r="F3" s="204"/>
      <c r="G3" s="204"/>
      <c r="H3" s="204"/>
      <c r="I3" s="204"/>
      <c r="J3" s="238"/>
    </row>
    <row r="4" spans="1:10" ht="3.75" customHeight="1">
      <c r="A4" s="289"/>
      <c r="B4" s="289"/>
      <c r="C4" s="289"/>
      <c r="D4" s="289"/>
      <c r="E4" s="289"/>
      <c r="F4" s="289"/>
      <c r="G4" s="289"/>
      <c r="H4" s="289"/>
      <c r="I4" s="289"/>
      <c r="J4" s="238"/>
    </row>
    <row r="5" spans="1:10" ht="22.5" customHeight="1">
      <c r="A5" s="290" t="s">
        <v>156</v>
      </c>
      <c r="B5" s="290"/>
      <c r="C5" s="290"/>
      <c r="D5" s="290"/>
      <c r="E5" s="290"/>
      <c r="F5" s="290"/>
      <c r="G5" s="290"/>
      <c r="H5" s="290"/>
      <c r="I5" s="290"/>
      <c r="J5" s="238"/>
    </row>
    <row r="6" spans="1:10" ht="15.75">
      <c r="A6" s="288" t="s">
        <v>155</v>
      </c>
      <c r="B6" s="288"/>
      <c r="C6" s="288"/>
      <c r="D6" s="288"/>
      <c r="E6" s="288"/>
      <c r="F6" s="288"/>
      <c r="G6" s="288"/>
      <c r="H6" s="288"/>
      <c r="I6" s="288"/>
      <c r="J6" s="238"/>
    </row>
    <row r="7" spans="1:10" ht="35.25" customHeight="1" thickBot="1">
      <c r="A7" s="204"/>
      <c r="B7" s="204"/>
      <c r="C7" s="204"/>
      <c r="D7" s="204"/>
      <c r="E7" s="204"/>
      <c r="F7" s="204"/>
      <c r="G7" s="204"/>
      <c r="H7" s="204"/>
      <c r="I7" s="204"/>
      <c r="J7" s="238"/>
    </row>
    <row r="8" spans="1:10" ht="56.25" customHeight="1">
      <c r="A8" s="293" t="s">
        <v>142</v>
      </c>
      <c r="B8" s="291" t="s">
        <v>143</v>
      </c>
      <c r="C8" s="292"/>
      <c r="D8" s="291" t="s">
        <v>144</v>
      </c>
      <c r="E8" s="292"/>
      <c r="F8" s="291" t="s">
        <v>145</v>
      </c>
      <c r="G8" s="292"/>
      <c r="H8" s="291" t="s">
        <v>153</v>
      </c>
      <c r="I8" s="295"/>
      <c r="J8" s="239"/>
    </row>
    <row r="9" spans="1:10" ht="21.75" customHeight="1" thickBot="1">
      <c r="A9" s="294"/>
      <c r="B9" s="216" t="s">
        <v>152</v>
      </c>
      <c r="C9" s="217" t="s">
        <v>151</v>
      </c>
      <c r="D9" s="216" t="s">
        <v>152</v>
      </c>
      <c r="E9" s="217" t="s">
        <v>151</v>
      </c>
      <c r="F9" s="216" t="s">
        <v>152</v>
      </c>
      <c r="G9" s="217" t="s">
        <v>151</v>
      </c>
      <c r="H9" s="216" t="s">
        <v>152</v>
      </c>
      <c r="I9" s="217" t="s">
        <v>151</v>
      </c>
      <c r="J9" s="239"/>
    </row>
    <row r="10" spans="1:10" ht="53.25" customHeight="1" thickTop="1">
      <c r="A10" s="206" t="s">
        <v>146</v>
      </c>
      <c r="B10" s="218">
        <v>2</v>
      </c>
      <c r="C10" s="207">
        <v>3</v>
      </c>
      <c r="D10" s="207">
        <v>1</v>
      </c>
      <c r="E10" s="207" t="s">
        <v>56</v>
      </c>
      <c r="F10" s="208">
        <v>3</v>
      </c>
      <c r="G10" s="208">
        <v>3</v>
      </c>
      <c r="H10" s="224">
        <v>2.5</v>
      </c>
      <c r="I10" s="221">
        <v>3</v>
      </c>
      <c r="J10" s="240">
        <v>10</v>
      </c>
    </row>
    <row r="11" spans="1:10" ht="51.75" customHeight="1">
      <c r="A11" s="209" t="s">
        <v>147</v>
      </c>
      <c r="B11" s="219">
        <v>22</v>
      </c>
      <c r="C11" s="210">
        <v>22</v>
      </c>
      <c r="D11" s="210">
        <v>3</v>
      </c>
      <c r="E11" s="210">
        <v>3</v>
      </c>
      <c r="F11" s="211">
        <v>25</v>
      </c>
      <c r="G11" s="211">
        <v>25</v>
      </c>
      <c r="H11" s="225">
        <v>23.5</v>
      </c>
      <c r="I11" s="222">
        <f>SUM(I12+I13)</f>
        <v>24</v>
      </c>
      <c r="J11" s="239"/>
    </row>
    <row r="12" spans="1:10" ht="24" customHeight="1">
      <c r="A12" s="212" t="s">
        <v>148</v>
      </c>
      <c r="B12" s="220">
        <v>20</v>
      </c>
      <c r="C12" s="213">
        <v>20</v>
      </c>
      <c r="D12" s="213" t="s">
        <v>56</v>
      </c>
      <c r="E12" s="213" t="s">
        <v>56</v>
      </c>
      <c r="F12" s="214">
        <v>20</v>
      </c>
      <c r="G12" s="214">
        <v>20</v>
      </c>
      <c r="H12" s="215">
        <v>20</v>
      </c>
      <c r="I12" s="223">
        <v>20</v>
      </c>
      <c r="J12" s="239"/>
    </row>
    <row r="13" spans="1:10" ht="35.25" customHeight="1" thickBot="1">
      <c r="A13" s="212" t="s">
        <v>154</v>
      </c>
      <c r="B13" s="220">
        <v>2</v>
      </c>
      <c r="C13" s="213">
        <v>2</v>
      </c>
      <c r="D13" s="213">
        <v>3</v>
      </c>
      <c r="E13" s="213">
        <v>3</v>
      </c>
      <c r="F13" s="214">
        <v>5</v>
      </c>
      <c r="G13" s="214">
        <v>5</v>
      </c>
      <c r="H13" s="226">
        <v>3.5</v>
      </c>
      <c r="I13" s="227">
        <v>4</v>
      </c>
      <c r="J13" s="239"/>
    </row>
    <row r="14" spans="1:10" ht="39" customHeight="1" thickTop="1" thickBot="1">
      <c r="A14" s="231" t="s">
        <v>149</v>
      </c>
      <c r="B14" s="232">
        <v>24</v>
      </c>
      <c r="C14" s="233">
        <f>SUM(C10:C11)</f>
        <v>25</v>
      </c>
      <c r="D14" s="233">
        <f>SUM(D10:D11)</f>
        <v>4</v>
      </c>
      <c r="E14" s="233">
        <v>3</v>
      </c>
      <c r="F14" s="234">
        <v>28</v>
      </c>
      <c r="G14" s="234">
        <f>SUM(G10+G12+G13)</f>
        <v>28</v>
      </c>
      <c r="H14" s="235">
        <v>26</v>
      </c>
      <c r="I14" s="236">
        <f>SUM(I10+I11)</f>
        <v>27</v>
      </c>
      <c r="J14" s="239"/>
    </row>
    <row r="15" spans="1:10" ht="31.5" customHeight="1" thickTop="1">
      <c r="A15" s="228" t="s">
        <v>150</v>
      </c>
      <c r="B15" s="228"/>
      <c r="C15" s="229">
        <v>0</v>
      </c>
      <c r="D15" s="229">
        <v>0</v>
      </c>
      <c r="E15" s="229">
        <v>0</v>
      </c>
      <c r="F15" s="229"/>
      <c r="G15" s="229">
        <v>0</v>
      </c>
      <c r="H15" s="230">
        <v>0</v>
      </c>
      <c r="I15" s="230">
        <v>0</v>
      </c>
      <c r="J15" s="239"/>
    </row>
    <row r="16" spans="1:10" ht="15.75">
      <c r="A16" s="78"/>
      <c r="B16" s="78"/>
      <c r="C16" s="78"/>
      <c r="D16" s="78"/>
      <c r="E16" s="78"/>
      <c r="F16" s="78"/>
      <c r="G16" s="78"/>
      <c r="H16" s="78"/>
      <c r="I16" s="78"/>
      <c r="J16" s="238"/>
    </row>
    <row r="17" spans="1:10" ht="15.75">
      <c r="A17" s="78"/>
      <c r="B17" s="78"/>
      <c r="C17" s="78"/>
      <c r="D17" s="78"/>
      <c r="E17" s="78"/>
      <c r="F17" s="78"/>
      <c r="G17" s="78"/>
      <c r="H17" s="78"/>
      <c r="I17" s="241"/>
      <c r="J17" s="238"/>
    </row>
    <row r="18" spans="1:10" ht="15.75">
      <c r="A18" s="78"/>
      <c r="B18" s="78"/>
      <c r="C18" s="78"/>
      <c r="D18" s="78"/>
      <c r="E18" s="78"/>
      <c r="F18" s="78"/>
      <c r="G18" s="78"/>
      <c r="H18" s="78"/>
      <c r="I18" s="78"/>
      <c r="J18" s="238"/>
    </row>
    <row r="19" spans="1:10" ht="15.75">
      <c r="A19" s="78"/>
      <c r="B19" s="78"/>
      <c r="C19" s="78"/>
      <c r="D19" s="78"/>
      <c r="E19" s="78"/>
      <c r="F19" s="78"/>
      <c r="G19" s="78"/>
      <c r="H19" s="78"/>
      <c r="I19" s="78"/>
      <c r="J19" s="238"/>
    </row>
    <row r="20" spans="1:10" ht="15.75">
      <c r="A20" s="78"/>
      <c r="B20" s="78"/>
      <c r="C20" s="78"/>
      <c r="D20" s="78"/>
      <c r="E20" s="78"/>
      <c r="F20" s="78"/>
      <c r="G20" s="78"/>
      <c r="H20" s="78"/>
      <c r="I20" s="78"/>
      <c r="J20" s="78"/>
    </row>
    <row r="21" spans="1:10" ht="15.75">
      <c r="A21" s="78"/>
      <c r="B21" s="78"/>
      <c r="C21" s="78"/>
      <c r="D21" s="78"/>
      <c r="E21" s="78"/>
      <c r="F21" s="78"/>
      <c r="G21" s="78"/>
      <c r="H21" s="78"/>
      <c r="I21" s="78"/>
      <c r="J21" s="78"/>
    </row>
    <row r="22" spans="1:10" ht="15.75">
      <c r="A22" s="78"/>
      <c r="B22" s="78"/>
      <c r="C22" s="78"/>
      <c r="D22" s="78"/>
      <c r="E22" s="78"/>
      <c r="F22" s="78"/>
      <c r="G22" s="78"/>
      <c r="H22" s="78"/>
      <c r="I22" s="78"/>
      <c r="J22" s="78"/>
    </row>
    <row r="23" spans="1:10" ht="15.75">
      <c r="A23" s="78"/>
      <c r="B23" s="78"/>
      <c r="C23" s="78"/>
      <c r="D23" s="78"/>
      <c r="E23" s="78"/>
      <c r="F23" s="78"/>
      <c r="G23" s="78"/>
      <c r="H23" s="78"/>
      <c r="I23" s="78"/>
      <c r="J23" s="78"/>
    </row>
    <row r="24" spans="1:10" ht="15.75">
      <c r="A24" s="78"/>
      <c r="B24" s="78"/>
      <c r="C24" s="78"/>
      <c r="D24" s="78"/>
      <c r="E24" s="78"/>
      <c r="F24" s="78"/>
      <c r="G24" s="78"/>
      <c r="H24" s="78"/>
      <c r="I24" s="78"/>
      <c r="J24" s="78"/>
    </row>
  </sheetData>
  <mergeCells count="8">
    <mergeCell ref="A6:I6"/>
    <mergeCell ref="A4:I4"/>
    <mergeCell ref="A5:I5"/>
    <mergeCell ref="B8:C8"/>
    <mergeCell ref="A8:A9"/>
    <mergeCell ref="D8:E8"/>
    <mergeCell ref="F8:G8"/>
    <mergeCell ref="H8:I8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J67"/>
  <sheetViews>
    <sheetView view="pageLayout" zoomScale="90" zoomScaleNormal="80" zoomScalePageLayoutView="90" workbookViewId="0">
      <selection activeCell="J1" sqref="J1:J43"/>
    </sheetView>
  </sheetViews>
  <sheetFormatPr defaultRowHeight="15.75"/>
  <cols>
    <col min="1" max="1" width="24.5703125" style="78" customWidth="1"/>
    <col min="2" max="2" width="45.140625" style="78" customWidth="1"/>
    <col min="3" max="3" width="11.42578125" style="78" customWidth="1"/>
    <col min="4" max="4" width="11.140625" style="83" customWidth="1"/>
    <col min="5" max="5" width="11.85546875" style="83" customWidth="1"/>
    <col min="6" max="6" width="42.85546875" style="78" customWidth="1"/>
    <col min="7" max="7" width="12.28515625" style="83" customWidth="1"/>
    <col min="8" max="8" width="11" style="83" customWidth="1"/>
    <col min="9" max="9" width="12.42578125" style="83" customWidth="1"/>
    <col min="10" max="10" width="4.42578125" style="78" customWidth="1"/>
    <col min="11" max="16384" width="9.140625" style="78"/>
  </cols>
  <sheetData>
    <row r="1" spans="1:10" ht="19.5" customHeight="1">
      <c r="A1" s="119"/>
      <c r="B1" s="299" t="s">
        <v>57</v>
      </c>
      <c r="C1" s="299"/>
      <c r="D1" s="300"/>
      <c r="E1" s="190"/>
      <c r="F1" s="299" t="s">
        <v>58</v>
      </c>
      <c r="G1" s="300"/>
      <c r="H1" s="191"/>
      <c r="I1" s="190"/>
      <c r="J1" s="296">
        <v>11</v>
      </c>
    </row>
    <row r="2" spans="1:10" ht="20.25" customHeight="1">
      <c r="A2" s="301" t="s">
        <v>59</v>
      </c>
      <c r="B2" s="302"/>
      <c r="C2" s="302"/>
      <c r="D2" s="302"/>
      <c r="E2" s="302"/>
      <c r="F2" s="302"/>
      <c r="G2" s="302"/>
      <c r="H2" s="147"/>
      <c r="I2" s="148"/>
      <c r="J2" s="296"/>
    </row>
    <row r="3" spans="1:10" ht="44.25" customHeight="1">
      <c r="A3" s="152"/>
      <c r="B3" s="153"/>
      <c r="C3" s="154" t="s">
        <v>115</v>
      </c>
      <c r="D3" s="154" t="s">
        <v>133</v>
      </c>
      <c r="E3" s="154" t="s">
        <v>113</v>
      </c>
      <c r="F3" s="153"/>
      <c r="G3" s="154" t="s">
        <v>115</v>
      </c>
      <c r="H3" s="154" t="s">
        <v>133</v>
      </c>
      <c r="I3" s="154" t="s">
        <v>113</v>
      </c>
      <c r="J3" s="296"/>
    </row>
    <row r="4" spans="1:10" ht="15" customHeight="1">
      <c r="A4" s="155" t="s">
        <v>60</v>
      </c>
      <c r="B4" s="156" t="s">
        <v>104</v>
      </c>
      <c r="C4" s="157">
        <v>261200</v>
      </c>
      <c r="D4" s="157">
        <v>261503</v>
      </c>
      <c r="E4" s="157">
        <v>261587</v>
      </c>
      <c r="F4" s="156" t="s">
        <v>61</v>
      </c>
      <c r="G4" s="157">
        <f>SUM(G8+G7+G6+G5)</f>
        <v>189045</v>
      </c>
      <c r="H4" s="157">
        <f>SUM(H5:H8)</f>
        <v>189995</v>
      </c>
      <c r="I4" s="157">
        <f>SUM(I5:I8)</f>
        <v>190049</v>
      </c>
      <c r="J4" s="296"/>
    </row>
    <row r="5" spans="1:10" ht="15" customHeight="1">
      <c r="A5" s="158"/>
      <c r="B5" s="158"/>
      <c r="C5" s="159"/>
      <c r="D5" s="159"/>
      <c r="E5" s="159"/>
      <c r="F5" s="156" t="s">
        <v>109</v>
      </c>
      <c r="G5" s="157">
        <v>27059</v>
      </c>
      <c r="H5" s="157">
        <v>27059</v>
      </c>
      <c r="I5" s="157">
        <v>29490</v>
      </c>
      <c r="J5" s="296"/>
    </row>
    <row r="6" spans="1:10" ht="15" customHeight="1">
      <c r="A6" s="158"/>
      <c r="B6" s="149" t="s">
        <v>114</v>
      </c>
      <c r="C6" s="157">
        <v>86394</v>
      </c>
      <c r="D6" s="157">
        <v>86394</v>
      </c>
      <c r="E6" s="157">
        <v>86448</v>
      </c>
      <c r="F6" s="156" t="s">
        <v>108</v>
      </c>
      <c r="G6" s="157">
        <v>43633</v>
      </c>
      <c r="H6" s="157">
        <v>43633</v>
      </c>
      <c r="I6" s="157">
        <v>47364</v>
      </c>
      <c r="J6" s="296"/>
    </row>
    <row r="7" spans="1:10" ht="15" customHeight="1">
      <c r="A7" s="158"/>
      <c r="B7" s="158"/>
      <c r="C7" s="159"/>
      <c r="D7" s="159"/>
      <c r="E7" s="159"/>
      <c r="F7" s="156" t="s">
        <v>62</v>
      </c>
      <c r="G7" s="157">
        <v>31959</v>
      </c>
      <c r="H7" s="157">
        <v>32909</v>
      </c>
      <c r="I7" s="157">
        <v>26747</v>
      </c>
      <c r="J7" s="296"/>
    </row>
    <row r="8" spans="1:10" ht="15" customHeight="1">
      <c r="A8" s="158"/>
      <c r="B8" s="150" t="s">
        <v>93</v>
      </c>
      <c r="C8" s="157">
        <v>68689</v>
      </c>
      <c r="D8" s="157">
        <v>70340</v>
      </c>
      <c r="E8" s="157">
        <v>70340</v>
      </c>
      <c r="F8" s="160" t="s">
        <v>112</v>
      </c>
      <c r="G8" s="157">
        <v>86394</v>
      </c>
      <c r="H8" s="161">
        <v>86394</v>
      </c>
      <c r="I8" s="161">
        <v>86448</v>
      </c>
      <c r="J8" s="296"/>
    </row>
    <row r="9" spans="1:10" ht="13.5" customHeight="1">
      <c r="A9" s="158"/>
      <c r="B9" s="158"/>
      <c r="C9" s="159"/>
      <c r="D9" s="159"/>
      <c r="E9" s="159"/>
      <c r="F9" s="156" t="s">
        <v>63</v>
      </c>
      <c r="G9" s="157">
        <v>7691</v>
      </c>
      <c r="H9" s="157">
        <v>7691</v>
      </c>
      <c r="I9" s="157">
        <v>7691</v>
      </c>
      <c r="J9" s="296"/>
    </row>
    <row r="10" spans="1:10" ht="14.25" customHeight="1">
      <c r="A10" s="158"/>
      <c r="B10" s="156" t="s">
        <v>27</v>
      </c>
      <c r="C10" s="157">
        <v>0</v>
      </c>
      <c r="D10" s="157">
        <v>2500</v>
      </c>
      <c r="E10" s="157">
        <v>2500</v>
      </c>
      <c r="F10" s="156" t="s">
        <v>86</v>
      </c>
      <c r="G10" s="157">
        <v>10400</v>
      </c>
      <c r="H10" s="157">
        <v>10400</v>
      </c>
      <c r="I10" s="157">
        <v>10346</v>
      </c>
      <c r="J10" s="296"/>
    </row>
    <row r="11" spans="1:10" ht="1.5" hidden="1" customHeight="1">
      <c r="A11" s="158"/>
      <c r="B11" s="158"/>
      <c r="C11" s="159"/>
      <c r="D11" s="186"/>
      <c r="E11" s="186"/>
      <c r="F11" s="160"/>
      <c r="G11" s="161"/>
      <c r="H11" s="161"/>
      <c r="I11" s="161"/>
      <c r="J11" s="296"/>
    </row>
    <row r="12" spans="1:10" ht="15" customHeight="1">
      <c r="A12" s="158"/>
      <c r="B12" s="158"/>
      <c r="C12" s="159"/>
      <c r="D12" s="159"/>
      <c r="E12" s="159"/>
      <c r="F12" s="156" t="s">
        <v>29</v>
      </c>
      <c r="G12" s="157">
        <f>SUM(G14+G13)</f>
        <v>9000</v>
      </c>
      <c r="H12" s="157">
        <v>9000</v>
      </c>
      <c r="I12" s="157">
        <v>9000</v>
      </c>
      <c r="J12" s="296"/>
    </row>
    <row r="13" spans="1:10" ht="15" customHeight="1">
      <c r="A13" s="158"/>
      <c r="B13" s="156" t="s">
        <v>138</v>
      </c>
      <c r="C13" s="157">
        <v>2400</v>
      </c>
      <c r="D13" s="157">
        <v>2400</v>
      </c>
      <c r="E13" s="157">
        <v>2346</v>
      </c>
      <c r="F13" s="156" t="s">
        <v>64</v>
      </c>
      <c r="G13" s="157">
        <v>9000</v>
      </c>
      <c r="H13" s="157">
        <v>9000</v>
      </c>
      <c r="I13" s="157">
        <v>9000</v>
      </c>
      <c r="J13" s="296"/>
    </row>
    <row r="14" spans="1:10" ht="15" customHeight="1">
      <c r="A14" s="158"/>
      <c r="B14" s="158"/>
      <c r="C14" s="159"/>
      <c r="D14" s="159"/>
      <c r="E14" s="159"/>
      <c r="F14" s="156" t="s">
        <v>65</v>
      </c>
      <c r="G14" s="157">
        <v>0</v>
      </c>
      <c r="H14" s="157">
        <v>0</v>
      </c>
      <c r="I14" s="157">
        <v>0</v>
      </c>
      <c r="J14" s="296"/>
    </row>
    <row r="15" spans="1:10" ht="4.5" customHeight="1">
      <c r="A15" s="158"/>
      <c r="B15" s="158"/>
      <c r="C15" s="159"/>
      <c r="D15" s="186"/>
      <c r="E15" s="186"/>
      <c r="F15" s="160"/>
      <c r="G15" s="161"/>
      <c r="H15" s="161"/>
      <c r="I15" s="161"/>
      <c r="J15" s="296"/>
    </row>
    <row r="16" spans="1:10" ht="15" customHeight="1">
      <c r="A16" s="158"/>
      <c r="B16" s="158"/>
      <c r="C16" s="159"/>
      <c r="D16" s="159"/>
      <c r="E16" s="159"/>
      <c r="F16" s="156" t="s">
        <v>41</v>
      </c>
      <c r="G16" s="157"/>
      <c r="H16" s="157"/>
      <c r="I16" s="157"/>
      <c r="J16" s="296"/>
    </row>
    <row r="17" spans="1:10" ht="15" customHeight="1">
      <c r="A17" s="158"/>
      <c r="B17" s="158"/>
      <c r="C17" s="159"/>
      <c r="D17" s="159"/>
      <c r="E17" s="159"/>
      <c r="F17" s="156" t="s">
        <v>66</v>
      </c>
      <c r="G17" s="157">
        <v>202547</v>
      </c>
      <c r="H17" s="157">
        <v>206051</v>
      </c>
      <c r="I17" s="157">
        <v>206135</v>
      </c>
      <c r="J17" s="296"/>
    </row>
    <row r="18" spans="1:10" ht="19.5" customHeight="1">
      <c r="A18" s="162" t="s">
        <v>67</v>
      </c>
      <c r="B18" s="162" t="s">
        <v>68</v>
      </c>
      <c r="C18" s="163">
        <f>SUM(C4+C6+C8+C10+C13)</f>
        <v>418683</v>
      </c>
      <c r="D18" s="163">
        <f>SUM(D4+D6+D8+D10+D13)</f>
        <v>423137</v>
      </c>
      <c r="E18" s="163">
        <f>SUM(E4+E6+E8+E10+E13)</f>
        <v>423221</v>
      </c>
      <c r="F18" s="162" t="s">
        <v>69</v>
      </c>
      <c r="G18" s="163">
        <f>SUM(G4+G9+G10+G12+G17)</f>
        <v>418683</v>
      </c>
      <c r="H18" s="163">
        <f>SUM(H4+H9+H10+H12+H17)</f>
        <v>423137</v>
      </c>
      <c r="I18" s="163">
        <f>SUM(I4+I9+I10+I12+I17)</f>
        <v>423221</v>
      </c>
      <c r="J18" s="296"/>
    </row>
    <row r="19" spans="1:10" ht="9.75" customHeight="1">
      <c r="A19" s="155" t="s">
        <v>70</v>
      </c>
      <c r="B19" s="164"/>
      <c r="C19" s="165"/>
      <c r="D19" s="187"/>
      <c r="E19" s="187"/>
      <c r="F19" s="164"/>
      <c r="G19" s="165"/>
      <c r="H19" s="165"/>
      <c r="I19" s="165"/>
      <c r="J19" s="296"/>
    </row>
    <row r="20" spans="1:10" ht="9.75" customHeight="1">
      <c r="A20" s="166"/>
      <c r="B20" s="167" t="s">
        <v>27</v>
      </c>
      <c r="C20" s="157">
        <v>8000</v>
      </c>
      <c r="D20" s="188">
        <v>8000</v>
      </c>
      <c r="E20" s="188">
        <v>8000</v>
      </c>
      <c r="F20" s="167" t="s">
        <v>116</v>
      </c>
      <c r="G20" s="157">
        <v>4191</v>
      </c>
      <c r="H20" s="157">
        <v>4191</v>
      </c>
      <c r="I20" s="157">
        <v>4191</v>
      </c>
      <c r="J20" s="296"/>
    </row>
    <row r="21" spans="1:10" ht="15" customHeight="1">
      <c r="A21" s="158"/>
      <c r="B21" s="160" t="s">
        <v>123</v>
      </c>
      <c r="C21" s="159">
        <v>0</v>
      </c>
      <c r="D21" s="186">
        <v>5006</v>
      </c>
      <c r="E21" s="186">
        <v>5006</v>
      </c>
      <c r="F21" s="160" t="s">
        <v>126</v>
      </c>
      <c r="G21" s="159">
        <v>0</v>
      </c>
      <c r="H21" s="159">
        <v>10501</v>
      </c>
      <c r="I21" s="159">
        <v>11056</v>
      </c>
      <c r="J21" s="296"/>
    </row>
    <row r="22" spans="1:10" ht="15" customHeight="1">
      <c r="A22" s="158"/>
      <c r="B22" s="150" t="s">
        <v>93</v>
      </c>
      <c r="C22" s="157">
        <v>3191</v>
      </c>
      <c r="D22" s="188">
        <v>3191</v>
      </c>
      <c r="E22" s="188">
        <v>3191</v>
      </c>
      <c r="F22" s="167" t="s">
        <v>106</v>
      </c>
      <c r="G22" s="157"/>
      <c r="H22" s="157"/>
      <c r="I22" s="157"/>
      <c r="J22" s="296"/>
    </row>
    <row r="23" spans="1:10" ht="15" customHeight="1">
      <c r="A23" s="158"/>
      <c r="B23" s="160"/>
      <c r="C23" s="159"/>
      <c r="D23" s="189"/>
      <c r="E23" s="189"/>
      <c r="F23" s="168" t="s">
        <v>71</v>
      </c>
      <c r="G23" s="159">
        <v>7000</v>
      </c>
      <c r="H23" s="159">
        <v>1505</v>
      </c>
      <c r="I23" s="159">
        <v>950</v>
      </c>
      <c r="J23" s="296"/>
    </row>
    <row r="24" spans="1:10" ht="19.5" customHeight="1">
      <c r="A24" s="155" t="s">
        <v>70</v>
      </c>
      <c r="B24" s="169" t="s">
        <v>68</v>
      </c>
      <c r="C24" s="163">
        <f>SUM(C20:C22)</f>
        <v>11191</v>
      </c>
      <c r="D24" s="176">
        <f>SUM(D20:D22)</f>
        <v>16197</v>
      </c>
      <c r="E24" s="176">
        <f>SUM(E20:E22)</f>
        <v>16197</v>
      </c>
      <c r="F24" s="170" t="s">
        <v>69</v>
      </c>
      <c r="G24" s="163">
        <f>SUM(G20+G23)</f>
        <v>11191</v>
      </c>
      <c r="H24" s="163">
        <f>SUM(H20+H21+H23)</f>
        <v>16197</v>
      </c>
      <c r="I24" s="163">
        <f>SUM(I20+I21+I23)</f>
        <v>16197</v>
      </c>
      <c r="J24" s="296"/>
    </row>
    <row r="25" spans="1:10" ht="24.75" customHeight="1">
      <c r="A25" s="297" t="s">
        <v>72</v>
      </c>
      <c r="B25" s="303"/>
      <c r="C25" s="163">
        <f>SUM(C18+C24)</f>
        <v>429874</v>
      </c>
      <c r="D25" s="163">
        <f>SUM(D18+D24)</f>
        <v>439334</v>
      </c>
      <c r="E25" s="163">
        <f>SUM(E18+E24)</f>
        <v>439418</v>
      </c>
      <c r="F25" s="163"/>
      <c r="G25" s="163">
        <f>SUM(G18+G24)</f>
        <v>429874</v>
      </c>
      <c r="H25" s="163">
        <f>SUM(H18+H24)</f>
        <v>439334</v>
      </c>
      <c r="I25" s="163">
        <f>SUM(I18+I24)</f>
        <v>439418</v>
      </c>
      <c r="J25" s="296"/>
    </row>
    <row r="26" spans="1:10" ht="3.75" customHeight="1">
      <c r="A26" s="306"/>
      <c r="B26" s="307"/>
      <c r="C26" s="307"/>
      <c r="D26" s="307"/>
      <c r="E26" s="307"/>
      <c r="F26" s="307"/>
      <c r="G26" s="307"/>
      <c r="H26" s="120"/>
      <c r="I26" s="120"/>
      <c r="J26" s="296"/>
    </row>
    <row r="27" spans="1:10" ht="24" customHeight="1">
      <c r="A27" s="301" t="s">
        <v>73</v>
      </c>
      <c r="B27" s="302"/>
      <c r="C27" s="302"/>
      <c r="D27" s="302"/>
      <c r="E27" s="302"/>
      <c r="F27" s="302"/>
      <c r="G27" s="302"/>
      <c r="H27" s="148"/>
      <c r="I27" s="148"/>
      <c r="J27" s="296"/>
    </row>
    <row r="28" spans="1:10" ht="15" customHeight="1">
      <c r="A28" s="171" t="s">
        <v>60</v>
      </c>
      <c r="B28" s="156" t="s">
        <v>74</v>
      </c>
      <c r="C28" s="157">
        <v>4000</v>
      </c>
      <c r="D28" s="157">
        <v>4000</v>
      </c>
      <c r="E28" s="157">
        <v>4000</v>
      </c>
      <c r="F28" s="172" t="s">
        <v>61</v>
      </c>
      <c r="G28" s="157">
        <f>SUM(G30:G31)</f>
        <v>208047</v>
      </c>
      <c r="H28" s="157">
        <f>SUM(H30:H32)</f>
        <v>240453</v>
      </c>
      <c r="I28" s="157">
        <f>SUM(I30:I32)</f>
        <v>251057</v>
      </c>
      <c r="J28" s="296"/>
    </row>
    <row r="29" spans="1:10" ht="15" customHeight="1">
      <c r="A29" s="158"/>
      <c r="B29" s="156" t="s">
        <v>124</v>
      </c>
      <c r="C29" s="157">
        <v>0</v>
      </c>
      <c r="D29" s="157">
        <v>20122</v>
      </c>
      <c r="E29" s="157">
        <v>30642</v>
      </c>
      <c r="F29" s="172"/>
      <c r="G29" s="157"/>
      <c r="H29" s="157"/>
      <c r="I29" s="157"/>
      <c r="J29" s="296"/>
    </row>
    <row r="30" spans="1:10" ht="15" customHeight="1">
      <c r="A30" s="158"/>
      <c r="B30" s="156" t="s">
        <v>75</v>
      </c>
      <c r="C30" s="157">
        <v>1500</v>
      </c>
      <c r="D30" s="157">
        <v>1500</v>
      </c>
      <c r="E30" s="157">
        <v>1500</v>
      </c>
      <c r="F30" s="172" t="s">
        <v>76</v>
      </c>
      <c r="G30" s="157">
        <v>154463</v>
      </c>
      <c r="H30" s="157">
        <v>174476</v>
      </c>
      <c r="I30" s="157">
        <v>185009</v>
      </c>
      <c r="J30" s="296"/>
    </row>
    <row r="31" spans="1:10" ht="15" customHeight="1">
      <c r="A31" s="158"/>
      <c r="B31" s="156" t="s">
        <v>40</v>
      </c>
      <c r="C31" s="157">
        <v>227667</v>
      </c>
      <c r="D31" s="157">
        <v>239951</v>
      </c>
      <c r="E31" s="157">
        <f>SUM(E33+E32)</f>
        <v>240035</v>
      </c>
      <c r="F31" s="172" t="s">
        <v>128</v>
      </c>
      <c r="G31" s="157">
        <v>53584</v>
      </c>
      <c r="H31" s="157">
        <v>57197</v>
      </c>
      <c r="I31" s="157">
        <v>57268</v>
      </c>
      <c r="J31" s="296"/>
    </row>
    <row r="32" spans="1:10" ht="15" customHeight="1">
      <c r="A32" s="158"/>
      <c r="B32" s="150" t="s">
        <v>105</v>
      </c>
      <c r="C32" s="157">
        <v>25120</v>
      </c>
      <c r="D32" s="157">
        <v>33900</v>
      </c>
      <c r="E32" s="157">
        <v>33900</v>
      </c>
      <c r="F32" s="160" t="s">
        <v>129</v>
      </c>
      <c r="G32" s="159">
        <v>0</v>
      </c>
      <c r="H32" s="159">
        <v>8780</v>
      </c>
      <c r="I32" s="159">
        <v>8780</v>
      </c>
      <c r="J32" s="296"/>
    </row>
    <row r="33" spans="1:10" ht="15" customHeight="1">
      <c r="A33" s="158"/>
      <c r="B33" s="156" t="s">
        <v>77</v>
      </c>
      <c r="C33" s="157">
        <v>202547</v>
      </c>
      <c r="D33" s="157">
        <v>206051</v>
      </c>
      <c r="E33" s="157">
        <v>206135</v>
      </c>
      <c r="F33" s="167" t="s">
        <v>107</v>
      </c>
      <c r="G33" s="157">
        <v>25120</v>
      </c>
      <c r="H33" s="157">
        <v>25120</v>
      </c>
      <c r="I33" s="157">
        <v>25120</v>
      </c>
      <c r="J33" s="296"/>
    </row>
    <row r="34" spans="1:10" ht="19.5" customHeight="1">
      <c r="A34" s="162" t="s">
        <v>67</v>
      </c>
      <c r="B34" s="162" t="s">
        <v>68</v>
      </c>
      <c r="C34" s="163">
        <f>SUM(C28+C30+C31)</f>
        <v>233167</v>
      </c>
      <c r="D34" s="163">
        <f>SUM(D28:D31)</f>
        <v>265573</v>
      </c>
      <c r="E34" s="163">
        <f>SUM(E28:E31)</f>
        <v>276177</v>
      </c>
      <c r="F34" s="170" t="s">
        <v>69</v>
      </c>
      <c r="G34" s="163">
        <f>SUM(+G28+G33)</f>
        <v>233167</v>
      </c>
      <c r="H34" s="163">
        <f>SUM(H28+H33)</f>
        <v>265573</v>
      </c>
      <c r="I34" s="163">
        <f>SUM(I28+I33)</f>
        <v>276177</v>
      </c>
      <c r="J34" s="296"/>
    </row>
    <row r="35" spans="1:10" ht="19.5" customHeight="1">
      <c r="A35" s="162" t="s">
        <v>78</v>
      </c>
      <c r="B35" s="170"/>
      <c r="C35" s="163">
        <v>0</v>
      </c>
      <c r="D35" s="163">
        <v>0</v>
      </c>
      <c r="E35" s="163">
        <v>0</v>
      </c>
      <c r="F35" s="170"/>
      <c r="G35" s="163">
        <v>0</v>
      </c>
      <c r="H35" s="163">
        <v>0</v>
      </c>
      <c r="I35" s="163">
        <v>0</v>
      </c>
      <c r="J35" s="296"/>
    </row>
    <row r="36" spans="1:10" ht="24.75" customHeight="1">
      <c r="A36" s="297" t="s">
        <v>79</v>
      </c>
      <c r="B36" s="298"/>
      <c r="C36" s="163">
        <f>SUM(+C34)</f>
        <v>233167</v>
      </c>
      <c r="D36" s="163">
        <f>SUM(+D34+D35)</f>
        <v>265573</v>
      </c>
      <c r="E36" s="163">
        <f>SUM(+E34+E35)</f>
        <v>276177</v>
      </c>
      <c r="F36" s="163"/>
      <c r="G36" s="173">
        <f>SUM(G28+G33)</f>
        <v>233167</v>
      </c>
      <c r="H36" s="173">
        <f>SUM(H34+H35)</f>
        <v>265573</v>
      </c>
      <c r="I36" s="173">
        <f>SUM(I34+I35)</f>
        <v>276177</v>
      </c>
      <c r="J36" s="296"/>
    </row>
    <row r="37" spans="1:10" ht="9" customHeight="1">
      <c r="A37" s="174"/>
      <c r="B37" s="175"/>
      <c r="C37" s="176"/>
      <c r="D37" s="176"/>
      <c r="E37" s="176"/>
      <c r="F37" s="176"/>
      <c r="G37" s="173"/>
      <c r="H37" s="173"/>
      <c r="I37" s="173"/>
      <c r="J37" s="296"/>
    </row>
    <row r="38" spans="1:10" ht="15" customHeight="1">
      <c r="A38" s="297" t="s">
        <v>80</v>
      </c>
      <c r="B38" s="298"/>
      <c r="C38" s="163">
        <v>-202547</v>
      </c>
      <c r="D38" s="163">
        <v>-206051</v>
      </c>
      <c r="E38" s="163">
        <v>-206135</v>
      </c>
      <c r="F38" s="162"/>
      <c r="G38" s="173">
        <v>-202547</v>
      </c>
      <c r="H38" s="173">
        <v>-206051</v>
      </c>
      <c r="I38" s="173">
        <v>-206135</v>
      </c>
      <c r="J38" s="296"/>
    </row>
    <row r="39" spans="1:10" ht="9.75" customHeight="1">
      <c r="A39" s="168" t="s">
        <v>125</v>
      </c>
      <c r="B39" s="160"/>
      <c r="C39" s="157">
        <v>0</v>
      </c>
      <c r="D39" s="163">
        <v>-8780</v>
      </c>
      <c r="E39" s="163">
        <v>-8780</v>
      </c>
      <c r="F39" s="160"/>
      <c r="G39" s="161"/>
      <c r="H39" s="177">
        <v>-8780</v>
      </c>
      <c r="I39" s="177">
        <v>-8780</v>
      </c>
      <c r="J39" s="296"/>
    </row>
    <row r="40" spans="1:10" ht="15" customHeight="1">
      <c r="A40" s="308" t="s">
        <v>81</v>
      </c>
      <c r="B40" s="309"/>
      <c r="C40" s="304">
        <f>SUM(C38+C36+C25)</f>
        <v>460494</v>
      </c>
      <c r="D40" s="304">
        <f>SUM(D39+D38+D36+D25)</f>
        <v>490076</v>
      </c>
      <c r="E40" s="304">
        <f>SUM(E39+E38+E36+E25)</f>
        <v>500680</v>
      </c>
      <c r="F40" s="164"/>
      <c r="G40" s="304">
        <f>SUM(G25+G34+G38)</f>
        <v>460494</v>
      </c>
      <c r="H40" s="304">
        <f>SUM(H25+H36+H38+H39)</f>
        <v>490076</v>
      </c>
      <c r="I40" s="304">
        <f>SUM(I25+I36+I38+I39)</f>
        <v>500680</v>
      </c>
      <c r="J40" s="296"/>
    </row>
    <row r="41" spans="1:10" ht="15" customHeight="1">
      <c r="A41" s="178"/>
      <c r="B41" s="179" t="s">
        <v>82</v>
      </c>
      <c r="C41" s="305"/>
      <c r="D41" s="305"/>
      <c r="E41" s="305"/>
      <c r="F41" s="180"/>
      <c r="G41" s="305"/>
      <c r="H41" s="305"/>
      <c r="I41" s="305"/>
      <c r="J41" s="296"/>
    </row>
    <row r="42" spans="1:10" ht="15" customHeight="1">
      <c r="A42" s="181" t="s">
        <v>83</v>
      </c>
      <c r="B42" s="182" t="s">
        <v>84</v>
      </c>
      <c r="C42" s="157">
        <v>449303</v>
      </c>
      <c r="D42" s="157">
        <v>473879</v>
      </c>
      <c r="E42" s="157">
        <v>484483</v>
      </c>
      <c r="F42" s="183"/>
      <c r="G42" s="184">
        <v>449303</v>
      </c>
      <c r="H42" s="184">
        <v>473879</v>
      </c>
      <c r="I42" s="184">
        <v>484483</v>
      </c>
      <c r="J42" s="296"/>
    </row>
    <row r="43" spans="1:10" ht="15" customHeight="1">
      <c r="A43" s="185"/>
      <c r="B43" s="182" t="s">
        <v>78</v>
      </c>
      <c r="C43" s="184">
        <v>11191</v>
      </c>
      <c r="D43" s="184">
        <v>16197</v>
      </c>
      <c r="E43" s="184">
        <v>16197</v>
      </c>
      <c r="F43" s="183"/>
      <c r="G43" s="184">
        <v>11191</v>
      </c>
      <c r="H43" s="184">
        <v>16197</v>
      </c>
      <c r="I43" s="184">
        <v>16197</v>
      </c>
      <c r="J43" s="296"/>
    </row>
    <row r="44" spans="1:10" ht="15" customHeight="1">
      <c r="A44" s="79"/>
      <c r="B44" s="79"/>
      <c r="C44" s="79"/>
      <c r="D44" s="80"/>
      <c r="E44" s="80"/>
      <c r="F44" s="79"/>
      <c r="G44" s="80"/>
      <c r="H44" s="80"/>
      <c r="I44" s="80"/>
    </row>
    <row r="45" spans="1:10" ht="15" customHeight="1">
      <c r="A45" s="81"/>
      <c r="B45" s="81"/>
      <c r="C45" s="81"/>
      <c r="D45" s="82"/>
      <c r="E45" s="82"/>
      <c r="F45" s="81"/>
      <c r="G45" s="82"/>
      <c r="H45" s="82"/>
      <c r="I45" s="82"/>
    </row>
    <row r="46" spans="1:10" ht="15" customHeight="1"/>
    <row r="47" spans="1:10" ht="15" customHeight="1"/>
    <row r="48" spans="1:10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</sheetData>
  <mergeCells count="16">
    <mergeCell ref="J1:J43"/>
    <mergeCell ref="A36:B36"/>
    <mergeCell ref="B1:D1"/>
    <mergeCell ref="F1:G1"/>
    <mergeCell ref="A2:G2"/>
    <mergeCell ref="A25:B25"/>
    <mergeCell ref="I40:I41"/>
    <mergeCell ref="A26:G26"/>
    <mergeCell ref="A27:G27"/>
    <mergeCell ref="A38:B38"/>
    <mergeCell ref="C40:C41"/>
    <mergeCell ref="E40:E41"/>
    <mergeCell ref="H40:H41"/>
    <mergeCell ref="A40:B40"/>
    <mergeCell ref="D40:D41"/>
    <mergeCell ref="G40:G41"/>
  </mergeCells>
  <pageMargins left="0.41666666666666669" right="0.23622047244094491" top="0.74803149606299213" bottom="0.74803149606299213" header="0.31496062992125984" footer="0.31496062992125984"/>
  <pageSetup paperSize="9" scale="75" orientation="landscape" r:id="rId1"/>
  <headerFooter>
    <oddHeader>&amp;C&amp;"-,Félkövér"Győr-Moson-Sopron Megye Önkormányzat és Győr-Moson-Sopron Megyei Önkormányzati Hivatal
2014. évi bevételei kötelező és önként vállalt feladatok szerinti bontásban&amp;"-,Normál"
&amp;R3. sz. melléklet     
E Ft-ban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5</vt:i4>
      </vt:variant>
    </vt:vector>
  </HeadingPairs>
  <TitlesOfParts>
    <vt:vector size="5" baseType="lpstr">
      <vt:lpstr>1.melléklet össz. 2014</vt:lpstr>
      <vt:lpstr>1.1. önkormányzat 2014</vt:lpstr>
      <vt:lpstr>1.2.hivatal 2014</vt:lpstr>
      <vt:lpstr>2014.2.sz.mell.</vt:lpstr>
      <vt:lpstr>2014.3.sz..melléklet</vt:lpstr>
    </vt:vector>
  </TitlesOfParts>
  <Company>Gy-M-S Megyei Onkormanyzat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Horvath Szilvia</dc:creator>
  <cp:lastModifiedBy>Debreczenine Pocza Marta</cp:lastModifiedBy>
  <cp:lastPrinted>2014-11-27T09:34:02Z</cp:lastPrinted>
  <dcterms:created xsi:type="dcterms:W3CDTF">2012-05-31T08:34:30Z</dcterms:created>
  <dcterms:modified xsi:type="dcterms:W3CDTF">2015-01-07T09:59:21Z</dcterms:modified>
</cp:coreProperties>
</file>