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7.mell. müköd" sheetId="1" r:id="rId1"/>
    <sheet name="8. mell. felhalm" sheetId="2" r:id="rId2"/>
    <sheet name="Munka3" sheetId="3" r:id="rId3"/>
    <sheet name="Munka1" sheetId="4" r:id="rId4"/>
  </sheets>
  <definedNames>
    <definedName name="_xlnm.Print_Area" localSheetId="0">'7.mell. müköd'!$A$1:$F$41</definedName>
    <definedName name="_xlnm.Print_Area" localSheetId="1">'8. mell. felhalm'!$A$1:$F$38</definedName>
  </definedNames>
  <calcPr fullCalcOnLoad="1"/>
</workbook>
</file>

<file path=xl/sharedStrings.xml><?xml version="1.0" encoding="utf-8"?>
<sst xmlns="http://schemas.openxmlformats.org/spreadsheetml/2006/main" count="139" uniqueCount="94">
  <si>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</si>
  <si>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</si>
  <si>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</si>
  <si>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</si>
  <si>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</si>
  <si>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</si>
  <si>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</si>
  <si>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</si>
  <si>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</si>
  <si>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</si>
  <si>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</si>
  <si>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</si>
  <si>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</si>
  <si>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</si>
  <si>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</si>
  <si>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</si>
  <si>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</si>
  <si>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</si>
  <si>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</si>
  <si>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</si>
  <si>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</si>
  <si>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</si>
  <si>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</si>
  <si>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</si>
  <si>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</si>
  <si>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</si>
  <si>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</si>
  <si>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</si>
  <si>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</si>
  <si>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</si>
  <si>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</si>
  <si>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</si>
  <si>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</si>
  <si>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</si>
  <si>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</si>
  <si>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</si>
  <si>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</si>
  <si>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</si>
  <si>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</si>
  <si>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</si>
  <si>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</si>
  <si>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</si>
  <si>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</si>
  <si>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</si>
  <si>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</si>
  <si>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</si>
  <si>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</si>
  <si>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</si>
  <si>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</si>
  <si>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</si>
  <si>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</si>
  <si>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</si>
  <si>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</si>
  <si>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</si>
  <si>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</si>
  <si>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</si>
  <si>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</si>
  <si>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</si>
  <si>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</si>
  <si>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</si>
  <si>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</si>
  <si>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</si>
  <si>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</si>
  <si>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</si>
  <si>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</si>
  <si>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</si>
  <si>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</si>
  <si>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</si>
  <si>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</si>
  <si>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</si>
  <si>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</si>
  <si>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</si>
  <si>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</si>
  <si>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</si>
  <si>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</si>
  <si>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t xml:space="preserve">      Államháztartáson belüli megelőlegezés</t>
  </si>
  <si>
    <t>9.1</t>
  </si>
  <si>
    <t>9.2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</si>
  <si>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</si>
  <si>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</si>
  <si>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</si>
  <si>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</si>
  <si>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</si>
  <si>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</si>
  <si>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</si>
  <si>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</si>
  <si>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</si>
  <si>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Teljesítés</t>
  </si>
  <si>
    <t>%</t>
  </si>
  <si>
    <t>D</t>
  </si>
  <si>
    <t>E</t>
  </si>
  <si>
    <t>Pénzeszköz lekötött bankbetétként elhelyezése</t>
  </si>
  <si>
    <t xml:space="preserve">     7.  melléklet      9/2020. (VII.01.)  önkormányzati rendelethez</t>
  </si>
  <si>
    <t>8. melléklet     9/2020. (VII.01.)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</si>
</sst>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Continuous" vertical="center"/>
    </xf>
    <xf numFmtId="174" fontId="2" fillId="0" borderId="0" xfId="0" applyNumberFormat="1" applyFont="1" applyFill="1" applyAlignment="1">
      <alignment horizontal="centerContinuous" vertical="center"/>
    </xf>
    <xf numFmtId="174" fontId="0" fillId="0" borderId="0" xfId="0" applyNumberFormat="1" applyFill="1" applyAlignment="1">
      <alignment horizontal="center" vertical="top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 indent="1"/>
    </xf>
    <xf numFmtId="174" fontId="0" fillId="0" borderId="12" xfId="0" applyNumberFormat="1" applyFill="1" applyBorder="1" applyAlignment="1">
      <alignment horizontal="left" vertical="center" wrapText="1" indent="1"/>
    </xf>
    <xf numFmtId="174" fontId="2" fillId="0" borderId="10" xfId="0" applyNumberFormat="1" applyFont="1" applyFill="1" applyBorder="1" applyAlignment="1">
      <alignment horizontal="left" vertical="center" wrapText="1" indent="1"/>
    </xf>
    <xf numFmtId="174" fontId="0" fillId="0" borderId="13" xfId="0" applyNumberFormat="1" applyFill="1" applyBorder="1" applyAlignment="1">
      <alignment horizontal="left" vertical="center" wrapText="1" indent="1"/>
    </xf>
    <xf numFmtId="174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4" fontId="8" fillId="0" borderId="0" xfId="0" applyNumberFormat="1" applyFont="1" applyFill="1" applyAlignment="1">
      <alignment vertical="center" wrapText="1"/>
    </xf>
    <xf numFmtId="174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4" fontId="0" fillId="0" borderId="16" xfId="0" applyNumberForma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4" fontId="1" fillId="0" borderId="0" xfId="0" applyNumberFormat="1" applyFont="1" applyFill="1" applyAlignment="1">
      <alignment vertical="center" wrapText="1"/>
    </xf>
    <xf numFmtId="174" fontId="4" fillId="0" borderId="17" xfId="0" applyNumberFormat="1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right" vertical="center" wrapText="1"/>
    </xf>
    <xf numFmtId="174" fontId="0" fillId="0" borderId="0" xfId="0" applyNumberFormat="1" applyFill="1" applyAlignment="1">
      <alignment horizontal="right" wrapText="1"/>
    </xf>
    <xf numFmtId="174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4" fontId="4" fillId="0" borderId="17" xfId="0" applyNumberFormat="1" applyFont="1" applyFill="1" applyBorder="1" applyAlignment="1">
      <alignment horizontal="centerContinuous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4" xfId="0" applyNumberFormat="1" applyFont="1" applyFill="1" applyBorder="1" applyAlignment="1">
      <alignment horizontal="left" vertical="center" wrapText="1" indent="1"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4" fontId="4" fillId="0" borderId="24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>
      <alignment horizontal="left" vertical="center" wrapText="1" indent="1"/>
    </xf>
    <xf numFmtId="174" fontId="12" fillId="0" borderId="23" xfId="0" applyNumberFormat="1" applyFont="1" applyFill="1" applyBorder="1" applyAlignment="1">
      <alignment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174" fontId="6" fillId="0" borderId="28" xfId="0" applyNumberFormat="1" applyFont="1" applyFill="1" applyBorder="1" applyAlignment="1">
      <alignment horizontal="center" vertical="center" wrapText="1"/>
    </xf>
    <xf numFmtId="174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4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29" xfId="0" applyNumberFormat="1" applyFill="1" applyBorder="1" applyAlignment="1">
      <alignment vertical="center" wrapText="1"/>
    </xf>
    <xf numFmtId="174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vertical="center" wrapText="1"/>
      <protection locked="0"/>
    </xf>
    <xf numFmtId="174" fontId="10" fillId="0" borderId="12" xfId="0" applyNumberFormat="1" applyFont="1" applyFill="1" applyBorder="1" applyAlignment="1" applyProtection="1">
      <alignment vertical="center" wrapText="1"/>
      <protection locked="0"/>
    </xf>
    <xf numFmtId="174" fontId="10" fillId="0" borderId="13" xfId="0" applyNumberFormat="1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Fill="1" applyBorder="1" applyAlignment="1" applyProtection="1">
      <alignment vertical="center" wrapText="1"/>
      <protection/>
    </xf>
    <xf numFmtId="174" fontId="11" fillId="0" borderId="21" xfId="0" applyNumberFormat="1" applyFont="1" applyFill="1" applyBorder="1" applyAlignment="1" applyProtection="1">
      <alignment vertical="center" wrapText="1"/>
      <protection/>
    </xf>
    <xf numFmtId="174" fontId="11" fillId="0" borderId="10" xfId="0" applyNumberFormat="1" applyFont="1" applyFill="1" applyBorder="1" applyAlignment="1">
      <alignment vertical="center" wrapText="1"/>
    </xf>
    <xf numFmtId="174" fontId="10" fillId="0" borderId="21" xfId="0" applyNumberFormat="1" applyFont="1" applyFill="1" applyBorder="1" applyAlignment="1" applyProtection="1">
      <alignment vertical="center" wrapText="1"/>
      <protection locked="0"/>
    </xf>
    <xf numFmtId="174" fontId="10" fillId="0" borderId="10" xfId="0" applyNumberFormat="1" applyFont="1" applyFill="1" applyBorder="1" applyAlignment="1" applyProtection="1">
      <alignment vertical="center" wrapText="1"/>
      <protection/>
    </xf>
    <xf numFmtId="174" fontId="13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30" xfId="0" applyNumberFormat="1" applyFont="1" applyFill="1" applyBorder="1" applyAlignment="1" applyProtection="1">
      <alignment vertical="center" wrapText="1"/>
      <protection locked="0"/>
    </xf>
    <xf numFmtId="174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4" fontId="0" fillId="0" borderId="10" xfId="0" applyNumberFormat="1" applyFill="1" applyBorder="1" applyAlignment="1">
      <alignment horizontal="left" vertical="center" wrapText="1" indent="1"/>
    </xf>
    <xf numFmtId="174" fontId="0" fillId="0" borderId="31" xfId="0" applyNumberFormat="1" applyFill="1" applyBorder="1" applyAlignment="1">
      <alignment vertical="center" wrapText="1"/>
    </xf>
    <xf numFmtId="174" fontId="0" fillId="0" borderId="10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left" vertical="center" wrapText="1" indent="1"/>
    </xf>
    <xf numFmtId="174" fontId="8" fillId="0" borderId="16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left" vertical="center" wrapText="1" inden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 applyProtection="1">
      <alignment vertical="center" wrapText="1"/>
      <protection locked="0"/>
    </xf>
    <xf numFmtId="174" fontId="0" fillId="0" borderId="12" xfId="0" applyNumberFormat="1" applyFill="1" applyBorder="1" applyAlignment="1">
      <alignment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174" fontId="7" fillId="0" borderId="12" xfId="0" applyNumberFormat="1" applyFont="1" applyFill="1" applyBorder="1" applyAlignment="1" applyProtection="1">
      <alignment vertical="center" wrapText="1"/>
      <protection locked="0"/>
    </xf>
    <xf numFmtId="174" fontId="6" fillId="0" borderId="12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 applyProtection="1">
      <alignment vertical="center" wrapText="1"/>
      <protection locked="0"/>
    </xf>
    <xf numFmtId="174" fontId="8" fillId="0" borderId="0" xfId="0" applyNumberFormat="1" applyFont="1" applyFill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43.625" style="5" customWidth="1"/>
    <col min="3" max="3" width="18.00390625" style="1" customWidth="1"/>
    <col min="4" max="4" width="17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0" t="s">
        <v>92</v>
      </c>
      <c r="B1" s="100"/>
      <c r="C1" s="100"/>
      <c r="D1" s="16"/>
      <c r="E1" s="16"/>
      <c r="F1" s="16"/>
      <c r="G1" s="16"/>
      <c r="H1" s="16"/>
    </row>
    <row r="2" spans="2:8" ht="39.75" customHeight="1">
      <c r="B2" s="103" t="s">
        <v>35</v>
      </c>
      <c r="C2" s="103"/>
      <c r="D2" s="25"/>
      <c r="E2" s="2"/>
      <c r="F2" s="2"/>
      <c r="G2" s="3"/>
      <c r="H2" s="4"/>
    </row>
    <row r="3" ht="13.5">
      <c r="G3" s="6"/>
    </row>
    <row r="4" spans="3:7" ht="14.25" thickBot="1">
      <c r="C4" s="29" t="s">
        <v>71</v>
      </c>
      <c r="G4" s="6"/>
    </row>
    <row r="5" spans="1:7" ht="24" customHeight="1">
      <c r="A5" s="101"/>
      <c r="B5" s="26"/>
      <c r="C5" s="31"/>
      <c r="D5" s="33"/>
      <c r="E5" s="33"/>
      <c r="F5" s="33"/>
      <c r="G5" s="18"/>
    </row>
    <row r="6" spans="1:7" s="7" customFormat="1" ht="35.25" customHeight="1" thickBot="1">
      <c r="A6" s="102"/>
      <c r="B6" s="27" t="s">
        <v>0</v>
      </c>
      <c r="C6" s="32" t="s">
        <v>72</v>
      </c>
      <c r="D6" s="34" t="s">
        <v>73</v>
      </c>
      <c r="E6" s="94" t="s">
        <v>87</v>
      </c>
      <c r="F6" s="94" t="s">
        <v>88</v>
      </c>
      <c r="G6" s="19"/>
    </row>
    <row r="7" spans="1:7" s="9" customFormat="1" ht="12" customHeight="1" thickBot="1">
      <c r="A7" s="8"/>
      <c r="B7" s="54" t="s">
        <v>23</v>
      </c>
      <c r="C7" s="8" t="s">
        <v>24</v>
      </c>
      <c r="D7" s="8" t="s">
        <v>74</v>
      </c>
      <c r="E7" s="91" t="s">
        <v>89</v>
      </c>
      <c r="F7" s="91" t="s">
        <v>90</v>
      </c>
      <c r="G7" s="20"/>
    </row>
    <row r="8" spans="1:7" ht="15.75" customHeight="1">
      <c r="A8" s="10" t="s">
        <v>1</v>
      </c>
      <c r="B8" s="38" t="s">
        <v>43</v>
      </c>
      <c r="C8" s="46">
        <v>126622028</v>
      </c>
      <c r="D8" s="83">
        <v>142172920</v>
      </c>
      <c r="E8" s="92">
        <v>142172920</v>
      </c>
      <c r="F8" s="95">
        <f>E8/D8*100</f>
        <v>100</v>
      </c>
      <c r="G8" s="22"/>
    </row>
    <row r="9" spans="1:7" ht="16.5" customHeight="1">
      <c r="A9" s="11" t="s">
        <v>3</v>
      </c>
      <c r="B9" s="39" t="s">
        <v>44</v>
      </c>
      <c r="C9" s="47">
        <v>117325976</v>
      </c>
      <c r="D9" s="82">
        <v>135011091</v>
      </c>
      <c r="E9" s="92">
        <v>132781881</v>
      </c>
      <c r="F9" s="95">
        <f aca="true" t="shared" si="0" ref="F9:F34">E9/D9*100</f>
        <v>98.34886898291934</v>
      </c>
      <c r="G9" s="22"/>
    </row>
    <row r="10" spans="1:7" ht="15.75" customHeight="1">
      <c r="A10" s="11" t="s">
        <v>5</v>
      </c>
      <c r="B10" s="39" t="s">
        <v>45</v>
      </c>
      <c r="C10" s="47">
        <v>2764250</v>
      </c>
      <c r="D10" s="82">
        <v>3263418</v>
      </c>
      <c r="E10" s="92">
        <v>3263418</v>
      </c>
      <c r="F10" s="95">
        <f t="shared" si="0"/>
        <v>100</v>
      </c>
      <c r="G10" s="22"/>
    </row>
    <row r="11" spans="1:7" ht="15.75" customHeight="1">
      <c r="A11" s="11" t="s">
        <v>38</v>
      </c>
      <c r="B11" s="17" t="s">
        <v>37</v>
      </c>
      <c r="C11" s="47">
        <v>45160000</v>
      </c>
      <c r="D11" s="82">
        <v>56190800</v>
      </c>
      <c r="E11" s="92">
        <v>67040435</v>
      </c>
      <c r="F11" s="95">
        <f t="shared" si="0"/>
        <v>119.30856118795248</v>
      </c>
      <c r="G11" s="22"/>
    </row>
    <row r="12" spans="1:7" ht="15.75" customHeight="1">
      <c r="A12" s="11" t="s">
        <v>6</v>
      </c>
      <c r="B12" s="39" t="s">
        <v>46</v>
      </c>
      <c r="C12" s="47"/>
      <c r="D12" s="82">
        <v>5000</v>
      </c>
      <c r="E12" s="92">
        <v>5000</v>
      </c>
      <c r="F12" s="95">
        <f t="shared" si="0"/>
        <v>100</v>
      </c>
      <c r="G12" s="22"/>
    </row>
    <row r="13" spans="1:7" ht="15.75" customHeight="1">
      <c r="A13" s="11" t="s">
        <v>39</v>
      </c>
      <c r="B13" s="39" t="s">
        <v>47</v>
      </c>
      <c r="C13" s="47"/>
      <c r="D13" s="84"/>
      <c r="E13" s="92"/>
      <c r="F13" s="95"/>
      <c r="G13" s="22"/>
    </row>
    <row r="14" spans="1:7" ht="15.75" customHeight="1" thickBot="1">
      <c r="A14" s="11" t="s">
        <v>7</v>
      </c>
      <c r="B14" s="39" t="s">
        <v>48</v>
      </c>
      <c r="C14" s="47">
        <v>21874771</v>
      </c>
      <c r="D14" s="84">
        <v>25516619</v>
      </c>
      <c r="E14" s="92">
        <v>30725579</v>
      </c>
      <c r="F14" s="95">
        <f t="shared" si="0"/>
        <v>120.41398980013771</v>
      </c>
      <c r="G14" s="22"/>
    </row>
    <row r="15" spans="1:7" ht="15.75" customHeight="1" thickBot="1">
      <c r="A15" s="12" t="s">
        <v>40</v>
      </c>
      <c r="B15" s="40" t="s">
        <v>14</v>
      </c>
      <c r="C15" s="48">
        <f>SUM(C8+C9+C11+C12+C14)</f>
        <v>310982775</v>
      </c>
      <c r="D15" s="48">
        <f>SUM(D8+D9+D11+D12+D14)</f>
        <v>358896430</v>
      </c>
      <c r="E15" s="48">
        <f>SUM(E8+E9+E11+E12+E14)</f>
        <v>372725815</v>
      </c>
      <c r="F15" s="95">
        <f t="shared" si="0"/>
        <v>103.85330804210007</v>
      </c>
      <c r="G15" s="22"/>
    </row>
    <row r="16" spans="1:7" ht="15.75" customHeight="1">
      <c r="A16" s="10" t="s">
        <v>8</v>
      </c>
      <c r="B16" s="38" t="s">
        <v>69</v>
      </c>
      <c r="C16" s="49">
        <v>78938182</v>
      </c>
      <c r="D16" s="84">
        <f>SUM(D17+D18)</f>
        <v>84533404</v>
      </c>
      <c r="E16" s="84">
        <f>SUM(E17+E18)</f>
        <v>84533404</v>
      </c>
      <c r="F16" s="95">
        <f t="shared" si="0"/>
        <v>100</v>
      </c>
      <c r="G16" s="22"/>
    </row>
    <row r="17" spans="1:7" ht="15.75" customHeight="1">
      <c r="A17" s="88" t="s">
        <v>76</v>
      </c>
      <c r="B17" s="41" t="s">
        <v>50</v>
      </c>
      <c r="C17" s="50">
        <v>78938182</v>
      </c>
      <c r="D17" s="84">
        <v>79607433</v>
      </c>
      <c r="E17" s="92">
        <v>79607433</v>
      </c>
      <c r="F17" s="95">
        <f t="shared" si="0"/>
        <v>100</v>
      </c>
      <c r="G17" s="22"/>
    </row>
    <row r="18" spans="1:7" ht="15.75" customHeight="1">
      <c r="A18" s="88" t="s">
        <v>77</v>
      </c>
      <c r="B18" s="41" t="s">
        <v>75</v>
      </c>
      <c r="C18" s="50"/>
      <c r="D18" s="84">
        <v>4925971</v>
      </c>
      <c r="E18" s="92">
        <v>4925971</v>
      </c>
      <c r="F18" s="95">
        <f t="shared" si="0"/>
        <v>100</v>
      </c>
      <c r="G18" s="22"/>
    </row>
    <row r="19" spans="1:8" ht="15.75" customHeight="1" thickBot="1">
      <c r="A19" s="14" t="s">
        <v>9</v>
      </c>
      <c r="B19" s="42" t="s">
        <v>70</v>
      </c>
      <c r="C19" s="51"/>
      <c r="D19" s="35"/>
      <c r="E19" s="92"/>
      <c r="F19" s="95"/>
      <c r="G19" s="21"/>
      <c r="H19" s="21"/>
    </row>
    <row r="20" spans="1:7" ht="15.75" customHeight="1" thickBot="1">
      <c r="A20" s="12" t="s">
        <v>10</v>
      </c>
      <c r="B20" s="40" t="s">
        <v>25</v>
      </c>
      <c r="C20" s="48">
        <f>C16+C19</f>
        <v>78938182</v>
      </c>
      <c r="D20" s="48">
        <f>D16+D19</f>
        <v>84533404</v>
      </c>
      <c r="E20" s="48">
        <f>E16+E19</f>
        <v>84533404</v>
      </c>
      <c r="F20" s="95">
        <f t="shared" si="0"/>
        <v>100</v>
      </c>
      <c r="G20" s="22"/>
    </row>
    <row r="21" spans="1:7" ht="18" customHeight="1" thickBot="1">
      <c r="A21" s="12" t="s">
        <v>11</v>
      </c>
      <c r="B21" s="43" t="s">
        <v>26</v>
      </c>
      <c r="C21" s="48">
        <f>C15+C20</f>
        <v>389920957</v>
      </c>
      <c r="D21" s="48">
        <f>D15+D20</f>
        <v>443429834</v>
      </c>
      <c r="E21" s="48">
        <f>E15+E20</f>
        <v>457259219</v>
      </c>
      <c r="F21" s="95">
        <f t="shared" si="0"/>
        <v>103.11873129402476</v>
      </c>
      <c r="G21" s="22"/>
    </row>
    <row r="22" spans="1:6" ht="13.5" thickBot="1">
      <c r="A22" s="23" t="s">
        <v>12</v>
      </c>
      <c r="B22" s="38" t="s">
        <v>2</v>
      </c>
      <c r="C22" s="49">
        <v>101251633</v>
      </c>
      <c r="D22" s="37">
        <v>111911908</v>
      </c>
      <c r="E22" s="93">
        <v>106594942</v>
      </c>
      <c r="F22" s="95">
        <f t="shared" si="0"/>
        <v>95.24897207542918</v>
      </c>
    </row>
    <row r="23" spans="1:6" ht="13.5" thickBot="1">
      <c r="A23" s="23" t="s">
        <v>41</v>
      </c>
      <c r="B23" s="39" t="s">
        <v>4</v>
      </c>
      <c r="C23" s="47">
        <v>20089712</v>
      </c>
      <c r="D23" s="37">
        <v>21415494</v>
      </c>
      <c r="E23" s="93">
        <v>19777395</v>
      </c>
      <c r="F23" s="95">
        <f t="shared" si="0"/>
        <v>92.35086988887579</v>
      </c>
    </row>
    <row r="24" spans="1:6" ht="13.5" thickBot="1">
      <c r="A24" s="23" t="s">
        <v>13</v>
      </c>
      <c r="B24" s="39" t="s">
        <v>51</v>
      </c>
      <c r="C24" s="47">
        <v>87462406</v>
      </c>
      <c r="D24" s="37">
        <v>106298089</v>
      </c>
      <c r="E24" s="93">
        <v>81984960</v>
      </c>
      <c r="F24" s="95">
        <f t="shared" si="0"/>
        <v>77.12740724812089</v>
      </c>
    </row>
    <row r="25" spans="1:6" ht="13.5" thickBot="1">
      <c r="A25" s="23" t="s">
        <v>16</v>
      </c>
      <c r="B25" s="39" t="s">
        <v>52</v>
      </c>
      <c r="C25" s="47">
        <v>2600000</v>
      </c>
      <c r="D25" s="37">
        <v>3500000</v>
      </c>
      <c r="E25" s="93">
        <v>2232200</v>
      </c>
      <c r="F25" s="95">
        <f t="shared" si="0"/>
        <v>63.777142857142856</v>
      </c>
    </row>
    <row r="26" spans="1:6" ht="13.5" thickBot="1">
      <c r="A26" s="23" t="s">
        <v>18</v>
      </c>
      <c r="B26" s="39" t="s">
        <v>53</v>
      </c>
      <c r="C26" s="50">
        <v>109600410</v>
      </c>
      <c r="D26" s="37">
        <v>122049009</v>
      </c>
      <c r="E26" s="93">
        <v>119015250</v>
      </c>
      <c r="F26" s="95">
        <f t="shared" si="0"/>
        <v>97.51431082902116</v>
      </c>
    </row>
    <row r="27" spans="1:6" ht="13.5" thickBot="1">
      <c r="A27" s="23" t="s">
        <v>78</v>
      </c>
      <c r="B27" s="39" t="s">
        <v>22</v>
      </c>
      <c r="C27" s="50">
        <v>6943178</v>
      </c>
      <c r="D27" s="37">
        <v>20050114</v>
      </c>
      <c r="E27" s="93"/>
      <c r="F27" s="95">
        <f t="shared" si="0"/>
        <v>0</v>
      </c>
    </row>
    <row r="28" spans="1:6" ht="13.5" thickBot="1">
      <c r="A28" s="89" t="s">
        <v>79</v>
      </c>
      <c r="B28" s="44" t="s">
        <v>15</v>
      </c>
      <c r="C28" s="48">
        <f>SUM(C22:C27)</f>
        <v>327947339</v>
      </c>
      <c r="D28" s="48">
        <f>SUM(D22:D27)</f>
        <v>385224614</v>
      </c>
      <c r="E28" s="48">
        <f>SUM(E22:E27)</f>
        <v>329604747</v>
      </c>
      <c r="F28" s="95">
        <f t="shared" si="0"/>
        <v>85.56170478763852</v>
      </c>
    </row>
    <row r="29" spans="1:6" ht="13.5" thickBot="1">
      <c r="A29" s="23" t="s">
        <v>80</v>
      </c>
      <c r="B29" s="38" t="s">
        <v>19</v>
      </c>
      <c r="C29" s="49"/>
      <c r="D29" s="36"/>
      <c r="E29" s="93"/>
      <c r="F29" s="95"/>
    </row>
    <row r="30" spans="1:6" ht="13.5" thickBot="1">
      <c r="A30" s="23" t="s">
        <v>81</v>
      </c>
      <c r="B30" s="41" t="s">
        <v>54</v>
      </c>
      <c r="C30" s="50"/>
      <c r="D30" s="36"/>
      <c r="E30" s="93"/>
      <c r="F30" s="95"/>
    </row>
    <row r="31" spans="1:6" ht="13.5" thickBot="1">
      <c r="A31" s="23" t="s">
        <v>82</v>
      </c>
      <c r="B31" s="41" t="s">
        <v>68</v>
      </c>
      <c r="C31" s="50">
        <v>4511220</v>
      </c>
      <c r="D31" s="36">
        <v>4511220</v>
      </c>
      <c r="E31" s="93">
        <v>4511220</v>
      </c>
      <c r="F31" s="95">
        <f t="shared" si="0"/>
        <v>100</v>
      </c>
    </row>
    <row r="32" spans="1:6" ht="13.5" thickBot="1">
      <c r="A32" s="23" t="s">
        <v>83</v>
      </c>
      <c r="B32" s="42" t="s">
        <v>55</v>
      </c>
      <c r="C32" s="51"/>
      <c r="D32" s="36"/>
      <c r="E32" s="93">
        <v>51678</v>
      </c>
      <c r="F32" s="95"/>
    </row>
    <row r="33" spans="1:6" ht="13.5" thickBot="1">
      <c r="A33" s="89" t="s">
        <v>84</v>
      </c>
      <c r="B33" s="45" t="s">
        <v>27</v>
      </c>
      <c r="C33" s="52">
        <f>SUM(C31:C32)</f>
        <v>4511220</v>
      </c>
      <c r="D33" s="52">
        <f>SUM(D31:D32)</f>
        <v>4511220</v>
      </c>
      <c r="E33" s="52">
        <f>SUM(E31:E32)</f>
        <v>4562898</v>
      </c>
      <c r="F33" s="95">
        <f t="shared" si="0"/>
        <v>101.14554377751472</v>
      </c>
    </row>
    <row r="34" spans="1:6" ht="13.5" thickBot="1">
      <c r="A34" s="89" t="s">
        <v>85</v>
      </c>
      <c r="B34" s="43" t="s">
        <v>28</v>
      </c>
      <c r="C34" s="48">
        <f>SUM(C28+C31)</f>
        <v>332458559</v>
      </c>
      <c r="D34" s="48">
        <f>SUM(D28+D31)</f>
        <v>389735834</v>
      </c>
      <c r="E34" s="48">
        <f>SUM(E28+E31)</f>
        <v>334115967</v>
      </c>
      <c r="F34" s="95">
        <f t="shared" si="0"/>
        <v>85.72882908170051</v>
      </c>
    </row>
    <row r="39" spans="2:4" ht="25.5" customHeight="1">
      <c r="B39" s="5" t="s">
        <v>31</v>
      </c>
      <c r="C39" s="104" t="s">
        <v>42</v>
      </c>
      <c r="D39" s="104"/>
    </row>
    <row r="40" spans="2:4" ht="12.75">
      <c r="B40" s="5" t="s">
        <v>33</v>
      </c>
      <c r="C40" s="104" t="s">
        <v>34</v>
      </c>
      <c r="D40" s="104"/>
    </row>
  </sheetData>
  <sheetProtection/>
  <mergeCells count="5">
    <mergeCell ref="A1:C1"/>
    <mergeCell ref="A5:A6"/>
    <mergeCell ref="B2:C2"/>
    <mergeCell ref="C39:D39"/>
    <mergeCell ref="C40:D40"/>
  </mergeCells>
  <printOptions/>
  <pageMargins left="0.75" right="0.75" top="1" bottom="1" header="0.5" footer="0.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0.00390625" style="5" customWidth="1"/>
    <col min="3" max="3" width="15.625" style="1" customWidth="1"/>
    <col min="4" max="4" width="17.125" style="1" customWidth="1"/>
    <col min="5" max="5" width="14.125" style="1" customWidth="1"/>
    <col min="6" max="7" width="9.25390625" style="1" customWidth="1"/>
    <col min="8" max="16384" width="9.125" style="1" customWidth="1"/>
  </cols>
  <sheetData>
    <row r="1" spans="1:8" ht="12.75" customHeight="1">
      <c r="A1" s="100" t="s">
        <v>93</v>
      </c>
      <c r="B1" s="100"/>
      <c r="C1" s="100"/>
      <c r="D1" s="16"/>
      <c r="E1" s="16"/>
      <c r="F1" s="16"/>
      <c r="G1" s="16"/>
      <c r="H1" s="16"/>
    </row>
    <row r="2" spans="2:7" ht="39.75" customHeight="1">
      <c r="B2" s="103" t="s">
        <v>36</v>
      </c>
      <c r="C2" s="103"/>
      <c r="D2" s="2"/>
      <c r="E2" s="2"/>
      <c r="F2" s="2"/>
      <c r="G2" s="15"/>
    </row>
    <row r="3" spans="3:7" ht="34.5" customHeight="1" thickBot="1">
      <c r="C3" s="30" t="s">
        <v>71</v>
      </c>
      <c r="G3" s="6"/>
    </row>
    <row r="4" spans="1:7" s="7" customFormat="1" ht="35.25" customHeight="1" thickBot="1">
      <c r="A4" s="28"/>
      <c r="B4" s="53" t="s">
        <v>0</v>
      </c>
      <c r="C4" s="69" t="s">
        <v>72</v>
      </c>
      <c r="D4" s="63" t="s">
        <v>73</v>
      </c>
      <c r="E4" s="96" t="s">
        <v>87</v>
      </c>
      <c r="F4" s="96" t="s">
        <v>88</v>
      </c>
      <c r="G4" s="19"/>
    </row>
    <row r="5" spans="1:7" s="7" customFormat="1" ht="12" customHeight="1" thickBot="1">
      <c r="A5" s="8"/>
      <c r="B5" s="54" t="s">
        <v>23</v>
      </c>
      <c r="C5" s="8" t="s">
        <v>24</v>
      </c>
      <c r="D5" s="64" t="s">
        <v>74</v>
      </c>
      <c r="E5" s="91" t="s">
        <v>89</v>
      </c>
      <c r="F5" s="91" t="s">
        <v>90</v>
      </c>
      <c r="G5" s="20"/>
    </row>
    <row r="6" spans="1:7" ht="27.75" customHeight="1">
      <c r="A6" s="10" t="s">
        <v>1</v>
      </c>
      <c r="B6" s="55" t="s">
        <v>56</v>
      </c>
      <c r="C6" s="70"/>
      <c r="D6" s="80">
        <v>210501529</v>
      </c>
      <c r="E6" s="97">
        <v>210501529</v>
      </c>
      <c r="F6" s="99">
        <f>E6/D6*100</f>
        <v>100</v>
      </c>
      <c r="G6" s="24"/>
    </row>
    <row r="7" spans="1:7" ht="28.5" customHeight="1">
      <c r="A7" s="11" t="s">
        <v>3</v>
      </c>
      <c r="B7" s="56" t="s">
        <v>57</v>
      </c>
      <c r="C7" s="71"/>
      <c r="D7" s="66">
        <v>153396713</v>
      </c>
      <c r="E7" s="97">
        <v>153396713</v>
      </c>
      <c r="F7" s="99">
        <f aca="true" t="shared" si="0" ref="F7:F31">E7/D7*100</f>
        <v>100</v>
      </c>
      <c r="G7" s="24"/>
    </row>
    <row r="8" spans="1:7" ht="15.75" customHeight="1">
      <c r="A8" s="11" t="s">
        <v>5</v>
      </c>
      <c r="B8" s="56" t="s">
        <v>58</v>
      </c>
      <c r="C8" s="71">
        <v>8533060</v>
      </c>
      <c r="D8" s="79">
        <v>8533060</v>
      </c>
      <c r="E8" s="97">
        <v>4670248</v>
      </c>
      <c r="F8" s="99">
        <f t="shared" si="0"/>
        <v>54.73122185945019</v>
      </c>
      <c r="G8" s="24"/>
    </row>
    <row r="9" spans="1:7" ht="24" customHeight="1">
      <c r="A9" s="11" t="s">
        <v>38</v>
      </c>
      <c r="B9" s="56" t="s">
        <v>59</v>
      </c>
      <c r="C9" s="71"/>
      <c r="D9" s="65"/>
      <c r="E9" s="97"/>
      <c r="F9" s="99"/>
      <c r="G9" s="24"/>
    </row>
    <row r="10" spans="1:7" ht="24" customHeight="1">
      <c r="A10" s="11" t="s">
        <v>6</v>
      </c>
      <c r="B10" s="56" t="s">
        <v>60</v>
      </c>
      <c r="C10" s="71"/>
      <c r="D10" s="65"/>
      <c r="E10" s="97"/>
      <c r="F10" s="99"/>
      <c r="G10" s="24"/>
    </row>
    <row r="11" spans="1:7" ht="15.75" customHeight="1">
      <c r="A11" s="11" t="s">
        <v>39</v>
      </c>
      <c r="B11" s="56" t="s">
        <v>61</v>
      </c>
      <c r="C11" s="71">
        <v>1605000</v>
      </c>
      <c r="D11" s="67">
        <v>1605000</v>
      </c>
      <c r="E11" s="97"/>
      <c r="F11" s="99"/>
      <c r="G11" s="24"/>
    </row>
    <row r="12" spans="1:7" ht="22.5" customHeight="1">
      <c r="A12" s="11" t="s">
        <v>7</v>
      </c>
      <c r="B12" s="57" t="s">
        <v>21</v>
      </c>
      <c r="C12" s="72">
        <v>2227500</v>
      </c>
      <c r="D12" s="78">
        <v>2227500</v>
      </c>
      <c r="E12" s="97">
        <v>1184542</v>
      </c>
      <c r="F12" s="99">
        <f t="shared" si="0"/>
        <v>53.178092031425365</v>
      </c>
      <c r="G12" s="24"/>
    </row>
    <row r="13" spans="1:7" ht="15.75" thickBot="1">
      <c r="A13" s="13" t="s">
        <v>40</v>
      </c>
      <c r="B13" s="57"/>
      <c r="C13" s="72"/>
      <c r="D13" s="66"/>
      <c r="E13" s="97"/>
      <c r="F13" s="99"/>
      <c r="G13" s="24"/>
    </row>
    <row r="14" spans="1:7" ht="15.75" customHeight="1" thickBot="1">
      <c r="A14" s="85" t="s">
        <v>8</v>
      </c>
      <c r="B14" s="58" t="s">
        <v>14</v>
      </c>
      <c r="C14" s="73">
        <f>SUM(C6:C13)</f>
        <v>12365560</v>
      </c>
      <c r="D14" s="73">
        <f>SUM(D6+D8+D11+D12)</f>
        <v>222867089</v>
      </c>
      <c r="E14" s="73">
        <f>SUM(E6+E8+E11+E12)</f>
        <v>216356319</v>
      </c>
      <c r="F14" s="99">
        <f t="shared" si="0"/>
        <v>97.07863102209767</v>
      </c>
      <c r="G14" s="24"/>
    </row>
    <row r="15" spans="1:7" ht="15.75" customHeight="1">
      <c r="A15" s="10" t="s">
        <v>9</v>
      </c>
      <c r="B15" s="59" t="s">
        <v>62</v>
      </c>
      <c r="C15" s="74"/>
      <c r="D15" s="68"/>
      <c r="E15" s="98"/>
      <c r="F15" s="99"/>
      <c r="G15" s="24"/>
    </row>
    <row r="16" spans="1:7" ht="15.75" customHeight="1">
      <c r="A16" s="11" t="s">
        <v>10</v>
      </c>
      <c r="B16" s="59" t="s">
        <v>63</v>
      </c>
      <c r="C16" s="74">
        <v>73715259</v>
      </c>
      <c r="D16" s="81">
        <v>73715259</v>
      </c>
      <c r="E16" s="98">
        <v>73715259</v>
      </c>
      <c r="F16" s="99">
        <f t="shared" si="0"/>
        <v>100</v>
      </c>
      <c r="G16" s="24"/>
    </row>
    <row r="17" spans="1:7" ht="15.75" customHeight="1" thickBot="1">
      <c r="A17" s="11" t="s">
        <v>11</v>
      </c>
      <c r="B17" s="57" t="s">
        <v>49</v>
      </c>
      <c r="C17" s="72"/>
      <c r="D17" s="65"/>
      <c r="E17" s="97"/>
      <c r="F17" s="99"/>
      <c r="G17" s="24"/>
    </row>
    <row r="18" spans="1:7" ht="18.75" customHeight="1" thickBot="1">
      <c r="A18" s="90" t="s">
        <v>12</v>
      </c>
      <c r="B18" s="60" t="s">
        <v>29</v>
      </c>
      <c r="C18" s="73">
        <f>SUM(C16:C17)</f>
        <v>73715259</v>
      </c>
      <c r="D18" s="73">
        <f>SUM(D16:D17)</f>
        <v>73715259</v>
      </c>
      <c r="E18" s="73">
        <f>SUM(E16:E17)</f>
        <v>73715259</v>
      </c>
      <c r="F18" s="99">
        <f t="shared" si="0"/>
        <v>100</v>
      </c>
      <c r="G18" s="24"/>
    </row>
    <row r="19" spans="1:7" ht="18" customHeight="1" thickBot="1">
      <c r="A19" s="90" t="s">
        <v>41</v>
      </c>
      <c r="B19" s="61" t="s">
        <v>26</v>
      </c>
      <c r="C19" s="75">
        <f>C14+C18</f>
        <v>86080819</v>
      </c>
      <c r="D19" s="75">
        <f>D14+D18</f>
        <v>296582348</v>
      </c>
      <c r="E19" s="75">
        <f>E14+E18</f>
        <v>290071578</v>
      </c>
      <c r="F19" s="99">
        <f t="shared" si="0"/>
        <v>97.80473448810918</v>
      </c>
      <c r="G19" s="24"/>
    </row>
    <row r="20" spans="1:6" ht="24.75" customHeight="1">
      <c r="A20" s="11" t="s">
        <v>13</v>
      </c>
      <c r="B20" s="55" t="s">
        <v>64</v>
      </c>
      <c r="C20" s="70">
        <v>2984500</v>
      </c>
      <c r="D20" s="67">
        <v>175828915</v>
      </c>
      <c r="E20" s="93">
        <v>22313320</v>
      </c>
      <c r="F20" s="99">
        <f t="shared" si="0"/>
        <v>12.690358693278633</v>
      </c>
    </row>
    <row r="21" spans="1:6" ht="21.75" customHeight="1">
      <c r="A21" s="11" t="s">
        <v>16</v>
      </c>
      <c r="B21" s="56" t="s">
        <v>65</v>
      </c>
      <c r="C21" s="71"/>
      <c r="D21" s="67">
        <v>153396713</v>
      </c>
      <c r="E21" s="93"/>
      <c r="F21" s="99">
        <f t="shared" si="0"/>
        <v>0</v>
      </c>
    </row>
    <row r="22" spans="1:6" ht="20.25" customHeight="1">
      <c r="A22" s="11" t="s">
        <v>18</v>
      </c>
      <c r="B22" s="56" t="s">
        <v>20</v>
      </c>
      <c r="C22" s="71">
        <v>136058717</v>
      </c>
      <c r="D22" s="67">
        <v>172947433</v>
      </c>
      <c r="E22" s="93">
        <v>85970756</v>
      </c>
      <c r="F22" s="99">
        <f t="shared" si="0"/>
        <v>49.70918302094718</v>
      </c>
    </row>
    <row r="23" spans="1:6" ht="18" customHeight="1">
      <c r="A23" s="11" t="s">
        <v>78</v>
      </c>
      <c r="B23" s="56" t="s">
        <v>66</v>
      </c>
      <c r="C23" s="71">
        <v>53659256</v>
      </c>
      <c r="D23" s="67">
        <v>53659256</v>
      </c>
      <c r="E23" s="93">
        <v>15977978</v>
      </c>
      <c r="F23" s="99">
        <f t="shared" si="0"/>
        <v>29.77674159328635</v>
      </c>
    </row>
    <row r="24" spans="1:6" ht="18" customHeight="1">
      <c r="A24" s="11" t="s">
        <v>79</v>
      </c>
      <c r="B24" s="62" t="s">
        <v>67</v>
      </c>
      <c r="C24" s="71">
        <v>3500000</v>
      </c>
      <c r="D24" s="67">
        <v>1500000</v>
      </c>
      <c r="E24" s="93">
        <v>1500000</v>
      </c>
      <c r="F24" s="99">
        <f t="shared" si="0"/>
        <v>100</v>
      </c>
    </row>
    <row r="25" spans="1:6" ht="20.25" customHeight="1" thickBot="1">
      <c r="A25" s="11" t="s">
        <v>80</v>
      </c>
      <c r="B25" s="56" t="s">
        <v>22</v>
      </c>
      <c r="C25" s="71">
        <v>1000000</v>
      </c>
      <c r="D25" s="67"/>
      <c r="E25" s="93"/>
      <c r="F25" s="99"/>
    </row>
    <row r="26" spans="1:6" ht="19.5" customHeight="1" thickBot="1">
      <c r="A26" s="90" t="s">
        <v>81</v>
      </c>
      <c r="B26" s="60" t="s">
        <v>15</v>
      </c>
      <c r="C26" s="73">
        <f>SUM(C20+C22+C24+C25)</f>
        <v>143543217</v>
      </c>
      <c r="D26" s="73">
        <f>SUM(D20+D22+D24+D25)</f>
        <v>350276348</v>
      </c>
      <c r="E26" s="73">
        <f>SUM(E20+E22+E24+E25)</f>
        <v>109784076</v>
      </c>
      <c r="F26" s="99">
        <f t="shared" si="0"/>
        <v>31.342132184157634</v>
      </c>
    </row>
    <row r="27" spans="1:6" ht="17.25" customHeight="1">
      <c r="A27" s="11" t="s">
        <v>82</v>
      </c>
      <c r="B27" s="55" t="s">
        <v>17</v>
      </c>
      <c r="C27" s="70"/>
      <c r="D27" s="67"/>
      <c r="E27" s="93"/>
      <c r="F27" s="99"/>
    </row>
    <row r="28" spans="1:6" ht="18" customHeight="1">
      <c r="A28" s="11" t="s">
        <v>83</v>
      </c>
      <c r="B28" s="56" t="s">
        <v>19</v>
      </c>
      <c r="C28" s="71"/>
      <c r="D28" s="67"/>
      <c r="E28" s="93"/>
      <c r="F28" s="99"/>
    </row>
    <row r="29" spans="1:6" ht="17.25" customHeight="1" thickBot="1">
      <c r="A29" s="11" t="s">
        <v>84</v>
      </c>
      <c r="B29" s="59" t="s">
        <v>91</v>
      </c>
      <c r="C29" s="76"/>
      <c r="D29" s="86"/>
      <c r="E29" s="93">
        <v>51678</v>
      </c>
      <c r="F29" s="99"/>
    </row>
    <row r="30" spans="1:6" ht="19.5" customHeight="1" thickBot="1">
      <c r="A30" s="90" t="s">
        <v>85</v>
      </c>
      <c r="B30" s="60" t="s">
        <v>30</v>
      </c>
      <c r="C30" s="77">
        <f>C27+C28+C29</f>
        <v>0</v>
      </c>
      <c r="D30" s="87"/>
      <c r="E30" s="93">
        <f>SUM(E29)</f>
        <v>51678</v>
      </c>
      <c r="F30" s="99"/>
    </row>
    <row r="31" spans="1:6" ht="24" customHeight="1" thickBot="1">
      <c r="A31" s="90" t="s">
        <v>86</v>
      </c>
      <c r="B31" s="61" t="s">
        <v>28</v>
      </c>
      <c r="C31" s="75">
        <f>C26+C30</f>
        <v>143543217</v>
      </c>
      <c r="D31" s="75">
        <f>D26+D30</f>
        <v>350276348</v>
      </c>
      <c r="E31" s="75">
        <f>E26+E30</f>
        <v>109835754</v>
      </c>
      <c r="F31" s="99">
        <f t="shared" si="0"/>
        <v>31.356885678161746</v>
      </c>
    </row>
    <row r="37" spans="2:4" ht="25.5" customHeight="1">
      <c r="B37" s="5" t="s">
        <v>31</v>
      </c>
      <c r="C37" s="104" t="s">
        <v>32</v>
      </c>
      <c r="D37" s="104"/>
    </row>
    <row r="38" spans="2:4" ht="12.75">
      <c r="B38" s="5" t="s">
        <v>33</v>
      </c>
      <c r="C38" s="104" t="s">
        <v>34</v>
      </c>
      <c r="D38" s="104"/>
    </row>
  </sheetData>
  <sheetProtection/>
  <mergeCells count="4">
    <mergeCell ref="B2:C2"/>
    <mergeCell ref="A1:C1"/>
    <mergeCell ref="C37:D37"/>
    <mergeCell ref="C38:D3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2020-07-02T08:49:41Z</cp:lastPrinted>
  <dcterms:created xsi:type="dcterms:W3CDTF">1997-01-17T14:02:09Z</dcterms:created>
  <dcterms:modified xsi:type="dcterms:W3CDTF">2020-07-02T08:49:44Z</dcterms:modified>
  <cp:category/>
  <cp:version/>
  <cp:contentType/>
  <cp:contentStatus/>
</cp:coreProperties>
</file>