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20" yWindow="-120" windowWidth="19440" windowHeight="12240"/>
  </bookViews>
  <sheets>
    <sheet name="összes" sheetId="8" r:id="rId1"/>
    <sheet name="önkorm" sheetId="7" r:id="rId2"/>
    <sheet name="közös" sheetId="9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3" i="8"/>
  <c r="I107" s="1"/>
  <c r="H80" i="7" l="1"/>
  <c r="I80"/>
  <c r="I104" s="1"/>
  <c r="I34"/>
  <c r="I57" s="1"/>
  <c r="I108" s="1"/>
  <c r="G21"/>
  <c r="I97" l="1"/>
  <c r="H97"/>
  <c r="G97"/>
  <c r="G80"/>
  <c r="I68"/>
  <c r="I91" s="1"/>
  <c r="I99" s="1"/>
  <c r="H68"/>
  <c r="G68"/>
  <c r="I36" i="9"/>
  <c r="H36"/>
  <c r="G36"/>
  <c r="I29"/>
  <c r="H29"/>
  <c r="G29"/>
  <c r="I19"/>
  <c r="H19"/>
  <c r="G19"/>
  <c r="I15"/>
  <c r="I22" s="1"/>
  <c r="H15"/>
  <c r="G15"/>
  <c r="H39" l="1"/>
  <c r="I39"/>
  <c r="H22"/>
  <c r="G39"/>
  <c r="G91" i="7"/>
  <c r="G99" s="1"/>
  <c r="G22" i="9"/>
  <c r="G41"/>
  <c r="I103" i="7"/>
  <c r="H91"/>
  <c r="H99" s="1"/>
  <c r="H41" i="9"/>
  <c r="I41"/>
  <c r="I43" s="1"/>
  <c r="I35" i="8" l="1"/>
  <c r="H49" i="7" l="1"/>
  <c r="G21" i="8" l="1"/>
  <c r="H24" l="1"/>
  <c r="I24"/>
  <c r="I21"/>
  <c r="H100" l="1"/>
  <c r="I100"/>
  <c r="G100"/>
  <c r="I71" l="1"/>
  <c r="H71"/>
  <c r="H83"/>
  <c r="G71"/>
  <c r="G83"/>
  <c r="G51"/>
  <c r="G10"/>
  <c r="G24"/>
  <c r="G35"/>
  <c r="I10"/>
  <c r="I51"/>
  <c r="H51"/>
  <c r="H35"/>
  <c r="H21"/>
  <c r="H19" s="1"/>
  <c r="H10"/>
  <c r="I10" i="7"/>
  <c r="I21"/>
  <c r="I24"/>
  <c r="I49"/>
  <c r="H34"/>
  <c r="H24"/>
  <c r="G10"/>
  <c r="G49"/>
  <c r="H10"/>
  <c r="G34"/>
  <c r="G24"/>
  <c r="H21"/>
  <c r="I106" i="8" l="1"/>
  <c r="I94"/>
  <c r="G94"/>
  <c r="G102" s="1"/>
  <c r="G19"/>
  <c r="G9" s="1"/>
  <c r="G46" s="1"/>
  <c r="G54" s="1"/>
  <c r="H9"/>
  <c r="H46" s="1"/>
  <c r="H54" s="1"/>
  <c r="H94"/>
  <c r="H102" s="1"/>
  <c r="I19"/>
  <c r="I9" s="1"/>
  <c r="I58"/>
  <c r="I111" s="1"/>
  <c r="H19" i="7"/>
  <c r="H9" s="1"/>
  <c r="H44" s="1"/>
  <c r="H54" s="1"/>
  <c r="G19"/>
  <c r="G9" s="1"/>
  <c r="G44" s="1"/>
  <c r="G54" s="1"/>
  <c r="I19"/>
  <c r="I9" s="1"/>
  <c r="I56" s="1"/>
  <c r="I107" s="1"/>
  <c r="I102" i="8"/>
  <c r="I46" l="1"/>
  <c r="I57"/>
  <c r="I110" s="1"/>
  <c r="I44" i="7"/>
  <c r="I54" i="8" l="1"/>
  <c r="I104" s="1"/>
  <c r="I54" i="7"/>
  <c r="I101" s="1"/>
</calcChain>
</file>

<file path=xl/sharedStrings.xml><?xml version="1.0" encoding="utf-8"?>
<sst xmlns="http://schemas.openxmlformats.org/spreadsheetml/2006/main" count="219" uniqueCount="109">
  <si>
    <t>I</t>
  </si>
  <si>
    <t>BEVÉTELEK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</si>
  <si>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</si>
  <si>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</si>
  <si>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</si>
  <si>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</si>
  <si>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</si>
  <si>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</si>
  <si>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</si>
  <si>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</si>
  <si>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</si>
  <si>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</si>
  <si>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</si>
  <si>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</si>
  <si>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</si>
  <si>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</si>
  <si>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</si>
  <si>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</si>
  <si>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</si>
  <si>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</si>
  <si>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</si>
  <si>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</si>
  <si>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</si>
  <si>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</si>
  <si>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Irányítószervi támogatás</t>
  </si>
  <si>
    <t>eredeti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</si>
  <si>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</si>
  <si>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</si>
  <si>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</si>
  <si>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</si>
  <si>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</si>
  <si>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</si>
  <si>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</si>
  <si>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</si>
  <si>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</si>
  <si>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</si>
  <si>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</si>
  <si>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</si>
  <si>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</si>
  <si>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Térítési dijak,továbbszámlázott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</si>
  <si>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</si>
  <si>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</si>
  <si>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</si>
  <si>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</si>
  <si>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</si>
  <si>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</si>
  <si>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</si>
  <si>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</si>
  <si>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</si>
  <si>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</si>
  <si>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</si>
  <si>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működési</t>
  </si>
  <si>
    <t>felhalmozási</t>
  </si>
  <si>
    <t xml:space="preserve">Farád Község Önkormányzata </t>
  </si>
  <si>
    <t>működési különbözet</t>
  </si>
  <si>
    <t>felhalmozási különb.</t>
  </si>
  <si>
    <t>teljesítés</t>
  </si>
  <si>
    <t>4. Felhalmozásra átvett pénzeszköz ÁH kívűl</t>
  </si>
  <si>
    <t>Farádi Közös Önkormányzati Hivatal</t>
  </si>
  <si>
    <t>ezer Ft-ban</t>
  </si>
  <si>
    <t>teljesített</t>
  </si>
  <si>
    <t xml:space="preserve">1.Intézményi működési bevétel </t>
  </si>
  <si>
    <t>2. Működési célú támogatásértékű bevételek</t>
  </si>
  <si>
    <t>3. Működési célú átvett pénzeszköz ÁH-kivűl</t>
  </si>
  <si>
    <t>Finanszírozási bevételek összesen</t>
  </si>
  <si>
    <t xml:space="preserve"> MŰKÖDÉSI KIADÁSOK</t>
  </si>
  <si>
    <t>FELHALMOZÁSI KIADÁSOK</t>
  </si>
  <si>
    <t>1. Felhalmozási célú átvett pénzeszk.</t>
  </si>
  <si>
    <t>2. Felhalmozási célú önkorm.támogatás</t>
  </si>
  <si>
    <t>1. Felujítások</t>
  </si>
  <si>
    <t>4. Felhalmozási célú kölcsön nyújtása</t>
  </si>
  <si>
    <t>5. Visszatérítendő támogatás</t>
  </si>
  <si>
    <t>6. Felhalmozási, felujítási tartalékok</t>
  </si>
  <si>
    <t>államháztartáson belüli megelőlegezés</t>
  </si>
  <si>
    <t>Finanszírozási kiadások összesen</t>
  </si>
  <si>
    <t>Államháztartáson belüli megelőlegezések</t>
  </si>
  <si>
    <t>1. Felhalmozási célú pénzeszközök</t>
  </si>
  <si>
    <t>2. Felhalmozási célú önkorm. Támogatás</t>
  </si>
  <si>
    <t>Irányítószervi támogatás, felhalm.</t>
  </si>
  <si>
    <t>Maradvány igénybevétele</t>
  </si>
  <si>
    <t>Központi irányítói támogatás</t>
  </si>
  <si>
    <t>Farád Község Önkormányzata és Intézménye</t>
  </si>
  <si>
    <t>engedélyezett létszám</t>
  </si>
  <si>
    <t>8,5 fő</t>
  </si>
  <si>
    <t>3. Felhalmozási bevétel, részesedés</t>
  </si>
  <si>
    <t>3. Egyéb felhalmozási kiadások áh-án kívűl</t>
  </si>
  <si>
    <t>Közfogl.  Munkaügy ,EFOP</t>
  </si>
  <si>
    <t>7. Működési kölcsön nyújtása</t>
  </si>
  <si>
    <t>8. Működési tartalék, céltartalék</t>
  </si>
  <si>
    <t>Áh-án belüli</t>
  </si>
  <si>
    <t>9. Elvonások, befizetések</t>
  </si>
  <si>
    <t>7. Egyéb felhalmozási kiadások áh-án belülre</t>
  </si>
  <si>
    <t xml:space="preserve">2019. évi bevételi előirányzatának teljesülése </t>
  </si>
  <si>
    <t xml:space="preserve">2019. évi kiadási előirányzatának teljesülése </t>
  </si>
  <si>
    <t xml:space="preserve"> </t>
  </si>
  <si>
    <t>2019. évi bevételi és kiadási előirányzatainak a teljesülése</t>
  </si>
  <si>
    <t>5. Működési célú pénz.átadás(OGY)</t>
  </si>
  <si>
    <t>1. Beruházások</t>
  </si>
  <si>
    <t>Maradvány</t>
  </si>
  <si>
    <t>B21</t>
  </si>
  <si>
    <t>B25</t>
  </si>
  <si>
    <t>B5</t>
  </si>
  <si>
    <t>B7</t>
  </si>
  <si>
    <t>1/A  melléklet a 11/2020. (VII. 9) önkormányzati rendelethez</t>
  </si>
  <si>
    <t>1. melléklet a  11/2020. (VII. 9.) önkormányzati rendelethez</t>
  </si>
  <si>
    <t>2. melléklet a 11/2020. (VII. 9.) önkormányzati rendelethez</t>
  </si>
  <si>
    <t>1/B  melléklet a  11/2020. (VII. 9.) önkormányzati rendelethez</t>
  </si>
  <si>
    <t>2/B  melléklet a  11/2020. (VII. 9.) önkormányzati rendelethez</t>
  </si>
  <si>
    <t>2/A.melléklet a  11/2020. (VII. 9.) önkormányzati  rendelethez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</si>
</sst>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3" fillId="0" borderId="0" xfId="0" applyFont="1" applyBorder="1"/>
    <xf numFmtId="0" fontId="6" fillId="0" borderId="0" xfId="0" applyFont="1"/>
    <xf numFmtId="14" fontId="6" fillId="0" borderId="0" xfId="0" applyNumberFormat="1" applyFont="1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right"/>
    </xf>
    <xf numFmtId="0" fontId="1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3"/>
  <sheetViews>
    <sheetView tabSelected="1" topLeftCell="A46" workbookViewId="0">
      <selection activeCell="M61" sqref="M61"/>
    </sheetView>
  </sheetViews>
  <sheetFormatPr defaultRowHeight="12.75"/>
  <cols>
    <col min="7" max="8" width="9.28515625" bestFit="1" customWidth="1"/>
    <col min="9" max="9" width="11.28515625" bestFit="1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 t="s">
        <v>104</v>
      </c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2" t="s">
        <v>81</v>
      </c>
      <c r="B4" s="2"/>
      <c r="C4" s="2"/>
      <c r="D4" s="2"/>
      <c r="E4" s="2"/>
      <c r="F4" s="2"/>
      <c r="G4" s="2"/>
      <c r="H4" s="2"/>
      <c r="I4" s="2"/>
    </row>
    <row r="5" spans="1:9">
      <c r="A5" s="2" t="s">
        <v>92</v>
      </c>
      <c r="B5" s="2"/>
      <c r="C5" s="2"/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3" t="s">
        <v>19</v>
      </c>
    </row>
    <row r="7" spans="1:9">
      <c r="A7" s="2"/>
      <c r="B7" s="2"/>
      <c r="C7" s="2"/>
      <c r="D7" s="2"/>
      <c r="E7" s="2"/>
      <c r="F7" s="2"/>
      <c r="G7" s="2"/>
      <c r="H7" s="2"/>
      <c r="I7" s="4">
        <v>43830</v>
      </c>
    </row>
    <row r="8" spans="1:9">
      <c r="A8" s="5"/>
      <c r="B8" s="6" t="s">
        <v>1</v>
      </c>
      <c r="C8" s="6"/>
      <c r="D8" s="6"/>
      <c r="E8" s="6"/>
      <c r="F8" s="6"/>
      <c r="G8" s="6" t="s">
        <v>25</v>
      </c>
      <c r="H8" s="6" t="s">
        <v>26</v>
      </c>
      <c r="I8" s="6" t="s">
        <v>56</v>
      </c>
    </row>
    <row r="9" spans="1:9">
      <c r="A9" s="6" t="s">
        <v>0</v>
      </c>
      <c r="B9" s="7" t="s">
        <v>6</v>
      </c>
      <c r="C9" s="6"/>
      <c r="D9" s="6"/>
      <c r="E9" s="6"/>
      <c r="F9" s="6"/>
      <c r="G9" s="7">
        <f>SUM(G10+G14+G15+G16+G19+G31)</f>
        <v>225733</v>
      </c>
      <c r="H9" s="7">
        <f>SUM(H10+H14+H15+H16+H19+H31)</f>
        <v>251890</v>
      </c>
      <c r="I9" s="7">
        <f>SUM(I10+I14+I15+I16+I19+I31)</f>
        <v>242183</v>
      </c>
    </row>
    <row r="10" spans="1:9">
      <c r="A10" s="6"/>
      <c r="B10" s="6" t="s">
        <v>28</v>
      </c>
      <c r="C10" s="6"/>
      <c r="D10" s="6"/>
      <c r="E10" s="6"/>
      <c r="F10" s="6"/>
      <c r="G10" s="6">
        <f>SUM(G11:G13)</f>
        <v>5073</v>
      </c>
      <c r="H10" s="6">
        <f>SUM(H11:H13)</f>
        <v>5073</v>
      </c>
      <c r="I10" s="6">
        <f>SUM(I11:I13)</f>
        <v>5557</v>
      </c>
    </row>
    <row r="11" spans="1:9">
      <c r="A11" s="6"/>
      <c r="B11" s="6"/>
      <c r="C11" s="6"/>
      <c r="D11" s="6" t="s">
        <v>39</v>
      </c>
      <c r="E11" s="6"/>
      <c r="F11" s="6"/>
      <c r="G11" s="6">
        <v>5023</v>
      </c>
      <c r="H11" s="6">
        <v>5023</v>
      </c>
      <c r="I11" s="6">
        <v>5469</v>
      </c>
    </row>
    <row r="12" spans="1:9">
      <c r="A12" s="6"/>
      <c r="B12" s="6"/>
      <c r="C12" s="6"/>
      <c r="D12" s="6" t="s">
        <v>37</v>
      </c>
      <c r="E12" s="6"/>
      <c r="F12" s="6"/>
      <c r="G12" s="6"/>
      <c r="H12" s="6"/>
      <c r="I12" s="6"/>
    </row>
    <row r="13" spans="1:9">
      <c r="A13" s="6"/>
      <c r="B13" s="6"/>
      <c r="C13" s="6"/>
      <c r="D13" s="6" t="s">
        <v>38</v>
      </c>
      <c r="E13" s="6"/>
      <c r="F13" s="6"/>
      <c r="G13" s="6">
        <v>50</v>
      </c>
      <c r="H13" s="6">
        <v>50</v>
      </c>
      <c r="I13" s="6">
        <v>88</v>
      </c>
    </row>
    <row r="14" spans="1:9">
      <c r="A14" s="6"/>
      <c r="B14" s="6" t="s">
        <v>29</v>
      </c>
      <c r="C14" s="6"/>
      <c r="D14" s="6"/>
      <c r="E14" s="6"/>
      <c r="F14" s="6"/>
      <c r="G14" s="6">
        <v>131577</v>
      </c>
      <c r="H14" s="6">
        <v>153483</v>
      </c>
      <c r="I14" s="6">
        <v>153483</v>
      </c>
    </row>
    <row r="15" spans="1:9">
      <c r="A15" s="6"/>
      <c r="B15" s="6" t="s">
        <v>30</v>
      </c>
      <c r="C15" s="6"/>
      <c r="D15" s="6"/>
      <c r="E15" s="6"/>
      <c r="F15" s="6"/>
      <c r="G15" s="6"/>
      <c r="H15" s="6"/>
      <c r="I15" s="6"/>
    </row>
    <row r="16" spans="1:9">
      <c r="A16" s="6"/>
      <c r="B16" s="6" t="s">
        <v>40</v>
      </c>
      <c r="C16" s="6"/>
      <c r="D16" s="6"/>
      <c r="E16" s="6"/>
      <c r="F16" s="6"/>
      <c r="G16" s="6">
        <v>48123</v>
      </c>
      <c r="H16" s="6">
        <v>52374</v>
      </c>
      <c r="I16" s="6">
        <v>49854</v>
      </c>
    </row>
    <row r="17" spans="1:9">
      <c r="A17" s="6"/>
      <c r="B17" s="6" t="s">
        <v>86</v>
      </c>
      <c r="C17" s="6"/>
      <c r="D17" s="6"/>
      <c r="E17" s="6"/>
      <c r="F17" s="6"/>
      <c r="G17" s="6"/>
      <c r="H17" s="6"/>
      <c r="I17" s="6"/>
    </row>
    <row r="18" spans="1:9" s="1" customFormat="1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 t="s">
        <v>41</v>
      </c>
      <c r="C19" s="6"/>
      <c r="D19" s="6"/>
      <c r="E19" s="6"/>
      <c r="F19" s="6"/>
      <c r="G19" s="6">
        <f>SUM(G20+G21+G24+G29)</f>
        <v>40760</v>
      </c>
      <c r="H19" s="6">
        <f>SUM(H20+H21+H24+H29)</f>
        <v>40760</v>
      </c>
      <c r="I19" s="6">
        <f>SUM(I20+I21+I24+I29)</f>
        <v>33162</v>
      </c>
    </row>
    <row r="20" spans="1:9">
      <c r="A20" s="6"/>
      <c r="B20" s="6" t="s">
        <v>42</v>
      </c>
      <c r="C20" s="6"/>
      <c r="D20" s="6"/>
      <c r="E20" s="6"/>
      <c r="F20" s="6"/>
      <c r="G20" s="6">
        <v>100</v>
      </c>
      <c r="H20" s="6">
        <v>100</v>
      </c>
      <c r="I20" s="6">
        <v>71</v>
      </c>
    </row>
    <row r="21" spans="1:9">
      <c r="A21" s="6"/>
      <c r="B21" s="6" t="s">
        <v>43</v>
      </c>
      <c r="C21" s="6"/>
      <c r="D21" s="6"/>
      <c r="E21" s="6"/>
      <c r="F21" s="6"/>
      <c r="G21" s="6">
        <f>SUM(G23+G22)</f>
        <v>5360</v>
      </c>
      <c r="H21" s="6">
        <f>SUM(H23+H22)</f>
        <v>5360</v>
      </c>
      <c r="I21" s="6">
        <f>SUM(I23+I22)</f>
        <v>6237</v>
      </c>
    </row>
    <row r="22" spans="1:9">
      <c r="A22" s="6"/>
      <c r="B22" s="6"/>
      <c r="C22" s="6"/>
      <c r="D22" s="6" t="s">
        <v>31</v>
      </c>
      <c r="E22" s="6"/>
      <c r="F22" s="6"/>
      <c r="G22" s="6">
        <v>5000</v>
      </c>
      <c r="H22" s="6">
        <v>5000</v>
      </c>
      <c r="I22" s="6">
        <v>6237</v>
      </c>
    </row>
    <row r="23" spans="1:9">
      <c r="A23" s="6"/>
      <c r="B23" s="6"/>
      <c r="C23" s="6"/>
      <c r="D23" s="6" t="s">
        <v>32</v>
      </c>
      <c r="E23" s="6"/>
      <c r="F23" s="6"/>
      <c r="G23" s="6">
        <v>360</v>
      </c>
      <c r="H23" s="6">
        <v>360</v>
      </c>
      <c r="I23" s="6"/>
    </row>
    <row r="24" spans="1:9">
      <c r="A24" s="6"/>
      <c r="B24" s="6" t="s">
        <v>44</v>
      </c>
      <c r="C24" s="6"/>
      <c r="D24" s="6"/>
      <c r="E24" s="6"/>
      <c r="F24" s="6"/>
      <c r="G24" s="6">
        <f>SUM(G25:G28)</f>
        <v>35000</v>
      </c>
      <c r="H24" s="6">
        <f t="shared" ref="H24:I24" si="0">SUM(H25:H28)</f>
        <v>35000</v>
      </c>
      <c r="I24" s="6">
        <f t="shared" si="0"/>
        <v>26768</v>
      </c>
    </row>
    <row r="25" spans="1:9">
      <c r="A25" s="6"/>
      <c r="B25" s="6"/>
      <c r="C25" s="6"/>
      <c r="D25" s="6" t="s">
        <v>33</v>
      </c>
      <c r="E25" s="6"/>
      <c r="F25" s="6"/>
      <c r="G25" s="6">
        <v>300</v>
      </c>
      <c r="H25" s="6">
        <v>300</v>
      </c>
      <c r="I25" s="6">
        <v>292</v>
      </c>
    </row>
    <row r="26" spans="1:9">
      <c r="A26" s="6"/>
      <c r="B26" s="6"/>
      <c r="C26" s="6"/>
      <c r="D26" s="6" t="s">
        <v>34</v>
      </c>
      <c r="E26" s="6"/>
      <c r="F26" s="6"/>
      <c r="G26" s="6">
        <v>4400</v>
      </c>
      <c r="H26" s="6">
        <v>4400</v>
      </c>
      <c r="I26" s="6">
        <v>4194</v>
      </c>
    </row>
    <row r="27" spans="1:9">
      <c r="A27" s="6"/>
      <c r="B27" s="6"/>
      <c r="C27" s="6"/>
      <c r="D27" s="6" t="s">
        <v>35</v>
      </c>
      <c r="E27" s="6"/>
      <c r="F27" s="6"/>
      <c r="G27" s="6">
        <v>30000</v>
      </c>
      <c r="H27" s="6">
        <v>30000</v>
      </c>
      <c r="I27" s="6">
        <v>21708</v>
      </c>
    </row>
    <row r="28" spans="1:9">
      <c r="A28" s="6"/>
      <c r="B28" s="6"/>
      <c r="C28" s="6"/>
      <c r="D28" s="6" t="s">
        <v>36</v>
      </c>
      <c r="E28" s="6"/>
      <c r="F28" s="6"/>
      <c r="G28" s="6">
        <v>300</v>
      </c>
      <c r="H28" s="6">
        <v>300</v>
      </c>
      <c r="I28" s="6">
        <v>574</v>
      </c>
    </row>
    <row r="29" spans="1:9">
      <c r="A29" s="6"/>
      <c r="B29" s="6" t="s">
        <v>45</v>
      </c>
      <c r="C29" s="6"/>
      <c r="D29" s="6"/>
      <c r="E29" s="6"/>
      <c r="F29" s="6"/>
      <c r="G29" s="6">
        <v>300</v>
      </c>
      <c r="H29" s="6">
        <v>300</v>
      </c>
      <c r="I29" s="6">
        <v>86</v>
      </c>
    </row>
    <row r="30" spans="1:9">
      <c r="A30" s="6"/>
      <c r="B30" s="6"/>
      <c r="C30" s="6"/>
      <c r="D30" s="6"/>
      <c r="E30" s="6"/>
      <c r="F30" s="6"/>
      <c r="G30" s="6"/>
      <c r="H30" s="6"/>
      <c r="I30" s="6"/>
    </row>
    <row r="31" spans="1:9">
      <c r="A31" s="6"/>
      <c r="B31" s="6" t="s">
        <v>46</v>
      </c>
      <c r="C31" s="6"/>
      <c r="D31" s="6"/>
      <c r="E31" s="6"/>
      <c r="F31" s="6"/>
      <c r="G31" s="6">
        <v>200</v>
      </c>
      <c r="H31" s="6">
        <v>200</v>
      </c>
      <c r="I31" s="6">
        <v>127</v>
      </c>
    </row>
    <row r="32" spans="1:9">
      <c r="A32" s="6"/>
      <c r="B32" s="6"/>
      <c r="C32" s="6"/>
      <c r="D32" s="6"/>
      <c r="E32" s="6"/>
      <c r="F32" s="6"/>
      <c r="G32" s="6"/>
      <c r="H32" s="6"/>
      <c r="I32" s="6"/>
    </row>
    <row r="33" spans="1:9">
      <c r="A33" s="6"/>
      <c r="B33" s="6"/>
      <c r="C33" s="6"/>
      <c r="D33" s="6"/>
      <c r="E33" s="6"/>
      <c r="F33" s="6"/>
      <c r="G33" s="6"/>
      <c r="H33" s="6"/>
      <c r="I33" s="6"/>
    </row>
    <row r="34" spans="1:9">
      <c r="A34" s="6"/>
      <c r="B34" s="6"/>
      <c r="C34" s="6"/>
      <c r="D34" s="6"/>
      <c r="E34" s="6"/>
      <c r="F34" s="6"/>
      <c r="G34" s="6"/>
      <c r="H34" s="6"/>
      <c r="I34" s="6"/>
    </row>
    <row r="35" spans="1:9">
      <c r="A35" s="6" t="s">
        <v>8</v>
      </c>
      <c r="B35" s="7" t="s">
        <v>7</v>
      </c>
      <c r="C35" s="6"/>
      <c r="D35" s="6"/>
      <c r="E35" s="6"/>
      <c r="F35" s="6"/>
      <c r="G35" s="7">
        <f>SUM(G36:G44)</f>
        <v>2200</v>
      </c>
      <c r="H35" s="7">
        <f>SUM(H36:H44)</f>
        <v>71184</v>
      </c>
      <c r="I35" s="7">
        <f>SUM(I36:I44)</f>
        <v>101020</v>
      </c>
    </row>
    <row r="36" spans="1:9">
      <c r="A36" s="6" t="s">
        <v>99</v>
      </c>
      <c r="B36" s="6" t="s">
        <v>67</v>
      </c>
      <c r="C36" s="6"/>
      <c r="D36" s="6"/>
      <c r="E36" s="6"/>
      <c r="F36" s="6"/>
      <c r="G36" s="6"/>
      <c r="H36" s="6">
        <v>21000</v>
      </c>
      <c r="I36" s="6">
        <v>21000</v>
      </c>
    </row>
    <row r="37" spans="1:9">
      <c r="A37" s="6" t="s">
        <v>100</v>
      </c>
      <c r="B37" s="6" t="s">
        <v>68</v>
      </c>
      <c r="C37" s="6"/>
      <c r="D37" s="6"/>
      <c r="E37" s="6"/>
      <c r="F37" s="6"/>
      <c r="G37" s="6"/>
      <c r="H37" s="6">
        <v>47984</v>
      </c>
      <c r="I37" s="6">
        <v>77973</v>
      </c>
    </row>
    <row r="38" spans="1:9">
      <c r="A38" s="6" t="s">
        <v>101</v>
      </c>
      <c r="B38" s="6" t="s">
        <v>84</v>
      </c>
      <c r="C38" s="6"/>
      <c r="D38" s="6"/>
      <c r="E38" s="6"/>
      <c r="F38" s="6"/>
      <c r="G38" s="6"/>
      <c r="H38" s="6"/>
      <c r="I38" s="6"/>
    </row>
    <row r="39" spans="1:9">
      <c r="A39" s="6"/>
      <c r="B39" s="6" t="s">
        <v>2</v>
      </c>
      <c r="C39" s="6"/>
      <c r="D39" s="6"/>
      <c r="E39" s="6"/>
      <c r="F39" s="6"/>
      <c r="G39" s="6"/>
      <c r="H39" s="6"/>
      <c r="I39" s="6"/>
    </row>
    <row r="40" spans="1:9">
      <c r="A40" s="6"/>
      <c r="B40" s="6" t="s">
        <v>3</v>
      </c>
      <c r="C40" s="6"/>
      <c r="D40" s="6"/>
      <c r="E40" s="6"/>
      <c r="F40" s="6"/>
      <c r="G40" s="6"/>
      <c r="H40" s="6"/>
      <c r="I40" s="6"/>
    </row>
    <row r="41" spans="1:9">
      <c r="A41" s="6"/>
      <c r="B41" s="6" t="s">
        <v>4</v>
      </c>
      <c r="C41" s="6"/>
      <c r="D41" s="6"/>
      <c r="E41" s="6"/>
      <c r="F41" s="6"/>
      <c r="G41" s="6"/>
      <c r="H41" s="6"/>
      <c r="I41" s="6"/>
    </row>
    <row r="42" spans="1:9">
      <c r="A42" s="6" t="s">
        <v>102</v>
      </c>
      <c r="B42" s="6" t="s">
        <v>57</v>
      </c>
      <c r="C42" s="6"/>
      <c r="D42" s="6"/>
      <c r="E42" s="6"/>
      <c r="F42" s="6"/>
      <c r="G42" s="6"/>
      <c r="H42" s="6"/>
      <c r="I42" s="6"/>
    </row>
    <row r="43" spans="1:9">
      <c r="A43" s="6" t="s">
        <v>102</v>
      </c>
      <c r="B43" s="6" t="s">
        <v>47</v>
      </c>
      <c r="C43" s="6"/>
      <c r="D43" s="6"/>
      <c r="E43" s="6"/>
      <c r="F43" s="6"/>
      <c r="G43" s="6">
        <v>2200</v>
      </c>
      <c r="H43" s="6">
        <v>2200</v>
      </c>
      <c r="I43" s="6">
        <v>2047</v>
      </c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6" spans="1:9">
      <c r="A46" s="6"/>
      <c r="B46" s="7" t="s">
        <v>20</v>
      </c>
      <c r="C46" s="6"/>
      <c r="D46" s="6"/>
      <c r="E46" s="6"/>
      <c r="F46" s="6"/>
      <c r="G46" s="7">
        <f>SUM(G9+G35)</f>
        <v>227933</v>
      </c>
      <c r="H46" s="7">
        <f>SUM(H9+H35)</f>
        <v>323074</v>
      </c>
      <c r="I46" s="7">
        <f>SUM(I9+I35)</f>
        <v>343203</v>
      </c>
    </row>
    <row r="47" spans="1:9">
      <c r="A47" s="6"/>
      <c r="B47" s="7"/>
      <c r="C47" s="6"/>
      <c r="D47" s="6"/>
      <c r="E47" s="6"/>
      <c r="F47" s="6"/>
      <c r="G47" s="6"/>
      <c r="H47" s="6"/>
      <c r="I47" s="6"/>
    </row>
    <row r="48" spans="1:9">
      <c r="A48" s="6"/>
      <c r="B48" s="6" t="s">
        <v>49</v>
      </c>
      <c r="C48" s="6"/>
      <c r="D48" s="6"/>
      <c r="E48" s="6"/>
      <c r="F48" s="6"/>
      <c r="G48" s="6">
        <v>49795</v>
      </c>
      <c r="H48" s="6">
        <v>49804</v>
      </c>
      <c r="I48" s="6">
        <v>56856</v>
      </c>
    </row>
    <row r="49" spans="1:9">
      <c r="A49" s="6"/>
      <c r="B49" s="6" t="s">
        <v>48</v>
      </c>
      <c r="C49" s="6"/>
      <c r="D49" s="6"/>
      <c r="E49" s="6"/>
      <c r="F49" s="6"/>
      <c r="G49" s="6">
        <v>7052</v>
      </c>
      <c r="H49" s="6">
        <v>7052</v>
      </c>
      <c r="I49" s="6">
        <v>0</v>
      </c>
    </row>
    <row r="50" spans="1:9">
      <c r="A50" s="6"/>
      <c r="B50" s="6" t="s">
        <v>75</v>
      </c>
      <c r="C50" s="6"/>
      <c r="D50" s="6"/>
      <c r="E50" s="6"/>
      <c r="F50" s="6"/>
      <c r="G50" s="6"/>
      <c r="H50" s="6"/>
      <c r="I50" s="6">
        <v>6464</v>
      </c>
    </row>
    <row r="51" spans="1:9">
      <c r="A51" s="6"/>
      <c r="B51" s="7" t="s">
        <v>64</v>
      </c>
      <c r="C51" s="6"/>
      <c r="D51" s="6"/>
      <c r="E51" s="6"/>
      <c r="F51" s="6"/>
      <c r="G51" s="6">
        <f>SUM(G48:G50)</f>
        <v>56847</v>
      </c>
      <c r="H51" s="6">
        <f>SUM(H48:H50)</f>
        <v>56856</v>
      </c>
      <c r="I51" s="6">
        <f>SUM(I48:I50)</f>
        <v>63320</v>
      </c>
    </row>
    <row r="52" spans="1:9">
      <c r="A52" s="6"/>
      <c r="B52" s="7"/>
      <c r="C52" s="6"/>
      <c r="D52" s="6"/>
      <c r="E52" s="6"/>
      <c r="F52" s="6"/>
      <c r="G52" s="6"/>
      <c r="H52" s="6"/>
      <c r="I52" s="6"/>
    </row>
    <row r="53" spans="1:9">
      <c r="A53" s="6"/>
      <c r="B53" s="7" t="s">
        <v>24</v>
      </c>
      <c r="C53" s="6"/>
      <c r="D53" s="6"/>
      <c r="E53" s="6"/>
      <c r="F53" s="6"/>
      <c r="G53" s="6">
        <v>36336</v>
      </c>
      <c r="H53" s="6">
        <v>44421</v>
      </c>
      <c r="I53" s="6">
        <v>43577</v>
      </c>
    </row>
    <row r="54" spans="1:9">
      <c r="A54" s="6"/>
      <c r="B54" s="7" t="s">
        <v>23</v>
      </c>
      <c r="C54" s="6"/>
      <c r="D54" s="6"/>
      <c r="E54" s="6"/>
      <c r="F54" s="6"/>
      <c r="G54" s="7">
        <f>SUM(G51+G46+G53)</f>
        <v>321116</v>
      </c>
      <c r="H54" s="7">
        <f t="shared" ref="H54:I54" si="1">SUM(H51+H46+H53)</f>
        <v>424351</v>
      </c>
      <c r="I54" s="7">
        <f t="shared" si="1"/>
        <v>450100</v>
      </c>
    </row>
    <row r="55" spans="1:9">
      <c r="A55" s="6"/>
      <c r="B55" s="6"/>
      <c r="C55" s="6"/>
      <c r="D55" s="6"/>
      <c r="E55" s="6"/>
      <c r="F55" s="6"/>
      <c r="G55" s="6"/>
      <c r="H55" s="6"/>
      <c r="I55" s="6"/>
    </row>
    <row r="56" spans="1:9">
      <c r="A56" s="6"/>
      <c r="B56" s="6"/>
      <c r="C56" s="6"/>
      <c r="D56" s="6"/>
      <c r="E56" s="6"/>
      <c r="F56" s="6"/>
      <c r="G56" s="6"/>
      <c r="H56" s="6"/>
      <c r="I56" s="6"/>
    </row>
    <row r="57" spans="1:9">
      <c r="A57" s="6"/>
      <c r="B57" s="6" t="s">
        <v>51</v>
      </c>
      <c r="C57" s="6"/>
      <c r="D57" s="6"/>
      <c r="E57" s="6"/>
      <c r="F57" s="6"/>
      <c r="G57" s="6"/>
      <c r="H57" s="6"/>
      <c r="I57" s="6">
        <f>SUM(I9+I48+I50+I53)</f>
        <v>349080</v>
      </c>
    </row>
    <row r="58" spans="1:9">
      <c r="A58" s="6"/>
      <c r="B58" s="6" t="s">
        <v>52</v>
      </c>
      <c r="C58" s="6"/>
      <c r="D58" s="6"/>
      <c r="E58" s="6"/>
      <c r="F58" s="6"/>
      <c r="G58" s="6"/>
      <c r="H58" s="6"/>
      <c r="I58" s="6">
        <f>SUM(I35+I49)</f>
        <v>101020</v>
      </c>
    </row>
    <row r="59" spans="1:9">
      <c r="A59" s="8"/>
      <c r="B59" s="8"/>
      <c r="C59" s="8"/>
      <c r="D59" s="8"/>
      <c r="E59" s="8"/>
      <c r="F59" s="8"/>
      <c r="G59" s="8"/>
      <c r="H59" s="8"/>
      <c r="I59" s="2"/>
    </row>
    <row r="60" spans="1:9">
      <c r="A60" s="8"/>
      <c r="B60" s="8"/>
      <c r="C60" s="8"/>
      <c r="D60" s="8"/>
      <c r="E60" s="8"/>
      <c r="F60" s="8"/>
      <c r="G60" s="8"/>
      <c r="H60" s="8"/>
      <c r="I60" s="2"/>
    </row>
    <row r="61" spans="1:9">
      <c r="A61" s="8"/>
      <c r="B61" s="8"/>
      <c r="C61" s="8"/>
      <c r="D61" s="8"/>
      <c r="E61" s="8"/>
      <c r="F61" s="8"/>
      <c r="G61" s="8"/>
      <c r="H61" s="8"/>
      <c r="I61" s="2"/>
    </row>
    <row r="62" spans="1:9">
      <c r="A62" s="8"/>
      <c r="B62" s="8"/>
      <c r="C62" s="8"/>
      <c r="D62" s="2" t="s">
        <v>105</v>
      </c>
      <c r="E62" s="2"/>
      <c r="F62" s="8"/>
      <c r="G62" s="8"/>
      <c r="H62" s="8"/>
      <c r="I62" s="2"/>
    </row>
    <row r="63" spans="1:9">
      <c r="A63" s="8"/>
      <c r="B63" s="8"/>
      <c r="C63" s="8"/>
      <c r="D63" s="8"/>
      <c r="E63" s="8"/>
      <c r="F63" s="8"/>
      <c r="G63" s="8"/>
      <c r="H63" s="8"/>
      <c r="I63" s="2"/>
    </row>
    <row r="64" spans="1:9">
      <c r="A64" s="2" t="s">
        <v>81</v>
      </c>
      <c r="B64" s="2"/>
      <c r="C64" s="2"/>
      <c r="D64" s="2"/>
      <c r="E64" s="2"/>
      <c r="F64" s="2"/>
      <c r="G64" s="2"/>
      <c r="H64" s="2"/>
      <c r="I64" s="2"/>
    </row>
    <row r="65" spans="1:9">
      <c r="A65" s="2" t="s">
        <v>93</v>
      </c>
      <c r="B65" s="2"/>
      <c r="C65" s="2"/>
      <c r="D65" s="2"/>
      <c r="E65" s="2"/>
      <c r="F65" s="2"/>
      <c r="G65" s="2"/>
      <c r="H65" s="2"/>
      <c r="I65" s="2"/>
    </row>
    <row r="66" spans="1:9" ht="12.75" customHeight="1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8"/>
      <c r="B67" s="8"/>
      <c r="C67" s="8"/>
      <c r="D67" s="8"/>
      <c r="E67" s="8"/>
      <c r="F67" s="8"/>
      <c r="G67" s="8"/>
      <c r="H67" s="8"/>
      <c r="I67" s="3" t="s">
        <v>19</v>
      </c>
    </row>
    <row r="68" spans="1:9">
      <c r="A68" s="8"/>
      <c r="B68" s="8"/>
      <c r="C68" s="8"/>
      <c r="D68" s="8"/>
      <c r="E68" s="8"/>
      <c r="F68" s="8"/>
      <c r="G68" s="8"/>
      <c r="H68" s="8"/>
      <c r="I68" s="4">
        <v>43830</v>
      </c>
    </row>
    <row r="69" spans="1:9">
      <c r="A69" s="6"/>
      <c r="B69" s="7" t="s">
        <v>5</v>
      </c>
      <c r="C69" s="6"/>
      <c r="D69" s="6"/>
      <c r="E69" s="6"/>
      <c r="F69" s="6"/>
      <c r="G69" s="6" t="s">
        <v>25</v>
      </c>
      <c r="H69" s="6" t="s">
        <v>26</v>
      </c>
      <c r="I69" s="6" t="s">
        <v>56</v>
      </c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 t="s">
        <v>0</v>
      </c>
      <c r="B71" s="7" t="s">
        <v>16</v>
      </c>
      <c r="C71" s="6"/>
      <c r="D71" s="6"/>
      <c r="E71" s="6"/>
      <c r="F71" s="6"/>
      <c r="G71" s="7">
        <f>SUM(G72:G80)</f>
        <v>270854</v>
      </c>
      <c r="H71" s="7">
        <f>SUM(H72:H81)</f>
        <v>291900</v>
      </c>
      <c r="I71" s="7">
        <f>SUM(I72:I81)</f>
        <v>263126</v>
      </c>
    </row>
    <row r="72" spans="1:9">
      <c r="A72" s="6"/>
      <c r="B72" s="6" t="s">
        <v>9</v>
      </c>
      <c r="C72" s="6"/>
      <c r="D72" s="6"/>
      <c r="E72" s="6"/>
      <c r="F72" s="6"/>
      <c r="G72" s="6">
        <v>59741</v>
      </c>
      <c r="H72" s="6">
        <v>73128</v>
      </c>
      <c r="I72" s="6">
        <v>67994</v>
      </c>
    </row>
    <row r="73" spans="1:9">
      <c r="A73" s="6"/>
      <c r="B73" s="6" t="s">
        <v>10</v>
      </c>
      <c r="C73" s="6"/>
      <c r="D73" s="6"/>
      <c r="E73" s="6"/>
      <c r="F73" s="6"/>
      <c r="G73" s="6">
        <v>11540</v>
      </c>
      <c r="H73" s="6">
        <v>14268</v>
      </c>
      <c r="I73" s="6">
        <v>13364</v>
      </c>
    </row>
    <row r="74" spans="1:9">
      <c r="A74" s="6"/>
      <c r="B74" s="6" t="s">
        <v>11</v>
      </c>
      <c r="C74" s="6"/>
      <c r="D74" s="6"/>
      <c r="E74" s="6"/>
      <c r="F74" s="6"/>
      <c r="G74" s="6">
        <v>90223</v>
      </c>
      <c r="H74" s="6">
        <v>95923</v>
      </c>
      <c r="I74" s="6">
        <v>77734</v>
      </c>
    </row>
    <row r="75" spans="1:9">
      <c r="A75" s="6"/>
      <c r="B75" s="6" t="s">
        <v>12</v>
      </c>
      <c r="C75" s="6"/>
      <c r="D75" s="6"/>
      <c r="E75" s="6"/>
      <c r="F75" s="6"/>
      <c r="G75" s="6">
        <v>7900</v>
      </c>
      <c r="H75" s="6">
        <v>10056</v>
      </c>
      <c r="I75" s="6">
        <v>8587</v>
      </c>
    </row>
    <row r="76" spans="1:9">
      <c r="A76" s="6"/>
      <c r="B76" s="6" t="s">
        <v>13</v>
      </c>
      <c r="C76" s="6"/>
      <c r="D76" s="6"/>
      <c r="E76" s="6"/>
      <c r="F76" s="6"/>
      <c r="G76" s="6">
        <v>404</v>
      </c>
      <c r="H76" s="6">
        <v>4571</v>
      </c>
      <c r="I76" s="6">
        <v>3232</v>
      </c>
    </row>
    <row r="77" spans="1:9">
      <c r="A77" s="6"/>
      <c r="B77" s="6" t="s">
        <v>14</v>
      </c>
      <c r="C77" s="6"/>
      <c r="D77" s="6"/>
      <c r="E77" s="6"/>
      <c r="F77" s="6"/>
      <c r="G77" s="6">
        <v>90188</v>
      </c>
      <c r="H77" s="6">
        <v>93215</v>
      </c>
      <c r="I77" s="6">
        <v>92215</v>
      </c>
    </row>
    <row r="78" spans="1:9">
      <c r="A78" s="6"/>
      <c r="B78" s="6" t="s">
        <v>87</v>
      </c>
      <c r="C78" s="6"/>
      <c r="D78" s="6"/>
      <c r="E78" s="6"/>
      <c r="F78" s="6"/>
      <c r="G78" s="6">
        <v>1200</v>
      </c>
      <c r="H78" s="6">
        <v>0</v>
      </c>
      <c r="I78" s="6">
        <v>0</v>
      </c>
    </row>
    <row r="79" spans="1:9">
      <c r="A79" s="6"/>
      <c r="B79" s="6" t="s">
        <v>88</v>
      </c>
      <c r="C79" s="6"/>
      <c r="D79" s="6"/>
      <c r="E79" s="6"/>
      <c r="F79" s="6"/>
      <c r="G79" s="6">
        <v>9658</v>
      </c>
      <c r="H79" s="6">
        <v>739</v>
      </c>
      <c r="I79" s="6">
        <v>0</v>
      </c>
    </row>
    <row r="80" spans="1:9">
      <c r="A80" s="6"/>
      <c r="B80" s="6" t="s">
        <v>90</v>
      </c>
      <c r="C80" s="6"/>
      <c r="D80" s="6"/>
      <c r="E80" s="6"/>
      <c r="F80" s="6"/>
      <c r="G80" s="6">
        <v>0</v>
      </c>
      <c r="H80" s="6">
        <v>0</v>
      </c>
      <c r="I80" s="6">
        <v>0</v>
      </c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 t="s">
        <v>15</v>
      </c>
      <c r="B83" s="7" t="s">
        <v>17</v>
      </c>
      <c r="C83" s="6"/>
      <c r="D83" s="6"/>
      <c r="E83" s="6"/>
      <c r="F83" s="6"/>
      <c r="G83" s="7">
        <f>SUM(G85:G90)+G91</f>
        <v>9252</v>
      </c>
      <c r="H83" s="7">
        <f>SUM(H85:H90)+H91</f>
        <v>83356</v>
      </c>
      <c r="I83" s="7">
        <f>SUM(I85:I91)</f>
        <v>35937</v>
      </c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 t="s">
        <v>69</v>
      </c>
      <c r="C85" s="6"/>
      <c r="D85" s="6"/>
      <c r="E85" s="6"/>
      <c r="F85" s="6"/>
      <c r="G85" s="6">
        <v>0</v>
      </c>
      <c r="H85" s="6">
        <v>64994</v>
      </c>
      <c r="I85" s="6">
        <v>24927</v>
      </c>
    </row>
    <row r="86" spans="1:9">
      <c r="A86" s="6"/>
      <c r="B86" s="6" t="s">
        <v>27</v>
      </c>
      <c r="C86" s="6"/>
      <c r="D86" s="6"/>
      <c r="E86" s="6"/>
      <c r="F86" s="6"/>
      <c r="G86" s="6">
        <v>8252</v>
      </c>
      <c r="H86" s="6">
        <v>11261</v>
      </c>
      <c r="I86" s="6">
        <v>4508</v>
      </c>
    </row>
    <row r="87" spans="1:9">
      <c r="A87" s="6"/>
      <c r="B87" s="6" t="s">
        <v>85</v>
      </c>
      <c r="C87" s="6"/>
      <c r="D87" s="6"/>
      <c r="E87" s="6"/>
      <c r="F87" s="6"/>
      <c r="G87" s="6"/>
      <c r="H87" s="6">
        <v>1400</v>
      </c>
      <c r="I87" s="6">
        <v>1400</v>
      </c>
    </row>
    <row r="88" spans="1:9">
      <c r="A88" s="6"/>
      <c r="B88" s="6" t="s">
        <v>70</v>
      </c>
      <c r="C88" s="6"/>
      <c r="D88" s="6"/>
      <c r="E88" s="6"/>
      <c r="F88" s="6"/>
      <c r="G88" s="6">
        <v>1000</v>
      </c>
      <c r="H88" s="6">
        <v>4436</v>
      </c>
      <c r="I88" s="6">
        <v>3836</v>
      </c>
    </row>
    <row r="89" spans="1:9">
      <c r="A89" s="6"/>
      <c r="B89" s="6" t="s">
        <v>71</v>
      </c>
      <c r="C89" s="6"/>
      <c r="D89" s="6"/>
      <c r="E89" s="6"/>
      <c r="F89" s="6"/>
      <c r="G89" s="6"/>
      <c r="H89" s="6"/>
      <c r="I89" s="6"/>
    </row>
    <row r="90" spans="1:9">
      <c r="A90" s="6"/>
      <c r="B90" s="6" t="s">
        <v>72</v>
      </c>
      <c r="C90" s="6"/>
      <c r="D90" s="6"/>
      <c r="E90" s="6"/>
      <c r="F90" s="6"/>
      <c r="G90" s="6"/>
      <c r="H90" s="6"/>
      <c r="I90" s="6"/>
    </row>
    <row r="91" spans="1:9">
      <c r="A91" s="6"/>
      <c r="B91" s="6" t="s">
        <v>91</v>
      </c>
      <c r="C91" s="6"/>
      <c r="D91" s="6"/>
      <c r="E91" s="6"/>
      <c r="F91" s="6"/>
      <c r="G91" s="6"/>
      <c r="H91" s="6">
        <v>1265</v>
      </c>
      <c r="I91" s="6">
        <v>1266</v>
      </c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7" t="s">
        <v>21</v>
      </c>
      <c r="C94" s="6"/>
      <c r="D94" s="6"/>
      <c r="E94" s="6"/>
      <c r="F94" s="6"/>
      <c r="G94" s="7">
        <f>SUM(G71+G83)</f>
        <v>280106</v>
      </c>
      <c r="H94" s="7">
        <f>SUM(H71+H83)</f>
        <v>375256</v>
      </c>
      <c r="I94" s="7">
        <f>SUM(I71+I83)</f>
        <v>299063</v>
      </c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 t="s">
        <v>73</v>
      </c>
      <c r="C97" s="6"/>
      <c r="D97" s="6"/>
      <c r="E97" s="6"/>
      <c r="F97" s="6"/>
      <c r="G97" s="6">
        <v>4674</v>
      </c>
      <c r="H97" s="6">
        <v>4674</v>
      </c>
      <c r="I97" s="6">
        <v>4674</v>
      </c>
    </row>
    <row r="98" spans="1:9">
      <c r="A98" s="6"/>
      <c r="B98" s="6" t="s">
        <v>80</v>
      </c>
      <c r="C98" s="6"/>
      <c r="D98" s="6"/>
      <c r="E98" s="6"/>
      <c r="F98" s="6"/>
      <c r="G98" s="6">
        <v>36336</v>
      </c>
      <c r="H98" s="6">
        <v>44421</v>
      </c>
      <c r="I98" s="6">
        <v>43577</v>
      </c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7" t="s">
        <v>74</v>
      </c>
      <c r="C100" s="6"/>
      <c r="D100" s="6"/>
      <c r="E100" s="6"/>
      <c r="F100" s="6"/>
      <c r="G100" s="7">
        <f>SUM(G97:G99)</f>
        <v>41010</v>
      </c>
      <c r="H100" s="7">
        <f t="shared" ref="H100:I100" si="2">SUM(H97:H99)</f>
        <v>49095</v>
      </c>
      <c r="I100" s="7">
        <f t="shared" si="2"/>
        <v>48251</v>
      </c>
    </row>
    <row r="101" spans="1:9">
      <c r="A101" s="6"/>
      <c r="B101" s="7"/>
      <c r="C101" s="6"/>
      <c r="D101" s="6"/>
      <c r="E101" s="6"/>
      <c r="F101" s="6"/>
      <c r="G101" s="6"/>
      <c r="H101" s="6"/>
      <c r="I101" s="6"/>
    </row>
    <row r="102" spans="1:9">
      <c r="A102" s="6"/>
      <c r="B102" s="7" t="s">
        <v>22</v>
      </c>
      <c r="C102" s="6"/>
      <c r="D102" s="6"/>
      <c r="E102" s="6"/>
      <c r="F102" s="6"/>
      <c r="G102" s="7">
        <f>SUM(G94+G100)</f>
        <v>321116</v>
      </c>
      <c r="H102" s="7">
        <f>SUM(H94+H100)</f>
        <v>424351</v>
      </c>
      <c r="I102" s="7">
        <f>SUM(I94+I100)</f>
        <v>347314</v>
      </c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 t="s">
        <v>18</v>
      </c>
      <c r="C104" s="6"/>
      <c r="D104" s="6"/>
      <c r="E104" s="6"/>
      <c r="F104" s="6"/>
      <c r="G104" s="6"/>
      <c r="H104" s="6"/>
      <c r="I104" s="6">
        <f>SUM(I54-I102)</f>
        <v>102786</v>
      </c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 t="s">
        <v>51</v>
      </c>
      <c r="C106" s="6"/>
      <c r="D106" s="6"/>
      <c r="E106" s="6"/>
      <c r="F106" s="6"/>
      <c r="G106" s="6"/>
      <c r="H106" s="6"/>
      <c r="I106" s="6">
        <f>SUM(I71+I100)</f>
        <v>311377</v>
      </c>
    </row>
    <row r="107" spans="1:9">
      <c r="A107" s="6"/>
      <c r="B107" s="6" t="s">
        <v>52</v>
      </c>
      <c r="C107" s="6"/>
      <c r="D107" s="6"/>
      <c r="E107" s="6"/>
      <c r="F107" s="6"/>
      <c r="G107" s="6"/>
      <c r="H107" s="6"/>
      <c r="I107" s="6">
        <f>SUM(I83)</f>
        <v>35937</v>
      </c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 t="s">
        <v>54</v>
      </c>
      <c r="C110" s="6"/>
      <c r="D110" s="6"/>
      <c r="E110" s="6"/>
      <c r="F110" s="6"/>
      <c r="G110" s="6"/>
      <c r="H110" s="6"/>
      <c r="I110" s="6">
        <f>SUM(I57-I106)</f>
        <v>37703</v>
      </c>
    </row>
    <row r="111" spans="1:9">
      <c r="A111" s="6"/>
      <c r="B111" s="6" t="s">
        <v>55</v>
      </c>
      <c r="C111" s="6"/>
      <c r="D111" s="6"/>
      <c r="E111" s="6"/>
      <c r="F111" s="6"/>
      <c r="G111" s="6"/>
      <c r="H111" s="6"/>
      <c r="I111" s="6">
        <f>SUM(I58-I107)</f>
        <v>65083</v>
      </c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 t="s">
        <v>94</v>
      </c>
      <c r="G113" s="6"/>
      <c r="H113" s="6"/>
      <c r="I113" s="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0"/>
  <sheetViews>
    <sheetView topLeftCell="A41" workbookViewId="0">
      <selection activeCell="L61" sqref="L61"/>
    </sheetView>
  </sheetViews>
  <sheetFormatPr defaultRowHeight="12.75"/>
  <cols>
    <col min="1" max="1" width="4.7109375" customWidth="1"/>
    <col min="9" max="9" width="11.85546875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 t="s">
        <v>103</v>
      </c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2" t="s">
        <v>53</v>
      </c>
      <c r="B4" s="2"/>
      <c r="C4" s="2"/>
      <c r="D4" s="2"/>
      <c r="E4" s="2"/>
      <c r="F4" s="2"/>
      <c r="G4" s="2"/>
      <c r="H4" s="2"/>
      <c r="I4" s="2"/>
    </row>
    <row r="5" spans="1:9">
      <c r="A5" s="2" t="s">
        <v>92</v>
      </c>
      <c r="B5" s="2"/>
      <c r="C5" s="2"/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3" t="s">
        <v>19</v>
      </c>
    </row>
    <row r="7" spans="1:9">
      <c r="A7" s="2"/>
      <c r="B7" s="2"/>
      <c r="C7" s="2"/>
      <c r="D7" s="2"/>
      <c r="E7" s="2"/>
      <c r="F7" s="2"/>
      <c r="G7" s="2"/>
      <c r="H7" s="2"/>
      <c r="I7" s="4">
        <v>43830</v>
      </c>
    </row>
    <row r="8" spans="1:9">
      <c r="A8" s="5"/>
      <c r="B8" s="6" t="s">
        <v>1</v>
      </c>
      <c r="C8" s="6"/>
      <c r="D8" s="6"/>
      <c r="E8" s="6"/>
      <c r="F8" s="6"/>
      <c r="G8" s="6" t="s">
        <v>25</v>
      </c>
      <c r="H8" s="6" t="s">
        <v>26</v>
      </c>
      <c r="I8" s="6" t="s">
        <v>56</v>
      </c>
    </row>
    <row r="9" spans="1:9">
      <c r="A9" s="6" t="s">
        <v>0</v>
      </c>
      <c r="B9" s="7" t="s">
        <v>6</v>
      </c>
      <c r="C9" s="6"/>
      <c r="D9" s="6"/>
      <c r="E9" s="6"/>
      <c r="F9" s="6"/>
      <c r="G9" s="7">
        <f>SUM(G10+G14+G15+G16+G19+G31)</f>
        <v>225733</v>
      </c>
      <c r="H9" s="7">
        <f>SUM(H10+H14+H15+H16+H19+H31)</f>
        <v>248085</v>
      </c>
      <c r="I9" s="7">
        <f>SUM(I10+I14+I15+I16+I19+I31)</f>
        <v>238378</v>
      </c>
    </row>
    <row r="10" spans="1:9">
      <c r="A10" s="6"/>
      <c r="B10" s="6" t="s">
        <v>28</v>
      </c>
      <c r="C10" s="6"/>
      <c r="D10" s="6"/>
      <c r="E10" s="6"/>
      <c r="F10" s="6"/>
      <c r="G10" s="6">
        <f>SUM(G11:G13)</f>
        <v>5073</v>
      </c>
      <c r="H10" s="6">
        <f>SUM(H11:H13)</f>
        <v>5073</v>
      </c>
      <c r="I10" s="6">
        <f>SUM(I11:I13)</f>
        <v>5557</v>
      </c>
    </row>
    <row r="11" spans="1:9">
      <c r="A11" s="6"/>
      <c r="B11" s="6"/>
      <c r="C11" s="6"/>
      <c r="D11" s="6" t="s">
        <v>39</v>
      </c>
      <c r="E11" s="6"/>
      <c r="F11" s="6"/>
      <c r="G11" s="6">
        <v>5023</v>
      </c>
      <c r="H11" s="6">
        <v>5023</v>
      </c>
      <c r="I11" s="6">
        <v>5469</v>
      </c>
    </row>
    <row r="12" spans="1:9">
      <c r="A12" s="6"/>
      <c r="B12" s="6"/>
      <c r="C12" s="6"/>
      <c r="D12" s="6" t="s">
        <v>37</v>
      </c>
      <c r="E12" s="6"/>
      <c r="F12" s="6"/>
      <c r="G12" s="6"/>
      <c r="H12" s="6"/>
      <c r="I12" s="6"/>
    </row>
    <row r="13" spans="1:9">
      <c r="A13" s="6"/>
      <c r="B13" s="6"/>
      <c r="C13" s="6"/>
      <c r="D13" s="6" t="s">
        <v>38</v>
      </c>
      <c r="E13" s="6"/>
      <c r="F13" s="6"/>
      <c r="G13" s="6">
        <v>50</v>
      </c>
      <c r="H13" s="6">
        <v>50</v>
      </c>
      <c r="I13" s="6">
        <v>88</v>
      </c>
    </row>
    <row r="14" spans="1:9">
      <c r="A14" s="6"/>
      <c r="B14" s="6" t="s">
        <v>29</v>
      </c>
      <c r="C14" s="6"/>
      <c r="D14" s="6"/>
      <c r="E14" s="6"/>
      <c r="F14" s="6"/>
      <c r="G14" s="6">
        <v>131577</v>
      </c>
      <c r="H14" s="6">
        <v>153483</v>
      </c>
      <c r="I14" s="6">
        <v>153483</v>
      </c>
    </row>
    <row r="15" spans="1:9">
      <c r="A15" s="6"/>
      <c r="B15" s="6" t="s">
        <v>30</v>
      </c>
      <c r="C15" s="6"/>
      <c r="D15" s="6"/>
      <c r="E15" s="6"/>
      <c r="F15" s="6"/>
      <c r="G15" s="6"/>
      <c r="H15" s="6"/>
      <c r="I15" s="6"/>
    </row>
    <row r="16" spans="1:9">
      <c r="A16" s="6"/>
      <c r="B16" s="6" t="s">
        <v>40</v>
      </c>
      <c r="C16" s="6"/>
      <c r="D16" s="6"/>
      <c r="E16" s="6"/>
      <c r="F16" s="6"/>
      <c r="G16" s="6">
        <v>48123</v>
      </c>
      <c r="H16" s="6">
        <v>48569</v>
      </c>
      <c r="I16" s="6">
        <v>46049</v>
      </c>
    </row>
    <row r="17" spans="1:9">
      <c r="A17" s="6"/>
      <c r="B17" s="6" t="s">
        <v>89</v>
      </c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 t="s">
        <v>41</v>
      </c>
      <c r="C19" s="6"/>
      <c r="D19" s="6"/>
      <c r="E19" s="6"/>
      <c r="F19" s="6"/>
      <c r="G19" s="6">
        <f>SUM(G20+G21+G24+G29)</f>
        <v>40760</v>
      </c>
      <c r="H19" s="6">
        <f>SUM(H20+H21+H24+H29)</f>
        <v>40760</v>
      </c>
      <c r="I19" s="6">
        <f>SUM(I20+I21+I24+I29)</f>
        <v>33162</v>
      </c>
    </row>
    <row r="20" spans="1:9">
      <c r="A20" s="6"/>
      <c r="B20" s="6" t="s">
        <v>42</v>
      </c>
      <c r="C20" s="6"/>
      <c r="D20" s="6"/>
      <c r="E20" s="6"/>
      <c r="F20" s="6"/>
      <c r="G20" s="6">
        <v>100</v>
      </c>
      <c r="H20" s="6">
        <v>100</v>
      </c>
      <c r="I20" s="6">
        <v>71</v>
      </c>
    </row>
    <row r="21" spans="1:9">
      <c r="A21" s="6"/>
      <c r="B21" s="6" t="s">
        <v>43</v>
      </c>
      <c r="C21" s="6"/>
      <c r="D21" s="6"/>
      <c r="E21" s="6"/>
      <c r="F21" s="6"/>
      <c r="G21" s="6">
        <f>SUM(G23+G22)</f>
        <v>5360</v>
      </c>
      <c r="H21" s="6">
        <f>SUM(H23+H22)</f>
        <v>5360</v>
      </c>
      <c r="I21" s="6">
        <f>SUM(I23+I22)</f>
        <v>6237</v>
      </c>
    </row>
    <row r="22" spans="1:9">
      <c r="A22" s="6"/>
      <c r="B22" s="6"/>
      <c r="C22" s="6"/>
      <c r="D22" s="6" t="s">
        <v>31</v>
      </c>
      <c r="E22" s="6"/>
      <c r="F22" s="6"/>
      <c r="G22" s="6">
        <v>5000</v>
      </c>
      <c r="H22" s="6">
        <v>5000</v>
      </c>
      <c r="I22" s="6">
        <v>6237</v>
      </c>
    </row>
    <row r="23" spans="1:9">
      <c r="A23" s="6"/>
      <c r="B23" s="6"/>
      <c r="C23" s="6"/>
      <c r="D23" s="6" t="s">
        <v>32</v>
      </c>
      <c r="E23" s="6"/>
      <c r="F23" s="6"/>
      <c r="G23" s="6">
        <v>360</v>
      </c>
      <c r="H23" s="6">
        <v>360</v>
      </c>
      <c r="I23" s="6"/>
    </row>
    <row r="24" spans="1:9">
      <c r="A24" s="6"/>
      <c r="B24" s="6" t="s">
        <v>44</v>
      </c>
      <c r="C24" s="6"/>
      <c r="D24" s="6"/>
      <c r="E24" s="6"/>
      <c r="F24" s="6"/>
      <c r="G24" s="6">
        <f>SUM(G25:G28)</f>
        <v>35000</v>
      </c>
      <c r="H24" s="6">
        <f>SUM(H25:H28)</f>
        <v>35000</v>
      </c>
      <c r="I24" s="6">
        <f>SUM(I25:I28)</f>
        <v>26768</v>
      </c>
    </row>
    <row r="25" spans="1:9">
      <c r="A25" s="6"/>
      <c r="B25" s="6"/>
      <c r="C25" s="6"/>
      <c r="D25" s="6" t="s">
        <v>33</v>
      </c>
      <c r="E25" s="6"/>
      <c r="F25" s="6"/>
      <c r="G25" s="6">
        <v>300</v>
      </c>
      <c r="H25" s="6">
        <v>300</v>
      </c>
      <c r="I25" s="6">
        <v>292</v>
      </c>
    </row>
    <row r="26" spans="1:9">
      <c r="A26" s="6"/>
      <c r="B26" s="6"/>
      <c r="C26" s="6"/>
      <c r="D26" s="6" t="s">
        <v>34</v>
      </c>
      <c r="E26" s="6"/>
      <c r="F26" s="6"/>
      <c r="G26" s="6">
        <v>4400</v>
      </c>
      <c r="H26" s="6">
        <v>4400</v>
      </c>
      <c r="I26" s="6">
        <v>4194</v>
      </c>
    </row>
    <row r="27" spans="1:9">
      <c r="A27" s="6"/>
      <c r="B27" s="6"/>
      <c r="C27" s="6"/>
      <c r="D27" s="6" t="s">
        <v>35</v>
      </c>
      <c r="E27" s="6"/>
      <c r="F27" s="6"/>
      <c r="G27" s="6">
        <v>30000</v>
      </c>
      <c r="H27" s="6">
        <v>30000</v>
      </c>
      <c r="I27" s="6">
        <v>21708</v>
      </c>
    </row>
    <row r="28" spans="1:9">
      <c r="A28" s="6"/>
      <c r="B28" s="6"/>
      <c r="C28" s="6"/>
      <c r="D28" s="6" t="s">
        <v>36</v>
      </c>
      <c r="E28" s="6"/>
      <c r="F28" s="6"/>
      <c r="G28" s="6">
        <v>300</v>
      </c>
      <c r="H28" s="6">
        <v>300</v>
      </c>
      <c r="I28" s="6">
        <v>574</v>
      </c>
    </row>
    <row r="29" spans="1:9">
      <c r="A29" s="6"/>
      <c r="B29" s="6" t="s">
        <v>45</v>
      </c>
      <c r="C29" s="6"/>
      <c r="D29" s="6"/>
      <c r="E29" s="6"/>
      <c r="F29" s="6"/>
      <c r="G29" s="6">
        <v>300</v>
      </c>
      <c r="H29" s="6">
        <v>300</v>
      </c>
      <c r="I29" s="6">
        <v>86</v>
      </c>
    </row>
    <row r="30" spans="1:9">
      <c r="A30" s="6"/>
      <c r="B30" s="6"/>
      <c r="C30" s="6"/>
      <c r="D30" s="6"/>
      <c r="E30" s="6"/>
      <c r="F30" s="6"/>
      <c r="G30" s="6"/>
      <c r="H30" s="6"/>
      <c r="I30" s="6"/>
    </row>
    <row r="31" spans="1:9">
      <c r="A31" s="6"/>
      <c r="B31" s="6" t="s">
        <v>46</v>
      </c>
      <c r="C31" s="6"/>
      <c r="D31" s="6"/>
      <c r="E31" s="6"/>
      <c r="F31" s="6"/>
      <c r="G31" s="6">
        <v>200</v>
      </c>
      <c r="H31" s="6">
        <v>200</v>
      </c>
      <c r="I31" s="6">
        <v>127</v>
      </c>
    </row>
    <row r="32" spans="1:9">
      <c r="A32" s="6"/>
      <c r="B32" s="6"/>
      <c r="C32" s="6"/>
      <c r="D32" s="6"/>
      <c r="E32" s="6"/>
      <c r="F32" s="6"/>
      <c r="G32" s="6"/>
      <c r="H32" s="6"/>
      <c r="I32" s="6"/>
    </row>
    <row r="33" spans="1:9">
      <c r="A33" s="6"/>
      <c r="B33" s="6"/>
      <c r="C33" s="6"/>
      <c r="D33" s="6"/>
      <c r="E33" s="6"/>
      <c r="F33" s="6"/>
      <c r="G33" s="6"/>
      <c r="H33" s="6"/>
      <c r="I33" s="6"/>
    </row>
    <row r="34" spans="1:9">
      <c r="A34" s="6" t="s">
        <v>8</v>
      </c>
      <c r="B34" s="7" t="s">
        <v>7</v>
      </c>
      <c r="C34" s="6"/>
      <c r="D34" s="6"/>
      <c r="E34" s="6"/>
      <c r="F34" s="6"/>
      <c r="G34" s="6">
        <f>SUM(G35:G42)</f>
        <v>2200</v>
      </c>
      <c r="H34" s="6">
        <f>SUM(H35:H42)</f>
        <v>71184</v>
      </c>
      <c r="I34" s="6">
        <f>SUM(I35:I42)</f>
        <v>101020</v>
      </c>
    </row>
    <row r="35" spans="1:9">
      <c r="A35" s="6"/>
      <c r="B35" s="6" t="s">
        <v>76</v>
      </c>
      <c r="C35" s="6"/>
      <c r="D35" s="6"/>
      <c r="E35" s="6"/>
      <c r="F35" s="6"/>
      <c r="G35" s="6"/>
      <c r="H35" s="6">
        <v>21000</v>
      </c>
      <c r="I35" s="6">
        <v>21000</v>
      </c>
    </row>
    <row r="36" spans="1:9">
      <c r="A36" s="6"/>
      <c r="B36" s="6" t="s">
        <v>77</v>
      </c>
      <c r="C36" s="6"/>
      <c r="D36" s="6"/>
      <c r="E36" s="6"/>
      <c r="F36" s="6"/>
      <c r="G36" s="6"/>
      <c r="H36" s="6">
        <v>47984</v>
      </c>
      <c r="I36" s="6">
        <v>77973</v>
      </c>
    </row>
    <row r="37" spans="1:9">
      <c r="A37" s="6"/>
      <c r="B37" s="6" t="s">
        <v>84</v>
      </c>
      <c r="C37" s="6"/>
      <c r="D37" s="6"/>
      <c r="E37" s="6"/>
      <c r="F37" s="6"/>
      <c r="G37" s="6"/>
      <c r="H37" s="6"/>
      <c r="I37" s="6"/>
    </row>
    <row r="38" spans="1:9">
      <c r="A38" s="6"/>
      <c r="B38" s="6" t="s">
        <v>2</v>
      </c>
      <c r="C38" s="6"/>
      <c r="D38" s="6"/>
      <c r="E38" s="6"/>
      <c r="F38" s="6"/>
      <c r="G38" s="6"/>
      <c r="H38" s="6"/>
      <c r="I38" s="6"/>
    </row>
    <row r="39" spans="1:9">
      <c r="A39" s="6"/>
      <c r="B39" s="6" t="s">
        <v>3</v>
      </c>
      <c r="C39" s="6"/>
      <c r="D39" s="6"/>
      <c r="E39" s="6"/>
      <c r="F39" s="6"/>
      <c r="G39" s="6"/>
      <c r="H39" s="6"/>
      <c r="I39" s="6"/>
    </row>
    <row r="40" spans="1:9">
      <c r="A40" s="6"/>
      <c r="B40" s="6" t="s">
        <v>4</v>
      </c>
      <c r="C40" s="6"/>
      <c r="D40" s="6"/>
      <c r="E40" s="6"/>
      <c r="F40" s="6"/>
      <c r="G40" s="6"/>
      <c r="H40" s="6"/>
      <c r="I40" s="6"/>
    </row>
    <row r="41" spans="1:9">
      <c r="A41" s="6"/>
      <c r="B41" s="6" t="s">
        <v>57</v>
      </c>
      <c r="C41" s="6"/>
      <c r="D41" s="6"/>
      <c r="E41" s="6"/>
      <c r="F41" s="6"/>
      <c r="G41" s="6"/>
      <c r="H41" s="6"/>
      <c r="I41" s="6"/>
    </row>
    <row r="42" spans="1:9">
      <c r="A42" s="6"/>
      <c r="B42" s="6" t="s">
        <v>47</v>
      </c>
      <c r="C42" s="6"/>
      <c r="D42" s="6"/>
      <c r="E42" s="6"/>
      <c r="F42" s="6"/>
      <c r="G42" s="6">
        <v>2200</v>
      </c>
      <c r="H42" s="6">
        <v>2200</v>
      </c>
      <c r="I42" s="6">
        <v>2047</v>
      </c>
    </row>
    <row r="43" spans="1:9">
      <c r="A43" s="6"/>
      <c r="B43" s="6"/>
      <c r="C43" s="6"/>
      <c r="D43" s="6"/>
      <c r="E43" s="6"/>
      <c r="F43" s="6"/>
      <c r="G43" s="6"/>
      <c r="H43" s="6"/>
      <c r="I43" s="6"/>
    </row>
    <row r="44" spans="1:9">
      <c r="A44" s="6"/>
      <c r="B44" s="7" t="s">
        <v>20</v>
      </c>
      <c r="C44" s="6"/>
      <c r="D44" s="6"/>
      <c r="E44" s="6"/>
      <c r="F44" s="6"/>
      <c r="G44" s="7">
        <f>SUM(G9+G34)</f>
        <v>227933</v>
      </c>
      <c r="H44" s="7">
        <f>SUM(H9+H34)</f>
        <v>319269</v>
      </c>
      <c r="I44" s="7">
        <f>SUM(I9+I34)</f>
        <v>339398</v>
      </c>
    </row>
    <row r="45" spans="1:9">
      <c r="A45" s="6"/>
      <c r="B45" s="7"/>
      <c r="C45" s="6"/>
      <c r="D45" s="6"/>
      <c r="E45" s="6"/>
      <c r="F45" s="6"/>
      <c r="G45" s="6"/>
      <c r="H45" s="6"/>
      <c r="I45" s="6"/>
    </row>
    <row r="46" spans="1:9">
      <c r="A46" s="6"/>
      <c r="B46" s="6" t="s">
        <v>49</v>
      </c>
      <c r="C46" s="6"/>
      <c r="D46" s="6"/>
      <c r="E46" s="6"/>
      <c r="F46" s="6"/>
      <c r="G46" s="6">
        <v>49635</v>
      </c>
      <c r="H46" s="6">
        <v>49635</v>
      </c>
      <c r="I46" s="6">
        <v>56587</v>
      </c>
    </row>
    <row r="47" spans="1:9">
      <c r="A47" s="6"/>
      <c r="B47" s="6" t="s">
        <v>48</v>
      </c>
      <c r="C47" s="6"/>
      <c r="D47" s="6"/>
      <c r="E47" s="6"/>
      <c r="F47" s="6"/>
      <c r="G47" s="6">
        <v>6952</v>
      </c>
      <c r="H47" s="6">
        <v>6952</v>
      </c>
      <c r="I47" s="6">
        <v>0</v>
      </c>
    </row>
    <row r="48" spans="1:9">
      <c r="A48" s="6"/>
      <c r="B48" s="6" t="s">
        <v>75</v>
      </c>
      <c r="C48" s="6"/>
      <c r="D48" s="6"/>
      <c r="E48" s="6"/>
      <c r="F48" s="6"/>
      <c r="G48" s="6"/>
      <c r="H48" s="6"/>
      <c r="I48" s="6">
        <v>6464</v>
      </c>
    </row>
    <row r="49" spans="1:9">
      <c r="A49" s="6"/>
      <c r="B49" s="7" t="s">
        <v>50</v>
      </c>
      <c r="C49" s="6"/>
      <c r="D49" s="6"/>
      <c r="E49" s="6"/>
      <c r="F49" s="6"/>
      <c r="G49" s="7">
        <f>SUM(G46:G48)</f>
        <v>56587</v>
      </c>
      <c r="H49" s="7">
        <f>SUM(H46:H48)</f>
        <v>56587</v>
      </c>
      <c r="I49" s="7">
        <f>SUM(I46:I48)</f>
        <v>63051</v>
      </c>
    </row>
    <row r="50" spans="1:9">
      <c r="A50" s="6"/>
      <c r="B50" s="7"/>
      <c r="C50" s="6"/>
      <c r="D50" s="6"/>
      <c r="E50" s="6"/>
      <c r="F50" s="6"/>
      <c r="G50" s="6"/>
      <c r="H50" s="6"/>
      <c r="I50" s="6"/>
    </row>
    <row r="51" spans="1:9">
      <c r="A51" s="6"/>
      <c r="B51" s="6" t="s">
        <v>24</v>
      </c>
      <c r="C51" s="6"/>
      <c r="D51" s="6"/>
      <c r="E51" s="6"/>
      <c r="F51" s="6"/>
      <c r="G51" s="6"/>
      <c r="H51" s="6"/>
      <c r="I51" s="6"/>
    </row>
    <row r="52" spans="1:9">
      <c r="A52" s="6"/>
      <c r="B52" s="6" t="s">
        <v>78</v>
      </c>
      <c r="C52" s="6"/>
      <c r="D52" s="6"/>
      <c r="E52" s="6"/>
      <c r="F52" s="6"/>
      <c r="G52" s="6"/>
      <c r="H52" s="6"/>
      <c r="I52" s="6"/>
    </row>
    <row r="53" spans="1:9">
      <c r="A53" s="6"/>
      <c r="B53" s="6"/>
      <c r="C53" s="6"/>
      <c r="D53" s="6"/>
      <c r="E53" s="6"/>
      <c r="F53" s="6"/>
      <c r="G53" s="6"/>
      <c r="H53" s="6"/>
      <c r="I53" s="6"/>
    </row>
    <row r="54" spans="1:9">
      <c r="A54" s="6"/>
      <c r="B54" s="7" t="s">
        <v>23</v>
      </c>
      <c r="C54" s="6"/>
      <c r="D54" s="6"/>
      <c r="E54" s="6"/>
      <c r="F54" s="6"/>
      <c r="G54" s="7">
        <f>SUM(G49+G44+G51)</f>
        <v>284520</v>
      </c>
      <c r="H54" s="7">
        <f t="shared" ref="H54:I54" si="0">SUM(H49+H44+H51)</f>
        <v>375856</v>
      </c>
      <c r="I54" s="7">
        <f t="shared" si="0"/>
        <v>402449</v>
      </c>
    </row>
    <row r="55" spans="1:9">
      <c r="A55" s="6"/>
      <c r="B55" s="6"/>
      <c r="C55" s="6"/>
      <c r="D55" s="6"/>
      <c r="E55" s="6"/>
      <c r="F55" s="6"/>
      <c r="G55" s="6"/>
      <c r="H55" s="6"/>
      <c r="I55" s="6"/>
    </row>
    <row r="56" spans="1:9">
      <c r="A56" s="6"/>
      <c r="B56" s="6" t="s">
        <v>51</v>
      </c>
      <c r="C56" s="6"/>
      <c r="D56" s="6"/>
      <c r="E56" s="6"/>
      <c r="F56" s="6"/>
      <c r="G56" s="6"/>
      <c r="H56" s="6"/>
      <c r="I56" s="6">
        <f>SUM(I9,I46,I48)</f>
        <v>301429</v>
      </c>
    </row>
    <row r="57" spans="1:9">
      <c r="A57" s="6"/>
      <c r="B57" s="6" t="s">
        <v>52</v>
      </c>
      <c r="C57" s="6"/>
      <c r="D57" s="6"/>
      <c r="E57" s="6"/>
      <c r="F57" s="6"/>
      <c r="G57" s="6"/>
      <c r="H57" s="6"/>
      <c r="I57" s="6">
        <f>SUM(I34,I47)</f>
        <v>101020</v>
      </c>
    </row>
    <row r="58" spans="1:9">
      <c r="A58" s="8"/>
      <c r="B58" s="8"/>
      <c r="C58" s="8"/>
      <c r="D58" s="8"/>
      <c r="E58" s="8"/>
      <c r="F58" s="8"/>
      <c r="G58" s="8"/>
      <c r="H58" s="8"/>
      <c r="I58" s="8"/>
    </row>
    <row r="59" spans="1:9">
      <c r="A59" s="8"/>
      <c r="B59" s="8"/>
      <c r="C59" s="8"/>
      <c r="D59" s="8"/>
      <c r="E59" s="8"/>
      <c r="F59" s="8"/>
      <c r="G59" s="8"/>
      <c r="H59" s="8"/>
      <c r="I59" s="8"/>
    </row>
    <row r="60" spans="1:9">
      <c r="A60" s="8"/>
      <c r="B60" s="8"/>
      <c r="C60" s="8"/>
      <c r="D60" s="8"/>
      <c r="E60" s="8"/>
      <c r="F60" s="8"/>
      <c r="G60" s="8"/>
      <c r="H60" s="8"/>
      <c r="I60" s="8"/>
    </row>
    <row r="61" spans="1:9">
      <c r="A61" s="8"/>
      <c r="B61" s="8"/>
      <c r="C61" s="8"/>
      <c r="D61" s="2" t="s">
        <v>108</v>
      </c>
      <c r="E61" s="8"/>
      <c r="F61" s="8"/>
      <c r="G61" s="8"/>
      <c r="H61" s="8"/>
      <c r="I61" s="8"/>
    </row>
    <row r="62" spans="1:9">
      <c r="A62" s="8"/>
      <c r="B62" s="8"/>
      <c r="C62" s="8"/>
      <c r="D62" s="8"/>
      <c r="E62" s="8"/>
      <c r="F62" s="8"/>
      <c r="G62" s="8"/>
      <c r="H62" s="8"/>
      <c r="I62" s="8"/>
    </row>
    <row r="63" spans="1:9">
      <c r="A63" s="2" t="s">
        <v>53</v>
      </c>
      <c r="B63" s="2"/>
      <c r="C63" s="8"/>
      <c r="D63" s="8"/>
      <c r="E63" s="8"/>
      <c r="F63" s="2"/>
      <c r="G63" s="8"/>
      <c r="H63" s="8"/>
      <c r="I63" s="2"/>
    </row>
    <row r="64" spans="1:9">
      <c r="A64" s="2" t="s">
        <v>93</v>
      </c>
      <c r="B64" s="2"/>
      <c r="C64" s="8"/>
      <c r="D64" s="8"/>
      <c r="E64" s="8"/>
      <c r="F64" s="8"/>
      <c r="G64" s="8"/>
      <c r="H64" s="8"/>
      <c r="I64" s="3" t="s">
        <v>19</v>
      </c>
    </row>
    <row r="65" spans="1:9">
      <c r="A65" s="8"/>
      <c r="B65" s="8"/>
      <c r="C65" s="8"/>
      <c r="D65" s="8"/>
      <c r="E65" s="8"/>
      <c r="F65" s="8"/>
      <c r="G65" s="8"/>
      <c r="H65" s="8"/>
      <c r="I65" s="4">
        <v>43830</v>
      </c>
    </row>
    <row r="66" spans="1:9">
      <c r="A66" s="6"/>
      <c r="B66" s="7" t="s">
        <v>5</v>
      </c>
      <c r="C66" s="6"/>
      <c r="D66" s="6"/>
      <c r="E66" s="6"/>
      <c r="F66" s="6"/>
      <c r="G66" s="6" t="s">
        <v>25</v>
      </c>
      <c r="H66" s="6" t="s">
        <v>26</v>
      </c>
      <c r="I66" s="6" t="s">
        <v>56</v>
      </c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 t="s">
        <v>0</v>
      </c>
      <c r="B68" s="7" t="s">
        <v>16</v>
      </c>
      <c r="C68" s="6"/>
      <c r="D68" s="6"/>
      <c r="E68" s="6"/>
      <c r="F68" s="6"/>
      <c r="G68" s="7">
        <f>SUM(G69:G77)</f>
        <v>234358</v>
      </c>
      <c r="H68" s="7">
        <f>SUM(H69:H78)</f>
        <v>243549</v>
      </c>
      <c r="I68" s="7">
        <f>SUM(I69:I78)</f>
        <v>215712</v>
      </c>
    </row>
    <row r="69" spans="1:9">
      <c r="A69" s="6"/>
      <c r="B69" s="6" t="s">
        <v>9</v>
      </c>
      <c r="C69" s="6"/>
      <c r="D69" s="6"/>
      <c r="E69" s="6"/>
      <c r="F69" s="6"/>
      <c r="G69" s="6">
        <v>33415</v>
      </c>
      <c r="H69" s="6">
        <v>37597</v>
      </c>
      <c r="I69" s="6">
        <v>32867</v>
      </c>
    </row>
    <row r="70" spans="1:9">
      <c r="A70" s="6"/>
      <c r="B70" s="6" t="s">
        <v>10</v>
      </c>
      <c r="C70" s="6"/>
      <c r="D70" s="6"/>
      <c r="E70" s="6"/>
      <c r="F70" s="6"/>
      <c r="G70" s="6">
        <v>6090</v>
      </c>
      <c r="H70" s="6">
        <v>7667</v>
      </c>
      <c r="I70" s="6">
        <v>6763</v>
      </c>
    </row>
    <row r="71" spans="1:9">
      <c r="A71" s="6"/>
      <c r="B71" s="6" t="s">
        <v>11</v>
      </c>
      <c r="C71" s="6"/>
      <c r="D71" s="6"/>
      <c r="E71" s="6"/>
      <c r="F71" s="6"/>
      <c r="G71" s="6">
        <v>85503</v>
      </c>
      <c r="H71" s="6">
        <v>89881</v>
      </c>
      <c r="I71" s="6">
        <v>72224</v>
      </c>
    </row>
    <row r="72" spans="1:9">
      <c r="A72" s="6"/>
      <c r="B72" s="6" t="s">
        <v>12</v>
      </c>
      <c r="C72" s="6"/>
      <c r="D72" s="6"/>
      <c r="E72" s="6"/>
      <c r="F72" s="6"/>
      <c r="G72" s="6">
        <v>7900</v>
      </c>
      <c r="H72" s="6">
        <v>10055</v>
      </c>
      <c r="I72" s="6">
        <v>8587</v>
      </c>
    </row>
    <row r="73" spans="1:9">
      <c r="A73" s="6"/>
      <c r="B73" s="6" t="s">
        <v>13</v>
      </c>
      <c r="C73" s="6"/>
      <c r="D73" s="6"/>
      <c r="E73" s="6"/>
      <c r="F73" s="6"/>
      <c r="G73" s="6">
        <v>404</v>
      </c>
      <c r="H73" s="6">
        <v>4524</v>
      </c>
      <c r="I73" s="6">
        <v>3184</v>
      </c>
    </row>
    <row r="74" spans="1:9">
      <c r="A74" s="6"/>
      <c r="B74" s="6" t="s">
        <v>14</v>
      </c>
      <c r="C74" s="6"/>
      <c r="D74" s="6"/>
      <c r="E74" s="6"/>
      <c r="F74" s="6"/>
      <c r="G74" s="6">
        <v>90188</v>
      </c>
      <c r="H74" s="6">
        <v>93086</v>
      </c>
      <c r="I74" s="6">
        <v>92087</v>
      </c>
    </row>
    <row r="75" spans="1:9">
      <c r="A75" s="6"/>
      <c r="B75" s="6" t="s">
        <v>87</v>
      </c>
      <c r="C75" s="6"/>
      <c r="D75" s="6"/>
      <c r="E75" s="6"/>
      <c r="F75" s="6"/>
      <c r="G75" s="6">
        <v>1200</v>
      </c>
      <c r="H75" s="6">
        <v>0</v>
      </c>
      <c r="I75" s="6">
        <v>0</v>
      </c>
    </row>
    <row r="76" spans="1:9">
      <c r="A76" s="6"/>
      <c r="B76" s="6" t="s">
        <v>88</v>
      </c>
      <c r="C76" s="6"/>
      <c r="D76" s="6"/>
      <c r="E76" s="6"/>
      <c r="F76" s="6"/>
      <c r="G76" s="6">
        <v>9658</v>
      </c>
      <c r="H76" s="6">
        <v>739</v>
      </c>
      <c r="I76" s="6">
        <v>0</v>
      </c>
    </row>
    <row r="77" spans="1:9">
      <c r="A77" s="6"/>
      <c r="B77" s="6" t="s">
        <v>90</v>
      </c>
      <c r="C77" s="6"/>
      <c r="D77" s="6"/>
      <c r="E77" s="6"/>
      <c r="F77" s="6"/>
      <c r="G77" s="6">
        <v>0</v>
      </c>
      <c r="H77" s="6">
        <v>0</v>
      </c>
      <c r="I77" s="6">
        <v>0</v>
      </c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 t="s">
        <v>15</v>
      </c>
      <c r="B80" s="7" t="s">
        <v>17</v>
      </c>
      <c r="C80" s="6"/>
      <c r="D80" s="6"/>
      <c r="E80" s="6"/>
      <c r="F80" s="6"/>
      <c r="G80" s="7">
        <f>SUM(G82:G87)+G88</f>
        <v>9152</v>
      </c>
      <c r="H80" s="7">
        <f>SUM(H82:H88)</f>
        <v>83212</v>
      </c>
      <c r="I80" s="7">
        <f>SUM(I82:I88)</f>
        <v>35792</v>
      </c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 t="s">
        <v>69</v>
      </c>
      <c r="C82" s="6"/>
      <c r="D82" s="6"/>
      <c r="E82" s="6"/>
      <c r="F82" s="6"/>
      <c r="G82" s="6">
        <v>0</v>
      </c>
      <c r="H82" s="6">
        <v>64994</v>
      </c>
      <c r="I82" s="6">
        <v>24927</v>
      </c>
    </row>
    <row r="83" spans="1:9">
      <c r="A83" s="6"/>
      <c r="B83" s="6" t="s">
        <v>27</v>
      </c>
      <c r="C83" s="6"/>
      <c r="D83" s="6"/>
      <c r="E83" s="6"/>
      <c r="F83" s="6"/>
      <c r="G83" s="6">
        <v>8152</v>
      </c>
      <c r="H83" s="6">
        <v>11116</v>
      </c>
      <c r="I83" s="6">
        <v>4363</v>
      </c>
    </row>
    <row r="84" spans="1:9">
      <c r="A84" s="6"/>
      <c r="B84" s="6" t="s">
        <v>85</v>
      </c>
      <c r="C84" s="6"/>
      <c r="D84" s="6"/>
      <c r="E84" s="6"/>
      <c r="F84" s="6"/>
      <c r="G84" s="6"/>
      <c r="H84" s="6">
        <v>1400</v>
      </c>
      <c r="I84" s="6">
        <v>1400</v>
      </c>
    </row>
    <row r="85" spans="1:9">
      <c r="A85" s="6"/>
      <c r="B85" s="6" t="s">
        <v>70</v>
      </c>
      <c r="C85" s="6"/>
      <c r="D85" s="6"/>
      <c r="E85" s="6"/>
      <c r="F85" s="6"/>
      <c r="G85" s="6">
        <v>1000</v>
      </c>
      <c r="H85" s="6">
        <v>4436</v>
      </c>
      <c r="I85" s="6">
        <v>3836</v>
      </c>
    </row>
    <row r="86" spans="1:9">
      <c r="A86" s="6"/>
      <c r="B86" s="6" t="s">
        <v>71</v>
      </c>
      <c r="C86" s="6"/>
      <c r="D86" s="6"/>
      <c r="E86" s="6"/>
      <c r="F86" s="6"/>
      <c r="G86" s="6"/>
      <c r="H86" s="6"/>
      <c r="I86" s="6"/>
    </row>
    <row r="87" spans="1:9">
      <c r="A87" s="6"/>
      <c r="B87" s="6" t="s">
        <v>72</v>
      </c>
      <c r="C87" s="6"/>
      <c r="D87" s="6"/>
      <c r="E87" s="6"/>
      <c r="F87" s="6"/>
      <c r="G87" s="6"/>
      <c r="H87" s="6"/>
      <c r="I87" s="6"/>
    </row>
    <row r="88" spans="1:9">
      <c r="A88" s="6"/>
      <c r="B88" s="6" t="s">
        <v>91</v>
      </c>
      <c r="C88" s="6"/>
      <c r="D88" s="6"/>
      <c r="E88" s="6"/>
      <c r="F88" s="6"/>
      <c r="G88" s="6"/>
      <c r="H88" s="6">
        <v>1266</v>
      </c>
      <c r="I88" s="6">
        <v>1266</v>
      </c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7" t="s">
        <v>21</v>
      </c>
      <c r="C91" s="6"/>
      <c r="D91" s="6"/>
      <c r="E91" s="6"/>
      <c r="F91" s="6"/>
      <c r="G91" s="7">
        <f>SUM(G68+G80)</f>
        <v>243510</v>
      </c>
      <c r="H91" s="7">
        <f>SUM(H68+H80)</f>
        <v>326761</v>
      </c>
      <c r="I91" s="7">
        <f>SUM(I68+I80)</f>
        <v>251504</v>
      </c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 t="s">
        <v>73</v>
      </c>
      <c r="C94" s="6"/>
      <c r="D94" s="6"/>
      <c r="E94" s="6"/>
      <c r="F94" s="6"/>
      <c r="G94" s="6">
        <v>4674</v>
      </c>
      <c r="H94" s="6">
        <v>4674</v>
      </c>
      <c r="I94" s="6">
        <v>4674</v>
      </c>
    </row>
    <row r="95" spans="1:9">
      <c r="A95" s="6"/>
      <c r="B95" s="6" t="s">
        <v>80</v>
      </c>
      <c r="C95" s="6"/>
      <c r="D95" s="6"/>
      <c r="E95" s="6"/>
      <c r="F95" s="6"/>
      <c r="G95" s="6">
        <v>36336</v>
      </c>
      <c r="H95" s="6">
        <v>44421</v>
      </c>
      <c r="I95" s="6">
        <v>43577</v>
      </c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7" t="s">
        <v>74</v>
      </c>
      <c r="C97" s="6"/>
      <c r="D97" s="6"/>
      <c r="E97" s="6"/>
      <c r="F97" s="6"/>
      <c r="G97" s="7">
        <f>SUM(G94:G96)</f>
        <v>41010</v>
      </c>
      <c r="H97" s="7">
        <f t="shared" ref="H97:I97" si="1">SUM(H94:H96)</f>
        <v>49095</v>
      </c>
      <c r="I97" s="7">
        <f t="shared" si="1"/>
        <v>48251</v>
      </c>
    </row>
    <row r="98" spans="1:9">
      <c r="A98" s="6"/>
      <c r="B98" s="7"/>
      <c r="C98" s="6"/>
      <c r="D98" s="6"/>
      <c r="E98" s="6"/>
      <c r="F98" s="6"/>
      <c r="G98" s="6"/>
      <c r="H98" s="6"/>
      <c r="I98" s="6"/>
    </row>
    <row r="99" spans="1:9">
      <c r="A99" s="6"/>
      <c r="B99" s="7" t="s">
        <v>22</v>
      </c>
      <c r="C99" s="6"/>
      <c r="D99" s="6"/>
      <c r="E99" s="6"/>
      <c r="F99" s="6"/>
      <c r="G99" s="7">
        <f>SUM(G91+G97)</f>
        <v>284520</v>
      </c>
      <c r="H99" s="7">
        <f>SUM(H91+H97)</f>
        <v>375856</v>
      </c>
      <c r="I99" s="7">
        <f>SUM(I91+I97)</f>
        <v>299755</v>
      </c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 t="s">
        <v>18</v>
      </c>
      <c r="C101" s="6"/>
      <c r="D101" s="6"/>
      <c r="E101" s="6"/>
      <c r="F101" s="6"/>
      <c r="G101" s="6"/>
      <c r="H101" s="6"/>
      <c r="I101" s="6">
        <f>SUM(I54-I99)</f>
        <v>102694</v>
      </c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 t="s">
        <v>51</v>
      </c>
      <c r="C103" s="6"/>
      <c r="D103" s="6"/>
      <c r="E103" s="6"/>
      <c r="F103" s="6"/>
      <c r="G103" s="6"/>
      <c r="H103" s="6"/>
      <c r="I103" s="6">
        <f>SUM(I68+I97)</f>
        <v>263963</v>
      </c>
    </row>
    <row r="104" spans="1:9">
      <c r="A104" s="6"/>
      <c r="B104" s="6" t="s">
        <v>52</v>
      </c>
      <c r="C104" s="6"/>
      <c r="D104" s="6"/>
      <c r="E104" s="6"/>
      <c r="F104" s="6"/>
      <c r="G104" s="6"/>
      <c r="H104" s="6"/>
      <c r="I104" s="6">
        <f>SUM(I80)</f>
        <v>35792</v>
      </c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 t="s">
        <v>54</v>
      </c>
      <c r="C107" s="6"/>
      <c r="D107" s="6"/>
      <c r="E107" s="6"/>
      <c r="F107" s="6"/>
      <c r="G107" s="6"/>
      <c r="H107" s="6"/>
      <c r="I107" s="6">
        <f>SUM(I56-I103)</f>
        <v>37466</v>
      </c>
    </row>
    <row r="108" spans="1:9">
      <c r="A108" s="6"/>
      <c r="B108" s="6" t="s">
        <v>55</v>
      </c>
      <c r="C108" s="6"/>
      <c r="D108" s="6"/>
      <c r="E108" s="6"/>
      <c r="F108" s="6"/>
      <c r="G108" s="6"/>
      <c r="H108" s="6"/>
      <c r="I108" s="6">
        <f>SUM(I57-I104)</f>
        <v>65228</v>
      </c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 t="s">
        <v>94</v>
      </c>
      <c r="G110" s="6"/>
      <c r="H110" s="6"/>
      <c r="I110" s="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topLeftCell="A7" workbookViewId="0">
      <selection activeCell="M21" sqref="M21"/>
    </sheetView>
  </sheetViews>
  <sheetFormatPr defaultRowHeight="12.75"/>
  <cols>
    <col min="7" max="7" width="8" customWidth="1"/>
    <col min="8" max="8" width="10" customWidth="1"/>
    <col min="9" max="9" width="11.42578125" customWidth="1"/>
  </cols>
  <sheetData>
    <row r="1" spans="1:9">
      <c r="A1" s="9"/>
      <c r="B1" s="9"/>
      <c r="C1" s="9"/>
      <c r="D1" s="9"/>
      <c r="E1" s="2" t="s">
        <v>106</v>
      </c>
      <c r="F1" s="9"/>
      <c r="G1" s="9"/>
      <c r="H1" s="9"/>
      <c r="I1" s="9"/>
    </row>
    <row r="2" spans="1:9">
      <c r="A2" s="9" t="s">
        <v>58</v>
      </c>
      <c r="B2" s="9"/>
      <c r="C2" s="9"/>
      <c r="D2" s="9"/>
      <c r="E2" s="9"/>
      <c r="F2" s="9"/>
      <c r="G2" s="9"/>
      <c r="H2" s="9"/>
      <c r="I2" s="9"/>
    </row>
    <row r="3" spans="1:9">
      <c r="A3" s="9" t="s">
        <v>95</v>
      </c>
      <c r="B3" s="9"/>
      <c r="C3" s="9"/>
      <c r="D3" s="9"/>
      <c r="E3" s="9"/>
      <c r="F3" s="9"/>
      <c r="G3" s="9"/>
      <c r="H3" s="9"/>
      <c r="I3" s="9"/>
    </row>
    <row r="4" spans="1:9">
      <c r="A4" s="9"/>
      <c r="B4" s="9"/>
      <c r="C4" s="9"/>
      <c r="D4" s="9"/>
      <c r="E4" s="9"/>
      <c r="F4" s="9"/>
      <c r="G4" s="17" t="s">
        <v>59</v>
      </c>
      <c r="H4" s="17"/>
      <c r="I4" s="17"/>
    </row>
    <row r="5" spans="1:9">
      <c r="A5" s="9"/>
      <c r="B5" s="9"/>
      <c r="C5" s="9"/>
      <c r="D5" s="9"/>
      <c r="E5" s="9"/>
      <c r="F5" s="9"/>
      <c r="G5" s="9"/>
      <c r="H5" s="9"/>
      <c r="I5" s="10">
        <v>43830</v>
      </c>
    </row>
    <row r="6" spans="1:9">
      <c r="A6" s="7" t="s">
        <v>1</v>
      </c>
      <c r="B6" s="11"/>
      <c r="C6" s="11"/>
      <c r="D6" s="11"/>
      <c r="E6" s="11"/>
      <c r="F6" s="11"/>
      <c r="G6" s="11" t="s">
        <v>25</v>
      </c>
      <c r="H6" s="11" t="s">
        <v>26</v>
      </c>
      <c r="I6" s="11" t="s">
        <v>60</v>
      </c>
    </row>
    <row r="7" spans="1:9">
      <c r="A7" s="7" t="s">
        <v>6</v>
      </c>
      <c r="B7" s="11"/>
      <c r="C7" s="11"/>
      <c r="D7" s="11"/>
      <c r="E7" s="11"/>
      <c r="F7" s="11"/>
      <c r="G7" s="15"/>
      <c r="H7" s="15"/>
      <c r="I7" s="15"/>
    </row>
    <row r="8" spans="1:9">
      <c r="A8" s="11" t="s">
        <v>61</v>
      </c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 t="s">
        <v>62</v>
      </c>
      <c r="B10" s="11"/>
      <c r="C10" s="11"/>
      <c r="D10" s="11"/>
      <c r="E10" s="11"/>
      <c r="F10" s="11"/>
      <c r="G10" s="11">
        <v>0</v>
      </c>
      <c r="H10" s="11">
        <v>3805</v>
      </c>
      <c r="I10" s="11">
        <v>3805</v>
      </c>
    </row>
    <row r="11" spans="1:9">
      <c r="A11" s="11" t="s">
        <v>63</v>
      </c>
      <c r="B11" s="11"/>
      <c r="C11" s="11"/>
      <c r="D11" s="11"/>
      <c r="E11" s="11"/>
      <c r="F11" s="11"/>
      <c r="G11" s="11"/>
      <c r="H11" s="11"/>
      <c r="I11" s="11"/>
    </row>
    <row r="12" spans="1:9">
      <c r="A12" s="11"/>
      <c r="B12" s="11"/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>
      <c r="A15" s="7" t="s">
        <v>20</v>
      </c>
      <c r="B15" s="11"/>
      <c r="C15" s="11"/>
      <c r="D15" s="11"/>
      <c r="E15" s="11"/>
      <c r="F15" s="11"/>
      <c r="G15" s="15">
        <f>SUM(G7:G14)</f>
        <v>0</v>
      </c>
      <c r="H15" s="15">
        <f t="shared" ref="H15:I15" si="0">SUM(H7:H14)</f>
        <v>3805</v>
      </c>
      <c r="I15" s="15">
        <f t="shared" si="0"/>
        <v>3805</v>
      </c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 t="s">
        <v>79</v>
      </c>
      <c r="B17" s="11"/>
      <c r="C17" s="11"/>
      <c r="D17" s="11"/>
      <c r="E17" s="11"/>
      <c r="F17" s="11"/>
      <c r="G17" s="11">
        <v>260</v>
      </c>
      <c r="H17" s="11">
        <v>269</v>
      </c>
      <c r="I17" s="11">
        <v>269</v>
      </c>
    </row>
    <row r="18" spans="1:9">
      <c r="A18" s="11" t="s">
        <v>24</v>
      </c>
      <c r="B18" s="11"/>
      <c r="C18" s="11"/>
      <c r="D18" s="11"/>
      <c r="E18" s="11"/>
      <c r="F18" s="11"/>
      <c r="G18" s="11">
        <v>36336</v>
      </c>
      <c r="H18" s="11">
        <v>44421</v>
      </c>
      <c r="I18" s="11">
        <v>43577</v>
      </c>
    </row>
    <row r="19" spans="1:9">
      <c r="A19" s="7" t="s">
        <v>64</v>
      </c>
      <c r="B19" s="11"/>
      <c r="C19" s="11"/>
      <c r="D19" s="11"/>
      <c r="E19" s="11"/>
      <c r="F19" s="11"/>
      <c r="G19" s="15">
        <f>SUM(G17:G18)</f>
        <v>36596</v>
      </c>
      <c r="H19" s="15">
        <f t="shared" ref="H19:I19" si="1">SUM(H17:H18)</f>
        <v>44690</v>
      </c>
      <c r="I19" s="15">
        <f t="shared" si="1"/>
        <v>43846</v>
      </c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7" t="s">
        <v>23</v>
      </c>
      <c r="B22" s="11"/>
      <c r="C22" s="11"/>
      <c r="D22" s="11"/>
      <c r="E22" s="11"/>
      <c r="F22" s="11"/>
      <c r="G22" s="15">
        <f>SUM(G15+G19+G21)</f>
        <v>36596</v>
      </c>
      <c r="H22" s="15">
        <f t="shared" ref="H22:I22" si="2">SUM(H15+H19+H21)</f>
        <v>48495</v>
      </c>
      <c r="I22" s="15">
        <f t="shared" si="2"/>
        <v>47651</v>
      </c>
    </row>
    <row r="23" spans="1:9">
      <c r="A23" s="7"/>
      <c r="B23" s="11"/>
      <c r="C23" s="11"/>
      <c r="D23" s="11"/>
      <c r="E23" s="11"/>
      <c r="F23" s="11"/>
      <c r="G23" s="11"/>
      <c r="H23" s="11"/>
      <c r="I23" s="11"/>
    </row>
    <row r="24" spans="1:9">
      <c r="A24" s="7"/>
      <c r="B24" s="11"/>
      <c r="C24" s="11"/>
      <c r="D24" s="11"/>
      <c r="E24" s="2" t="s">
        <v>107</v>
      </c>
      <c r="F24" s="11"/>
      <c r="G24" s="11"/>
      <c r="H24" s="11"/>
      <c r="I24" s="11"/>
    </row>
    <row r="25" spans="1:9">
      <c r="A25" s="7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7" t="s">
        <v>5</v>
      </c>
      <c r="B27" s="11"/>
      <c r="C27" s="11"/>
      <c r="D27" s="11"/>
      <c r="E27" s="11"/>
      <c r="F27" s="11"/>
      <c r="G27" s="11" t="s">
        <v>25</v>
      </c>
      <c r="H27" s="11" t="s">
        <v>26</v>
      </c>
      <c r="I27" s="11" t="s">
        <v>60</v>
      </c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7" t="s">
        <v>65</v>
      </c>
      <c r="B29" s="11"/>
      <c r="C29" s="11"/>
      <c r="D29" s="11"/>
      <c r="E29" s="11"/>
      <c r="F29" s="11"/>
      <c r="G29" s="15">
        <f t="shared" ref="G29:H29" si="3">SUM(G30:G34)</f>
        <v>36496</v>
      </c>
      <c r="H29" s="15">
        <f t="shared" si="3"/>
        <v>48350</v>
      </c>
      <c r="I29" s="15">
        <f>SUM(I30:I34)</f>
        <v>47414</v>
      </c>
    </row>
    <row r="30" spans="1:9">
      <c r="A30" s="11" t="s">
        <v>9</v>
      </c>
      <c r="B30" s="11"/>
      <c r="C30" s="11"/>
      <c r="D30" s="11"/>
      <c r="E30" s="11"/>
      <c r="F30" s="11"/>
      <c r="G30" s="11">
        <v>26326</v>
      </c>
      <c r="H30" s="11">
        <v>35531</v>
      </c>
      <c r="I30" s="11">
        <v>35127</v>
      </c>
    </row>
    <row r="31" spans="1:9">
      <c r="A31" s="11" t="s">
        <v>10</v>
      </c>
      <c r="B31" s="11"/>
      <c r="C31" s="11"/>
      <c r="D31" s="11"/>
      <c r="E31" s="11"/>
      <c r="F31" s="11"/>
      <c r="G31" s="11">
        <v>5450</v>
      </c>
      <c r="H31" s="11">
        <v>6601</v>
      </c>
      <c r="I31" s="11">
        <v>6601</v>
      </c>
    </row>
    <row r="32" spans="1:9">
      <c r="A32" s="11" t="s">
        <v>11</v>
      </c>
      <c r="B32" s="11"/>
      <c r="C32" s="11"/>
      <c r="D32" s="11"/>
      <c r="E32" s="11"/>
      <c r="F32" s="11"/>
      <c r="G32" s="11">
        <v>4720</v>
      </c>
      <c r="H32" s="11">
        <v>6042</v>
      </c>
      <c r="I32" s="11">
        <v>5510</v>
      </c>
    </row>
    <row r="33" spans="1:9">
      <c r="A33" s="11" t="s">
        <v>12</v>
      </c>
      <c r="B33" s="11"/>
      <c r="C33" s="11"/>
      <c r="D33" s="11"/>
      <c r="E33" s="11"/>
      <c r="F33" s="11"/>
      <c r="G33" s="11">
        <v>0</v>
      </c>
      <c r="H33" s="11">
        <v>0</v>
      </c>
      <c r="I33" s="11">
        <v>0</v>
      </c>
    </row>
    <row r="34" spans="1:9">
      <c r="A34" s="11" t="s">
        <v>96</v>
      </c>
      <c r="B34" s="11"/>
      <c r="C34" s="11"/>
      <c r="D34" s="11"/>
      <c r="E34" s="11"/>
      <c r="F34" s="11"/>
      <c r="G34" s="11">
        <v>0</v>
      </c>
      <c r="H34" s="11">
        <v>176</v>
      </c>
      <c r="I34" s="11">
        <v>176</v>
      </c>
    </row>
    <row r="35" spans="1:9">
      <c r="B35" s="11"/>
      <c r="C35" s="11"/>
      <c r="D35" s="11"/>
      <c r="E35" s="11"/>
      <c r="F35" s="11"/>
      <c r="G35" s="12"/>
      <c r="H35" s="12"/>
      <c r="I35" s="12"/>
    </row>
    <row r="36" spans="1:9">
      <c r="A36" s="7" t="s">
        <v>66</v>
      </c>
      <c r="B36" s="11"/>
      <c r="C36" s="11"/>
      <c r="D36" s="11"/>
      <c r="E36" s="11"/>
      <c r="F36" s="11"/>
      <c r="G36" s="15">
        <f>SUM(G37)</f>
        <v>100</v>
      </c>
      <c r="H36" s="15">
        <f t="shared" ref="H36:I36" si="4">SUM(H37)</f>
        <v>145</v>
      </c>
      <c r="I36" s="15">
        <f t="shared" si="4"/>
        <v>145</v>
      </c>
    </row>
    <row r="37" spans="1:9">
      <c r="A37" s="11" t="s">
        <v>97</v>
      </c>
      <c r="B37" s="11"/>
      <c r="C37" s="11"/>
      <c r="D37" s="11"/>
      <c r="E37" s="11"/>
      <c r="F37" s="11"/>
      <c r="G37" s="11">
        <v>100</v>
      </c>
      <c r="H37" s="11">
        <v>145</v>
      </c>
      <c r="I37" s="11">
        <v>145</v>
      </c>
    </row>
    <row r="38" spans="1:9">
      <c r="A38" s="11"/>
      <c r="B38" s="11"/>
      <c r="C38" s="11"/>
      <c r="D38" s="11"/>
      <c r="E38" s="11"/>
      <c r="F38" s="11"/>
      <c r="G38" s="11"/>
      <c r="H38" s="11"/>
      <c r="I38" s="11"/>
    </row>
    <row r="39" spans="1:9">
      <c r="A39" s="15" t="s">
        <v>21</v>
      </c>
      <c r="B39" s="15"/>
      <c r="C39" s="15"/>
      <c r="D39" s="15"/>
      <c r="E39" s="15"/>
      <c r="F39" s="15"/>
      <c r="G39" s="15">
        <f>SUM(G29+G36)</f>
        <v>36596</v>
      </c>
      <c r="H39" s="15">
        <f>SUM(H29+H36)</f>
        <v>48495</v>
      </c>
      <c r="I39" s="15">
        <f>SUM(I29+I36)</f>
        <v>47559</v>
      </c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7" t="s">
        <v>22</v>
      </c>
      <c r="B41" s="11"/>
      <c r="C41" s="11"/>
      <c r="D41" s="11"/>
      <c r="E41" s="11"/>
      <c r="F41" s="11"/>
      <c r="G41" s="15">
        <f>SUM(G29+G36)</f>
        <v>36596</v>
      </c>
      <c r="H41" s="15">
        <f t="shared" ref="H41:I41" si="5">SUM(H29+H36)</f>
        <v>48495</v>
      </c>
      <c r="I41" s="15">
        <f t="shared" si="5"/>
        <v>47559</v>
      </c>
    </row>
    <row r="42" spans="1:9">
      <c r="A42" s="11"/>
      <c r="B42" s="11"/>
      <c r="C42" s="11"/>
      <c r="D42" s="11"/>
      <c r="E42" s="13"/>
      <c r="F42" s="11"/>
      <c r="G42" s="11"/>
      <c r="H42" s="11"/>
      <c r="I42" s="11"/>
    </row>
    <row r="43" spans="1:9">
      <c r="A43" s="11"/>
      <c r="B43" s="15" t="s">
        <v>98</v>
      </c>
      <c r="C43" s="15"/>
      <c r="D43" s="15"/>
      <c r="E43" s="16"/>
      <c r="F43" s="15"/>
      <c r="G43" s="15"/>
      <c r="H43" s="15"/>
      <c r="I43" s="15">
        <f>SUM(I22-I41)</f>
        <v>92</v>
      </c>
    </row>
    <row r="44" spans="1:9">
      <c r="A44" s="11" t="s">
        <v>82</v>
      </c>
      <c r="B44" s="11"/>
      <c r="C44" s="11"/>
      <c r="D44" s="11"/>
      <c r="E44" s="11"/>
      <c r="F44" s="11"/>
      <c r="G44" s="13" t="s">
        <v>83</v>
      </c>
      <c r="H44" s="13" t="s">
        <v>83</v>
      </c>
      <c r="I44" s="13" t="s">
        <v>83</v>
      </c>
    </row>
    <row r="45" spans="1:9">
      <c r="A45" s="14"/>
    </row>
  </sheetData>
  <mergeCells count="1">
    <mergeCell ref="G4:I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2020-07-05T07:21:27Z</cp:lastPrinted>
  <dcterms:created xsi:type="dcterms:W3CDTF">1997-01-17T14:02:09Z</dcterms:created>
  <dcterms:modified xsi:type="dcterms:W3CDTF">2020-07-19T19:38:20Z</dcterms:modified>
</cp:coreProperties>
</file>