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'Önkormányzat'!$A$1:$Z$38</definedName>
  </definedNames>
  <calcPr fullCalcOnLoad="1"/>
</workbook>
</file>

<file path=xl/sharedStrings.xml><?xml version="1.0" encoding="utf-8"?>
<sst xmlns="http://schemas.openxmlformats.org/spreadsheetml/2006/main" count="323" uniqueCount="120">
  <si>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</si>
  <si>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</si>
  <si>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</si>
  <si>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</si>
  <si>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</si>
  <si>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</si>
  <si>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</si>
  <si>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</si>
  <si>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</si>
  <si>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</si>
  <si>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</si>
  <si>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</si>
  <si>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</si>
  <si>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</si>
  <si>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</si>
  <si>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</si>
  <si>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</si>
  <si>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</si>
  <si>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</si>
  <si>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</si>
  <si>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</si>
  <si>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</si>
  <si>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</si>
  <si>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</si>
  <si>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</si>
  <si>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</si>
  <si>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</si>
  <si>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</si>
  <si>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</si>
  <si>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</si>
  <si>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</si>
  <si>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</si>
  <si>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</si>
  <si>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</si>
  <si>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</si>
  <si>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</si>
  <si>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</si>
  <si>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</si>
  <si>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</si>
  <si>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</si>
  <si>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</si>
  <si>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</si>
  <si>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</si>
  <si>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</si>
  <si>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</si>
  <si>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</si>
  <si>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</si>
  <si>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</si>
  <si>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</si>
  <si>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</si>
  <si>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</si>
  <si>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</si>
  <si>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</si>
  <si>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</si>
  <si>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</si>
  <si>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</si>
  <si>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</si>
  <si>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</si>
  <si>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</si>
  <si>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</si>
  <si>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</si>
  <si>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</si>
  <si>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</si>
  <si>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</si>
  <si>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</si>
  <si>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</si>
  <si>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</si>
  <si>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</si>
  <si>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</si>
  <si>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</si>
  <si>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</si>
  <si>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</si>
  <si>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</si>
  <si>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</si>
  <si>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</si>
  <si>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</si>
  <si>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</si>
  <si>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</si>
  <si>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</si>
  <si>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</si>
  <si>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</si>
  <si>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</si>
  <si>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</si>
  <si>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</si>
  <si>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</si>
  <si>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</si>
  <si>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</si>
  <si>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</si>
  <si>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</si>
  <si>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</si>
  <si>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</si>
  <si>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</si>
  <si>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</si>
  <si>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</si>
  <si>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</si>
  <si>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</si>
  <si>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</si>
  <si>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</si>
  <si>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</si>
  <si>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</si>
  <si>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</si>
  <si>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</si>
  <si>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</si>
  <si>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</si>
  <si>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</si>
  <si>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</si>
  <si>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</si>
  <si>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</si>
  <si>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</si>
  <si>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</si>
  <si>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</si>
  <si>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</si>
  <si>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Bölcsőde
bővítés
(Ö)</t>
  </si>
  <si>
    <t>Városgazd.
(Ö)</t>
  </si>
  <si>
    <t>EU, pm. és helyi önk. választás (K)</t>
  </si>
  <si>
    <t>4/1. sz. melléklet  a  6/2020.  (VII.16.) önkormányzati rendelethez</t>
  </si>
  <si>
    <t>4/2. sz. melléklet  a 6/2020.  (VII.16.) önkormányzati rendelethez</t>
  </si>
  <si>
    <t>4/3. sz. melléklet  a 6/2020.  (VII.16.) önkormányzati rendelethez</t>
  </si>
  <si>
    <t>4/4. sz. melléklet  a 6/2020.  (VII.16.) önkormányzati rendelethez</t>
  </si>
  <si>
    <t>4/5. sz. melléklet  a 6/2020.  (VII.16.)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</si>
</sst>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textRotation="90" wrapText="1"/>
      <protection/>
    </xf>
    <xf numFmtId="0" fontId="3" fillId="0" borderId="12" xfId="60" applyFont="1" applyFill="1" applyBorder="1" applyAlignment="1">
      <alignment horizontal="center"/>
      <protection/>
    </xf>
    <xf numFmtId="0" fontId="3" fillId="34" borderId="13" xfId="60" applyFont="1" applyFill="1" applyBorder="1" applyAlignment="1">
      <alignment horizontal="center"/>
      <protection/>
    </xf>
    <xf numFmtId="0" fontId="3" fillId="34" borderId="13" xfId="60" applyFont="1" applyFill="1" applyBorder="1">
      <alignment/>
      <protection/>
    </xf>
    <xf numFmtId="3" fontId="3" fillId="34" borderId="13" xfId="60" applyNumberFormat="1" applyFont="1" applyFill="1" applyBorder="1">
      <alignment/>
      <protection/>
    </xf>
    <xf numFmtId="0" fontId="4" fillId="35" borderId="13" xfId="60" applyFont="1" applyFill="1" applyBorder="1" applyAlignment="1">
      <alignment horizontal="center"/>
      <protection/>
    </xf>
    <xf numFmtId="0" fontId="4" fillId="35" borderId="13" xfId="60" applyFont="1" applyFill="1" applyBorder="1">
      <alignment/>
      <protection/>
    </xf>
    <xf numFmtId="3" fontId="4" fillId="35" borderId="13" xfId="60" applyNumberFormat="1" applyFont="1" applyFill="1" applyBorder="1">
      <alignment/>
      <protection/>
    </xf>
    <xf numFmtId="3" fontId="3" fillId="35" borderId="13" xfId="60" applyNumberFormat="1" applyFont="1" applyFill="1" applyBorder="1">
      <alignment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4" fillId="35" borderId="13" xfId="60" applyFont="1" applyFill="1" applyBorder="1" applyAlignment="1">
      <alignment wrapText="1"/>
      <protection/>
    </xf>
    <xf numFmtId="3" fontId="4" fillId="0" borderId="13" xfId="60" applyNumberFormat="1" applyFont="1" applyFill="1" applyBorder="1">
      <alignment/>
      <protection/>
    </xf>
    <xf numFmtId="3" fontId="3" fillId="0" borderId="13" xfId="60" applyNumberFormat="1" applyFont="1" applyFill="1" applyBorder="1">
      <alignment/>
      <protection/>
    </xf>
    <xf numFmtId="0" fontId="8" fillId="36" borderId="13" xfId="60" applyFont="1" applyFill="1" applyBorder="1">
      <alignment/>
      <protection/>
    </xf>
    <xf numFmtId="3" fontId="8" fillId="36" borderId="13" xfId="60" applyNumberFormat="1" applyFont="1" applyFill="1" applyBorder="1">
      <alignment/>
      <protection/>
    </xf>
    <xf numFmtId="0" fontId="8" fillId="0" borderId="13" xfId="60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3" xfId="60" applyNumberFormat="1" applyFont="1" applyFill="1" applyBorder="1">
      <alignment/>
      <protection/>
    </xf>
    <xf numFmtId="0" fontId="7" fillId="0" borderId="13" xfId="60" applyFont="1" applyBorder="1">
      <alignment/>
      <protection/>
    </xf>
    <xf numFmtId="3" fontId="7" fillId="0" borderId="13" xfId="60" applyNumberFormat="1" applyFont="1" applyBorder="1">
      <alignment/>
      <protection/>
    </xf>
    <xf numFmtId="0" fontId="7" fillId="0" borderId="13" xfId="60" applyFont="1" applyBorder="1" applyAlignment="1">
      <alignment wrapText="1"/>
      <protection/>
    </xf>
    <xf numFmtId="3" fontId="7" fillId="0" borderId="13" xfId="60" applyNumberFormat="1" applyFont="1" applyFill="1" applyBorder="1">
      <alignment/>
      <protection/>
    </xf>
    <xf numFmtId="0" fontId="3" fillId="34" borderId="14" xfId="60" applyFont="1" applyFill="1" applyBorder="1" applyAlignment="1">
      <alignment horizontal="center"/>
      <protection/>
    </xf>
    <xf numFmtId="0" fontId="3" fillId="34" borderId="15" xfId="60" applyFont="1" applyFill="1" applyBorder="1" applyAlignment="1">
      <alignment horizontal="center"/>
      <protection/>
    </xf>
    <xf numFmtId="0" fontId="3" fillId="34" borderId="15" xfId="60" applyFont="1" applyFill="1" applyBorder="1">
      <alignment/>
      <protection/>
    </xf>
    <xf numFmtId="3" fontId="3" fillId="34" borderId="15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4" fillId="35" borderId="17" xfId="60" applyFont="1" applyFill="1" applyBorder="1" applyAlignment="1">
      <alignment horizontal="center"/>
      <protection/>
    </xf>
    <xf numFmtId="3" fontId="4" fillId="35" borderId="18" xfId="60" applyNumberFormat="1" applyFont="1" applyFill="1" applyBorder="1">
      <alignment/>
      <protection/>
    </xf>
    <xf numFmtId="3" fontId="3" fillId="35" borderId="18" xfId="60" applyNumberFormat="1" applyFont="1" applyFill="1" applyBorder="1">
      <alignment/>
      <protection/>
    </xf>
    <xf numFmtId="0" fontId="3" fillId="34" borderId="17" xfId="60" applyFont="1" applyFill="1" applyBorder="1" applyAlignment="1">
      <alignment horizontal="center"/>
      <protection/>
    </xf>
    <xf numFmtId="3" fontId="3" fillId="34" borderId="18" xfId="60" applyNumberFormat="1" applyFont="1" applyFill="1" applyBorder="1">
      <alignment/>
      <protection/>
    </xf>
    <xf numFmtId="0" fontId="8" fillId="36" borderId="17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0" fontId="8" fillId="0" borderId="17" xfId="60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0" fontId="8" fillId="34" borderId="17" xfId="60" applyFont="1" applyFill="1" applyBorder="1">
      <alignment/>
      <protection/>
    </xf>
    <xf numFmtId="0" fontId="7" fillId="0" borderId="17" xfId="60" applyFont="1" applyBorder="1">
      <alignment/>
      <protection/>
    </xf>
    <xf numFmtId="3" fontId="7" fillId="0" borderId="18" xfId="60" applyNumberFormat="1" applyFont="1" applyBorder="1">
      <alignment/>
      <protection/>
    </xf>
    <xf numFmtId="0" fontId="8" fillId="37" borderId="19" xfId="60" applyFont="1" applyFill="1" applyBorder="1">
      <alignment/>
      <protection/>
    </xf>
    <xf numFmtId="0" fontId="8" fillId="37" borderId="20" xfId="60" applyFont="1" applyFill="1" applyBorder="1" applyAlignment="1">
      <alignment horizontal="center"/>
      <protection/>
    </xf>
    <xf numFmtId="0" fontId="8" fillId="37" borderId="20" xfId="60" applyFont="1" applyFill="1" applyBorder="1">
      <alignment/>
      <protection/>
    </xf>
    <xf numFmtId="3" fontId="8" fillId="37" borderId="20" xfId="60" applyNumberFormat="1" applyFont="1" applyFill="1" applyBorder="1">
      <alignment/>
      <protection/>
    </xf>
    <xf numFmtId="49" fontId="7" fillId="0" borderId="13" xfId="60" applyNumberFormat="1" applyFont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wrapText="1"/>
      <protection/>
    </xf>
    <xf numFmtId="3" fontId="7" fillId="0" borderId="18" xfId="60" applyNumberFormat="1" applyFont="1" applyFill="1" applyBorder="1">
      <alignment/>
      <protection/>
    </xf>
    <xf numFmtId="49" fontId="8" fillId="0" borderId="13" xfId="60" applyNumberFormat="1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9" fillId="0" borderId="21" xfId="60" applyFont="1" applyBorder="1" applyAlignment="1">
      <alignment horizontal="center"/>
      <protection/>
    </xf>
    <xf numFmtId="0" fontId="3" fillId="0" borderId="21" xfId="66" applyFont="1" applyFill="1" applyBorder="1" applyAlignment="1">
      <alignment horizontal="center" wrapText="1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 textRotation="90"/>
      <protection/>
    </xf>
    <xf numFmtId="0" fontId="8" fillId="33" borderId="11" xfId="60" applyFont="1" applyFill="1" applyBorder="1" applyAlignment="1">
      <alignment horizontal="center" vertical="center" textRotation="90" wrapText="1"/>
      <protection/>
    </xf>
    <xf numFmtId="3" fontId="3" fillId="34" borderId="23" xfId="60" applyNumberFormat="1" applyFont="1" applyFill="1" applyBorder="1">
      <alignment/>
      <protection/>
    </xf>
    <xf numFmtId="3" fontId="4" fillId="35" borderId="24" xfId="60" applyNumberFormat="1" applyFont="1" applyFill="1" applyBorder="1">
      <alignment/>
      <protection/>
    </xf>
    <xf numFmtId="3" fontId="3" fillId="35" borderId="24" xfId="60" applyNumberFormat="1" applyFont="1" applyFill="1" applyBorder="1">
      <alignment/>
      <protection/>
    </xf>
    <xf numFmtId="3" fontId="3" fillId="34" borderId="24" xfId="60" applyNumberFormat="1" applyFont="1" applyFill="1" applyBorder="1">
      <alignment/>
      <protection/>
    </xf>
    <xf numFmtId="3" fontId="8" fillId="36" borderId="24" xfId="60" applyNumberFormat="1" applyFont="1" applyFill="1" applyBorder="1">
      <alignment/>
      <protection/>
    </xf>
    <xf numFmtId="3" fontId="8" fillId="34" borderId="24" xfId="60" applyNumberFormat="1" applyFont="1" applyFill="1" applyBorder="1">
      <alignment/>
      <protection/>
    </xf>
    <xf numFmtId="3" fontId="8" fillId="0" borderId="24" xfId="60" applyNumberFormat="1" applyFont="1" applyFill="1" applyBorder="1">
      <alignment/>
      <protection/>
    </xf>
    <xf numFmtId="3" fontId="7" fillId="0" borderId="24" xfId="60" applyNumberFormat="1" applyFont="1" applyFill="1" applyBorder="1">
      <alignment/>
      <protection/>
    </xf>
    <xf numFmtId="3" fontId="7" fillId="0" borderId="24" xfId="60" applyNumberFormat="1" applyFont="1" applyBorder="1">
      <alignment/>
      <protection/>
    </xf>
    <xf numFmtId="3" fontId="8" fillId="37" borderId="25" xfId="60" applyNumberFormat="1" applyFont="1" applyFill="1" applyBorder="1">
      <alignment/>
      <protection/>
    </xf>
    <xf numFmtId="3" fontId="3" fillId="34" borderId="26" xfId="60" applyNumberFormat="1" applyFont="1" applyFill="1" applyBorder="1">
      <alignment/>
      <protection/>
    </xf>
    <xf numFmtId="3" fontId="4" fillId="35" borderId="27" xfId="60" applyNumberFormat="1" applyFont="1" applyFill="1" applyBorder="1">
      <alignment/>
      <protection/>
    </xf>
    <xf numFmtId="3" fontId="3" fillId="35" borderId="27" xfId="60" applyNumberFormat="1" applyFont="1" applyFill="1" applyBorder="1">
      <alignment/>
      <protection/>
    </xf>
    <xf numFmtId="3" fontId="3" fillId="34" borderId="27" xfId="60" applyNumberFormat="1" applyFont="1" applyFill="1" applyBorder="1">
      <alignment/>
      <protection/>
    </xf>
    <xf numFmtId="3" fontId="8" fillId="36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0" fontId="6" fillId="33" borderId="29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>
      <alignment/>
      <protection/>
    </xf>
    <xf numFmtId="3" fontId="8" fillId="37" borderId="31" xfId="60" applyNumberFormat="1" applyFont="1" applyFill="1" applyBorder="1">
      <alignment/>
      <protection/>
    </xf>
    <xf numFmtId="0" fontId="8" fillId="33" borderId="32" xfId="60" applyFont="1" applyFill="1" applyBorder="1" applyAlignment="1">
      <alignment horizontal="center" vertical="center" textRotation="90" wrapText="1"/>
      <protection/>
    </xf>
    <xf numFmtId="0" fontId="7" fillId="33" borderId="32" xfId="60" applyFont="1" applyFill="1" applyBorder="1" applyAlignment="1">
      <alignment horizontal="center" textRotation="90" wrapText="1"/>
      <protection/>
    </xf>
    <xf numFmtId="49" fontId="3" fillId="33" borderId="32" xfId="60" applyNumberFormat="1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8" xfId="60" applyFont="1" applyFill="1" applyBorder="1" applyAlignment="1">
      <alignment horizontal="center" vertical="center" wrapText="1"/>
      <protection/>
    </xf>
    <xf numFmtId="3" fontId="8" fillId="34" borderId="18" xfId="60" applyNumberFormat="1" applyFont="1" applyFill="1" applyBorder="1">
      <alignment/>
      <protection/>
    </xf>
    <xf numFmtId="3" fontId="8" fillId="37" borderId="39" xfId="60" applyNumberFormat="1" applyFont="1" applyFill="1" applyBorder="1">
      <alignment/>
      <protection/>
    </xf>
    <xf numFmtId="3" fontId="8" fillId="34" borderId="30" xfId="60" applyNumberFormat="1" applyFont="1" applyFill="1" applyBorder="1">
      <alignment/>
      <protection/>
    </xf>
    <xf numFmtId="3" fontId="7" fillId="0" borderId="30" xfId="60" applyNumberFormat="1" applyFont="1" applyFill="1" applyBorder="1">
      <alignment/>
      <protection/>
    </xf>
    <xf numFmtId="3" fontId="7" fillId="0" borderId="30" xfId="60" applyNumberFormat="1" applyFont="1" applyBorder="1">
      <alignment/>
      <protection/>
    </xf>
    <xf numFmtId="0" fontId="6" fillId="38" borderId="36" xfId="60" applyFont="1" applyFill="1" applyBorder="1" applyAlignment="1">
      <alignment vertical="center" wrapText="1"/>
      <protection/>
    </xf>
    <xf numFmtId="0" fontId="6" fillId="38" borderId="0" xfId="60" applyFont="1" applyFill="1" applyBorder="1" applyAlignment="1">
      <alignment vertical="center" wrapText="1"/>
      <protection/>
    </xf>
    <xf numFmtId="3" fontId="8" fillId="34" borderId="27" xfId="60" applyNumberFormat="1" applyFont="1" applyFill="1" applyBorder="1">
      <alignment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40" xfId="60" applyFont="1" applyFill="1" applyBorder="1" applyAlignment="1">
      <alignment horizontal="center" vertical="center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>
      <alignment horizontal="center" vertical="center"/>
      <protection/>
    </xf>
    <xf numFmtId="0" fontId="3" fillId="0" borderId="43" xfId="60" applyFont="1" applyFill="1" applyBorder="1" applyAlignment="1">
      <alignment horizontal="center" vertical="center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80" zoomScaleNormal="80" zoomScaleSheetLayoutView="80" zoomScalePageLayoutView="80" workbookViewId="0" topLeftCell="A1">
      <selection activeCell="A1" sqref="A1:Z1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2.00390625" style="1" customWidth="1"/>
    <col min="10" max="10" width="10.421875" style="1" customWidth="1"/>
    <col min="11" max="11" width="7.421875" style="1" customWidth="1"/>
    <col min="12" max="12" width="10.00390625" style="1" customWidth="1"/>
    <col min="13" max="13" width="9.57421875" style="1" customWidth="1"/>
    <col min="14" max="14" width="9.421875" style="1" customWidth="1"/>
    <col min="15" max="15" width="6.8515625" style="1" customWidth="1"/>
    <col min="16" max="16" width="9.281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8.7109375" style="1" customWidth="1"/>
    <col min="21" max="25" width="8.140625" style="1" customWidth="1"/>
    <col min="26" max="26" width="13.140625" style="1" customWidth="1"/>
    <col min="27" max="16384" width="9.140625" style="1" customWidth="1"/>
  </cols>
  <sheetData>
    <row r="1" spans="1:26" ht="15" customHeight="1">
      <c r="A1" s="111" t="s">
        <v>115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11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6" s="8" customFormat="1" ht="15" customHeight="1">
      <c r="A3" s="112" t="s">
        <v>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s="8" customFormat="1" ht="15" customHeight="1">
      <c r="A4" s="112">
        <v>2019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11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8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6" s="8" customFormat="1" ht="60.75" customHeight="1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99</v>
      </c>
      <c r="V7" s="88" t="s">
        <v>107</v>
      </c>
      <c r="W7" s="88" t="s">
        <v>108</v>
      </c>
      <c r="X7" s="88" t="s">
        <v>112</v>
      </c>
      <c r="Y7" s="88" t="s">
        <v>113</v>
      </c>
      <c r="Z7" s="89" t="s">
        <v>71</v>
      </c>
    </row>
    <row r="8" spans="1:26" s="8" customFormat="1" ht="29.25" customHeight="1" thickBot="1">
      <c r="A8" s="2">
        <v>2</v>
      </c>
      <c r="B8" s="11">
        <v>1</v>
      </c>
      <c r="C8" s="113" t="s">
        <v>53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5"/>
    </row>
    <row r="9" spans="1:26" s="4" customFormat="1" ht="15" customHeight="1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61305</v>
      </c>
      <c r="I9" s="36">
        <f>I10+I11+I12+I13+I14</f>
        <v>167722</v>
      </c>
      <c r="J9" s="36">
        <f>J10+J11+J12+J13+J14</f>
        <v>7862</v>
      </c>
      <c r="K9" s="69">
        <f>K10+K11+K12+K13+K14</f>
        <v>2924</v>
      </c>
      <c r="L9" s="36">
        <f aca="true" t="shared" si="0" ref="L9:U9">L10+L11+L12+L13+L14</f>
        <v>56795</v>
      </c>
      <c r="M9" s="36">
        <f t="shared" si="0"/>
        <v>1104</v>
      </c>
      <c r="N9" s="36">
        <f t="shared" si="0"/>
        <v>3271</v>
      </c>
      <c r="O9" s="36">
        <f t="shared" si="0"/>
        <v>1683</v>
      </c>
      <c r="P9" s="36">
        <f t="shared" si="0"/>
        <v>16654</v>
      </c>
      <c r="Q9" s="36">
        <f t="shared" si="0"/>
        <v>359</v>
      </c>
      <c r="R9" s="36">
        <f t="shared" si="0"/>
        <v>529</v>
      </c>
      <c r="S9" s="36">
        <f t="shared" si="0"/>
        <v>7670</v>
      </c>
      <c r="T9" s="36">
        <f t="shared" si="0"/>
        <v>10754</v>
      </c>
      <c r="U9" s="79">
        <f t="shared" si="0"/>
        <v>3632</v>
      </c>
      <c r="V9" s="79">
        <f>V10+V11+V12+V13+V14</f>
        <v>1000</v>
      </c>
      <c r="W9" s="79">
        <f>W10+W11+W12+W13+W14</f>
        <v>9568</v>
      </c>
      <c r="X9" s="79">
        <f>X10+X11+X12+X13+X14</f>
        <v>4587</v>
      </c>
      <c r="Y9" s="79">
        <f>Y10+Y11+Y12+Y13+Y14</f>
        <v>9693</v>
      </c>
      <c r="Z9" s="79">
        <f>Z10+Z11+Z12+Z13+Z14</f>
        <v>367112</v>
      </c>
    </row>
    <row r="10" spans="1:26" s="4" customFormat="1" ht="15" customHeight="1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21718</v>
      </c>
      <c r="I10" s="17">
        <v>1405</v>
      </c>
      <c r="J10" s="17"/>
      <c r="K10" s="70">
        <v>426</v>
      </c>
      <c r="L10" s="17">
        <v>39847</v>
      </c>
      <c r="M10" s="17"/>
      <c r="N10" s="17"/>
      <c r="O10" s="17">
        <v>268</v>
      </c>
      <c r="P10" s="17"/>
      <c r="Q10" s="17"/>
      <c r="R10" s="17"/>
      <c r="S10" s="17"/>
      <c r="T10" s="17"/>
      <c r="U10" s="80"/>
      <c r="V10" s="80"/>
      <c r="W10" s="80"/>
      <c r="X10" s="80"/>
      <c r="Y10" s="80"/>
      <c r="Z10" s="80">
        <f>SUM(H10:U10)</f>
        <v>63664</v>
      </c>
    </row>
    <row r="11" spans="1:26" s="4" customFormat="1" ht="30" customHeight="1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4234</v>
      </c>
      <c r="I11" s="17">
        <v>240</v>
      </c>
      <c r="J11" s="17"/>
      <c r="K11" s="70">
        <v>72</v>
      </c>
      <c r="L11" s="17">
        <v>4039</v>
      </c>
      <c r="M11" s="17"/>
      <c r="N11" s="17"/>
      <c r="O11" s="17">
        <v>41</v>
      </c>
      <c r="P11" s="17"/>
      <c r="Q11" s="17"/>
      <c r="R11" s="17"/>
      <c r="S11" s="17"/>
      <c r="T11" s="17"/>
      <c r="U11" s="80"/>
      <c r="V11" s="80"/>
      <c r="W11" s="80"/>
      <c r="X11" s="80"/>
      <c r="Y11" s="80"/>
      <c r="Z11" s="80">
        <f>SUM(H11:U11)</f>
        <v>8626</v>
      </c>
    </row>
    <row r="12" spans="1:26" s="4" customFormat="1" ht="15" customHeight="1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35353</v>
      </c>
      <c r="I12" s="17">
        <v>166077</v>
      </c>
      <c r="J12" s="17"/>
      <c r="K12" s="70">
        <v>2426</v>
      </c>
      <c r="L12" s="17">
        <v>12909</v>
      </c>
      <c r="M12" s="17">
        <v>1104</v>
      </c>
      <c r="N12" s="17">
        <v>3271</v>
      </c>
      <c r="O12" s="17">
        <v>1374</v>
      </c>
      <c r="P12" s="17">
        <v>16654</v>
      </c>
      <c r="Q12" s="17">
        <v>359</v>
      </c>
      <c r="R12" s="17">
        <v>529</v>
      </c>
      <c r="S12" s="17"/>
      <c r="T12" s="17">
        <v>4261</v>
      </c>
      <c r="U12" s="80"/>
      <c r="V12" s="80">
        <v>1000</v>
      </c>
      <c r="W12" s="80">
        <v>9568</v>
      </c>
      <c r="X12" s="80">
        <v>4587</v>
      </c>
      <c r="Y12" s="80"/>
      <c r="Z12" s="80">
        <f>SUM(H12:X12)</f>
        <v>259472</v>
      </c>
    </row>
    <row r="13" spans="1:26" s="4" customFormat="1" ht="15" customHeight="1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6443</v>
      </c>
      <c r="U13" s="80"/>
      <c r="V13" s="80"/>
      <c r="W13" s="80"/>
      <c r="X13" s="80"/>
      <c r="Y13" s="80"/>
      <c r="Z13" s="80">
        <f>SUM(H13:U13)</f>
        <v>6443</v>
      </c>
    </row>
    <row r="14" spans="1:26" s="4" customFormat="1" ht="15" customHeight="1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7862</v>
      </c>
      <c r="K14" s="71">
        <f>SUM(K15:K18)</f>
        <v>0</v>
      </c>
      <c r="L14" s="18">
        <f aca="true" t="shared" si="1" ref="L14:U14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7670</v>
      </c>
      <c r="T14" s="18">
        <f t="shared" si="1"/>
        <v>50</v>
      </c>
      <c r="U14" s="81">
        <f t="shared" si="1"/>
        <v>3632</v>
      </c>
      <c r="V14" s="81">
        <f>SUM(V15:V18)</f>
        <v>0</v>
      </c>
      <c r="W14" s="81">
        <f>SUM(W15:W18)</f>
        <v>0</v>
      </c>
      <c r="X14" s="81">
        <f>SUM(X15:X18)</f>
        <v>0</v>
      </c>
      <c r="Y14" s="81">
        <f>SUM(Y15:Y18)</f>
        <v>9693</v>
      </c>
      <c r="Z14" s="81">
        <f>SUM(Z15:Z18)</f>
        <v>28907</v>
      </c>
    </row>
    <row r="15" spans="1:26" s="4" customFormat="1" ht="30" customHeight="1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>
        <v>7862</v>
      </c>
      <c r="K15" s="70"/>
      <c r="L15" s="17"/>
      <c r="M15" s="17"/>
      <c r="N15" s="17"/>
      <c r="O15" s="17"/>
      <c r="P15" s="17"/>
      <c r="Q15" s="17"/>
      <c r="R15" s="17"/>
      <c r="S15" s="17"/>
      <c r="T15" s="17">
        <v>50</v>
      </c>
      <c r="U15" s="80">
        <v>3632</v>
      </c>
      <c r="V15" s="80"/>
      <c r="W15" s="80"/>
      <c r="X15" s="80"/>
      <c r="Y15" s="80"/>
      <c r="Z15" s="80">
        <f>SUM(H15:W15)</f>
        <v>11544</v>
      </c>
    </row>
    <row r="16" spans="1:26" s="4" customFormat="1" ht="29.25" customHeight="1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/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7670</v>
      </c>
      <c r="T16" s="17"/>
      <c r="U16" s="80"/>
      <c r="V16" s="80"/>
      <c r="W16" s="80"/>
      <c r="X16" s="80"/>
      <c r="Y16" s="80">
        <v>9693</v>
      </c>
      <c r="Z16" s="80">
        <f>SUM(H16:Y16)</f>
        <v>17363</v>
      </c>
    </row>
    <row r="17" spans="1:26" s="4" customFormat="1" ht="15" customHeight="1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80"/>
      <c r="V17" s="80"/>
      <c r="W17" s="80"/>
      <c r="X17" s="80"/>
      <c r="Y17" s="80"/>
      <c r="Z17" s="80">
        <f>SUM(H17:U17)</f>
        <v>0</v>
      </c>
    </row>
    <row r="18" spans="1:26" s="4" customFormat="1" ht="15" customHeight="1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80"/>
      <c r="V18" s="80"/>
      <c r="W18" s="80"/>
      <c r="X18" s="80"/>
      <c r="Y18" s="80"/>
      <c r="Z18" s="80">
        <f>SUM(H18:U18)</f>
        <v>0</v>
      </c>
    </row>
    <row r="19" spans="1:26" s="4" customFormat="1" ht="15" customHeight="1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1665</v>
      </c>
      <c r="I19" s="14">
        <f>I20+I21+I22</f>
        <v>61054</v>
      </c>
      <c r="J19" s="14">
        <f>J20+J21+J22</f>
        <v>0</v>
      </c>
      <c r="K19" s="72">
        <f>K20+K21+K22</f>
        <v>0</v>
      </c>
      <c r="L19" s="14">
        <f aca="true" t="shared" si="2" ref="L19:U19">L20+L21+L22</f>
        <v>1565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82">
        <f t="shared" si="2"/>
        <v>0</v>
      </c>
      <c r="V19" s="82">
        <f>V20+V21+V22</f>
        <v>0</v>
      </c>
      <c r="W19" s="82">
        <f>W20+W21+W22</f>
        <v>0</v>
      </c>
      <c r="X19" s="82">
        <f>X20+X21+X22</f>
        <v>4191</v>
      </c>
      <c r="Y19" s="82">
        <f>Y20+Y21+Y22</f>
        <v>0</v>
      </c>
      <c r="Z19" s="82">
        <f>Z20+Z21+Z22</f>
        <v>68475</v>
      </c>
    </row>
    <row r="20" spans="1:26" s="4" customFormat="1" ht="15" customHeight="1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1665</v>
      </c>
      <c r="I20" s="17">
        <v>56002</v>
      </c>
      <c r="J20" s="17"/>
      <c r="K20" s="70"/>
      <c r="L20" s="17">
        <v>1565</v>
      </c>
      <c r="M20" s="17"/>
      <c r="N20" s="17"/>
      <c r="O20" s="17"/>
      <c r="P20" s="17"/>
      <c r="Q20" s="17"/>
      <c r="R20" s="17"/>
      <c r="S20" s="17"/>
      <c r="T20" s="17"/>
      <c r="U20" s="80"/>
      <c r="V20" s="80"/>
      <c r="W20" s="80"/>
      <c r="X20" s="80">
        <v>4191</v>
      </c>
      <c r="Y20" s="80"/>
      <c r="Z20" s="80">
        <f>SUM(H20:X20)</f>
        <v>63423</v>
      </c>
    </row>
    <row r="21" spans="1:26" s="4" customFormat="1" ht="15" customHeight="1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5052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80"/>
      <c r="V21" s="80"/>
      <c r="W21" s="80"/>
      <c r="X21" s="80"/>
      <c r="Y21" s="80"/>
      <c r="Z21" s="80">
        <f>SUM(H21:U21)</f>
        <v>5052</v>
      </c>
    </row>
    <row r="22" spans="1:26" s="4" customFormat="1" ht="15" customHeight="1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aca="true" t="shared" si="3" ref="L22:U22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81">
        <f t="shared" si="3"/>
        <v>0</v>
      </c>
      <c r="V22" s="81">
        <f>SUM(V23:V24)</f>
        <v>0</v>
      </c>
      <c r="W22" s="81">
        <f>SUM(W23:W24)</f>
        <v>0</v>
      </c>
      <c r="X22" s="81"/>
      <c r="Y22" s="81"/>
      <c r="Z22" s="81">
        <f>SUM(Z23:Z24)</f>
        <v>0</v>
      </c>
    </row>
    <row r="23" spans="1:26" s="4" customFormat="1" ht="29.25" customHeight="1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80"/>
      <c r="V23" s="80"/>
      <c r="W23" s="80"/>
      <c r="X23" s="80"/>
      <c r="Y23" s="80"/>
      <c r="Z23" s="80"/>
    </row>
    <row r="24" spans="1:26" s="4" customFormat="1" ht="28.5" customHeight="1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80"/>
      <c r="V24" s="80"/>
      <c r="W24" s="80"/>
      <c r="X24" s="80"/>
      <c r="Y24" s="80"/>
      <c r="Z24" s="80">
        <f>SUM(H24:U24)</f>
        <v>0</v>
      </c>
    </row>
    <row r="25" spans="1:26" s="4" customFormat="1" ht="15" customHeight="1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62970</v>
      </c>
      <c r="I25" s="24">
        <f>I9+I19</f>
        <v>228776</v>
      </c>
      <c r="J25" s="24">
        <f>J9+J19</f>
        <v>7862</v>
      </c>
      <c r="K25" s="73">
        <f>K9+K19</f>
        <v>2924</v>
      </c>
      <c r="L25" s="24">
        <f aca="true" t="shared" si="4" ref="L25:T25">L9+L19</f>
        <v>58360</v>
      </c>
      <c r="M25" s="24">
        <f t="shared" si="4"/>
        <v>1104</v>
      </c>
      <c r="N25" s="24">
        <f t="shared" si="4"/>
        <v>3271</v>
      </c>
      <c r="O25" s="24">
        <f t="shared" si="4"/>
        <v>1683</v>
      </c>
      <c r="P25" s="24">
        <f t="shared" si="4"/>
        <v>16654</v>
      </c>
      <c r="Q25" s="24">
        <f t="shared" si="4"/>
        <v>359</v>
      </c>
      <c r="R25" s="24">
        <f t="shared" si="4"/>
        <v>529</v>
      </c>
      <c r="S25" s="24">
        <f t="shared" si="4"/>
        <v>7670</v>
      </c>
      <c r="T25" s="24">
        <f t="shared" si="4"/>
        <v>10754</v>
      </c>
      <c r="U25" s="83">
        <f aca="true" t="shared" si="5" ref="U25:Z25">U9+U19</f>
        <v>3632</v>
      </c>
      <c r="V25" s="83">
        <f t="shared" si="5"/>
        <v>1000</v>
      </c>
      <c r="W25" s="83">
        <f t="shared" si="5"/>
        <v>9568</v>
      </c>
      <c r="X25" s="83">
        <f t="shared" si="5"/>
        <v>8778</v>
      </c>
      <c r="Y25" s="83">
        <f t="shared" si="5"/>
        <v>9693</v>
      </c>
      <c r="Z25" s="83">
        <f t="shared" si="5"/>
        <v>435587</v>
      </c>
    </row>
    <row r="26" spans="1:26" s="4" customFormat="1" ht="15" customHeight="1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527894</v>
      </c>
      <c r="K26" s="74">
        <f>K27</f>
        <v>0</v>
      </c>
      <c r="L26" s="28">
        <f aca="true" t="shared" si="6" ref="L26:Z26">L27</f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103">
        <f t="shared" si="6"/>
        <v>14962</v>
      </c>
      <c r="V26" s="103">
        <f t="shared" si="6"/>
        <v>0</v>
      </c>
      <c r="W26" s="103">
        <f t="shared" si="6"/>
        <v>0</v>
      </c>
      <c r="X26" s="110"/>
      <c r="Y26" s="110"/>
      <c r="Z26" s="105">
        <f t="shared" si="6"/>
        <v>542856</v>
      </c>
    </row>
    <row r="27" spans="1:26" s="4" customFormat="1" ht="15" customHeight="1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527894</v>
      </c>
      <c r="K27" s="75">
        <f>K28+K32+K35</f>
        <v>0</v>
      </c>
      <c r="L27" s="26">
        <f aca="true" t="shared" si="7" ref="L27:U27">L28+L32+L35</f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46">
        <f t="shared" si="7"/>
        <v>14962</v>
      </c>
      <c r="V27" s="46">
        <f>V28+V32+V35</f>
        <v>0</v>
      </c>
      <c r="W27" s="46">
        <f>W28+W32+W35</f>
        <v>0</v>
      </c>
      <c r="X27" s="84"/>
      <c r="Y27" s="84"/>
      <c r="Z27" s="90">
        <f>Z28+Z32+Z35</f>
        <v>542856</v>
      </c>
    </row>
    <row r="28" spans="1:26" s="4" customFormat="1" ht="29.25" customHeight="1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aca="true" t="shared" si="8" ref="L28:T28">SUM(L29:L30)</f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26">
        <f t="shared" si="8"/>
        <v>0</v>
      </c>
      <c r="S28" s="26">
        <f t="shared" si="8"/>
        <v>0</v>
      </c>
      <c r="T28" s="26">
        <f t="shared" si="8"/>
        <v>0</v>
      </c>
      <c r="U28" s="84">
        <f>SUM(U29:U30:U31)</f>
        <v>14962</v>
      </c>
      <c r="V28" s="84">
        <f>SUM(V29:V30:V31)</f>
        <v>0</v>
      </c>
      <c r="W28" s="84">
        <f>SUM(W29:W30:W31)</f>
        <v>0</v>
      </c>
      <c r="X28" s="84"/>
      <c r="Y28" s="84"/>
      <c r="Z28" s="90">
        <f>SUM(Z29:Z30:Z31)</f>
        <v>14962</v>
      </c>
    </row>
    <row r="29" spans="1:26" s="4" customFormat="1" ht="28.5" customHeight="1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85"/>
      <c r="V29" s="85"/>
      <c r="W29" s="85"/>
      <c r="X29" s="85"/>
      <c r="Y29" s="85"/>
      <c r="Z29" s="106"/>
    </row>
    <row r="30" spans="1:26" s="4" customFormat="1" ht="30" customHeight="1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85"/>
      <c r="V30" s="85"/>
      <c r="W30" s="85"/>
      <c r="X30" s="85"/>
      <c r="Y30" s="85"/>
      <c r="Z30" s="106"/>
    </row>
    <row r="31" spans="1:26" s="4" customFormat="1" ht="30" customHeight="1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85">
        <v>14962</v>
      </c>
      <c r="V31" s="85"/>
      <c r="W31" s="85"/>
      <c r="X31" s="85"/>
      <c r="Y31" s="85"/>
      <c r="Z31" s="106">
        <f>SUM(H31:U31)</f>
        <v>14962</v>
      </c>
    </row>
    <row r="32" spans="1:26" s="4" customFormat="1" ht="15" customHeight="1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aca="true" t="shared" si="9" ref="L32:U32">SUM(L33:L34)</f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84">
        <f t="shared" si="9"/>
        <v>0</v>
      </c>
      <c r="V32" s="84">
        <f>SUM(V33:V34)</f>
        <v>0</v>
      </c>
      <c r="W32" s="84">
        <f>SUM(W33:W34)</f>
        <v>0</v>
      </c>
      <c r="X32" s="84"/>
      <c r="Y32" s="84"/>
      <c r="Z32" s="90">
        <f>SUM(Z33:Z34)</f>
        <v>0</v>
      </c>
    </row>
    <row r="33" spans="1:26" s="4" customFormat="1" ht="15" customHeight="1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85"/>
      <c r="V33" s="85"/>
      <c r="W33" s="85"/>
      <c r="X33" s="85"/>
      <c r="Y33" s="85"/>
      <c r="Z33" s="106"/>
    </row>
    <row r="34" spans="1:26" s="4" customFormat="1" ht="15" customHeight="1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86"/>
      <c r="V34" s="86"/>
      <c r="W34" s="86"/>
      <c r="X34" s="86"/>
      <c r="Y34" s="86"/>
      <c r="Z34" s="107"/>
    </row>
    <row r="35" spans="1:26" s="4" customFormat="1" ht="30.75" customHeight="1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527894</v>
      </c>
      <c r="K35" s="26">
        <f>SUM(K36:K37)</f>
        <v>0</v>
      </c>
      <c r="L35" s="26">
        <f aca="true" t="shared" si="10" ref="L35:U35">SUM(L36:L37)</f>
        <v>0</v>
      </c>
      <c r="M35" s="26">
        <f t="shared" si="10"/>
        <v>0</v>
      </c>
      <c r="N35" s="26">
        <f>SUM(N36:N37)</f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46">
        <f t="shared" si="10"/>
        <v>0</v>
      </c>
      <c r="V35" s="46">
        <f>SUM(V36:V37)</f>
        <v>0</v>
      </c>
      <c r="W35" s="46">
        <f>SUM(W36:W37)</f>
        <v>0</v>
      </c>
      <c r="X35" s="84"/>
      <c r="Y35" s="84"/>
      <c r="Z35" s="90">
        <f>SUM(H35:U35)</f>
        <v>527894</v>
      </c>
    </row>
    <row r="36" spans="1:26" s="4" customFormat="1" ht="30" customHeight="1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11012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86"/>
      <c r="V36" s="86"/>
      <c r="W36" s="86"/>
      <c r="X36" s="86"/>
      <c r="Y36" s="86"/>
      <c r="Z36" s="107">
        <f>SUM(H36:W36)</f>
        <v>11012</v>
      </c>
    </row>
    <row r="37" spans="1:26" s="4" customFormat="1" ht="28.5" customHeight="1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0">
        <v>516882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86"/>
      <c r="V37" s="86"/>
      <c r="W37" s="86"/>
      <c r="X37" s="86"/>
      <c r="Y37" s="86"/>
      <c r="Z37" s="107">
        <f>SUM(J37:Y37)</f>
        <v>516882</v>
      </c>
    </row>
    <row r="38" spans="1:26" s="4" customFormat="1" ht="15" customHeight="1" thickBot="1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62970</v>
      </c>
      <c r="I38" s="53">
        <f>I25+I26</f>
        <v>228776</v>
      </c>
      <c r="J38" s="53">
        <f>J25+J26</f>
        <v>535756</v>
      </c>
      <c r="K38" s="78">
        <f>K25+K26</f>
        <v>2924</v>
      </c>
      <c r="L38" s="53">
        <f aca="true" t="shared" si="11" ref="L38:T38">L25+L26</f>
        <v>58360</v>
      </c>
      <c r="M38" s="53">
        <f t="shared" si="11"/>
        <v>1104</v>
      </c>
      <c r="N38" s="53">
        <f t="shared" si="11"/>
        <v>3271</v>
      </c>
      <c r="O38" s="53">
        <f t="shared" si="11"/>
        <v>1683</v>
      </c>
      <c r="P38" s="53">
        <f t="shared" si="11"/>
        <v>16654</v>
      </c>
      <c r="Q38" s="53">
        <f t="shared" si="11"/>
        <v>359</v>
      </c>
      <c r="R38" s="53">
        <f t="shared" si="11"/>
        <v>529</v>
      </c>
      <c r="S38" s="53">
        <f t="shared" si="11"/>
        <v>7670</v>
      </c>
      <c r="T38" s="53">
        <f t="shared" si="11"/>
        <v>10754</v>
      </c>
      <c r="U38" s="104">
        <f aca="true" t="shared" si="12" ref="U38:Z38">U25+U26</f>
        <v>18594</v>
      </c>
      <c r="V38" s="104">
        <f t="shared" si="12"/>
        <v>1000</v>
      </c>
      <c r="W38" s="104">
        <f t="shared" si="12"/>
        <v>9568</v>
      </c>
      <c r="X38" s="104">
        <f t="shared" si="12"/>
        <v>8778</v>
      </c>
      <c r="Y38" s="104">
        <f t="shared" si="12"/>
        <v>9693</v>
      </c>
      <c r="Z38" s="91">
        <f t="shared" si="12"/>
        <v>978443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Z1"/>
    <mergeCell ref="A3:Z3"/>
    <mergeCell ref="A4:Z4"/>
    <mergeCell ref="C8:Z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11" t="s">
        <v>116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12" t="s">
        <v>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5">
      <c r="A4" s="112">
        <v>2019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6" t="s">
        <v>114</v>
      </c>
      <c r="L7" s="96"/>
      <c r="M7" s="95"/>
      <c r="N7" s="95"/>
      <c r="O7" s="89" t="s">
        <v>71</v>
      </c>
    </row>
    <row r="8" spans="1:15" ht="15.75" thickBot="1">
      <c r="A8" s="2">
        <v>2</v>
      </c>
      <c r="B8" s="11">
        <v>1</v>
      </c>
      <c r="C8" s="116" t="s">
        <v>49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</row>
    <row r="9" spans="1:15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O9">H10+H11+H12+H13+H14</f>
        <v>119452</v>
      </c>
      <c r="I9" s="36">
        <f t="shared" si="0"/>
        <v>4744</v>
      </c>
      <c r="J9" s="36">
        <f t="shared" si="0"/>
        <v>0</v>
      </c>
      <c r="K9" s="69">
        <f t="shared" si="0"/>
        <v>4508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128704</v>
      </c>
    </row>
    <row r="10" spans="1:15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82532</v>
      </c>
      <c r="I10" s="17">
        <v>256</v>
      </c>
      <c r="J10" s="17"/>
      <c r="K10" s="70">
        <v>3518</v>
      </c>
      <c r="L10" s="17"/>
      <c r="M10" s="17"/>
      <c r="N10" s="17"/>
      <c r="O10" s="80">
        <f>SUM(H10:N10)</f>
        <v>86306</v>
      </c>
    </row>
    <row r="11" spans="1:15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15486</v>
      </c>
      <c r="I11" s="17">
        <v>100</v>
      </c>
      <c r="J11" s="17"/>
      <c r="K11" s="70">
        <v>709</v>
      </c>
      <c r="L11" s="17"/>
      <c r="M11" s="17"/>
      <c r="N11" s="17"/>
      <c r="O11" s="80">
        <f>SUM(H11:N11)</f>
        <v>16295</v>
      </c>
    </row>
    <row r="12" spans="1:15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21434</v>
      </c>
      <c r="I12" s="17">
        <v>4388</v>
      </c>
      <c r="J12" s="17"/>
      <c r="K12" s="70">
        <v>281</v>
      </c>
      <c r="L12" s="17"/>
      <c r="M12" s="17"/>
      <c r="N12" s="17"/>
      <c r="O12" s="80">
        <f>SUM(H12:N12)</f>
        <v>26103</v>
      </c>
    </row>
    <row r="13" spans="1:15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O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O19">H20+H21+H22</f>
        <v>3835</v>
      </c>
      <c r="I19" s="14">
        <f t="shared" si="2"/>
        <v>0</v>
      </c>
      <c r="J19" s="14">
        <f t="shared" si="2"/>
        <v>0</v>
      </c>
      <c r="K19" s="72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3835</v>
      </c>
    </row>
    <row r="20" spans="1:15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3835</v>
      </c>
      <c r="I20" s="17"/>
      <c r="J20" s="17"/>
      <c r="K20" s="70"/>
      <c r="L20" s="17"/>
      <c r="M20" s="17"/>
      <c r="N20" s="17"/>
      <c r="O20" s="80">
        <f>SUM(H20:N20)</f>
        <v>3835</v>
      </c>
    </row>
    <row r="21" spans="1:15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O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O25">H9+H19</f>
        <v>123287</v>
      </c>
      <c r="I25" s="24">
        <f t="shared" si="4"/>
        <v>4744</v>
      </c>
      <c r="J25" s="24">
        <f t="shared" si="4"/>
        <v>0</v>
      </c>
      <c r="K25" s="73">
        <f t="shared" si="4"/>
        <v>4508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132539</v>
      </c>
    </row>
    <row r="26" spans="1:15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O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O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O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O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O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O37">H25+H26</f>
        <v>123287</v>
      </c>
      <c r="I37" s="53">
        <f t="shared" si="10"/>
        <v>4744</v>
      </c>
      <c r="J37" s="53">
        <f t="shared" si="10"/>
        <v>0</v>
      </c>
      <c r="K37" s="78">
        <f t="shared" si="10"/>
        <v>4508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132539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75" zoomScaleSheetLayoutView="75" zoomScalePageLayoutView="0" workbookViewId="0" topLeftCell="A1">
      <selection activeCell="A1" sqref="A1:T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3.28125" style="0" customWidth="1"/>
    <col min="9" max="9" width="11.28125" style="0" customWidth="1"/>
    <col min="10" max="10" width="10.7109375" style="0" customWidth="1"/>
    <col min="11" max="11" width="10.421875" style="0" customWidth="1"/>
    <col min="15" max="15" width="10.140625" style="0" customWidth="1"/>
    <col min="20" max="20" width="10.421875" style="0" customWidth="1"/>
  </cols>
  <sheetData>
    <row r="1" spans="1:20" ht="15">
      <c r="A1" s="111" t="s">
        <v>117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20" ht="15">
      <c r="A3" s="112" t="s">
        <v>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5">
      <c r="A4" s="112">
        <v>2019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2" ht="54.75" thickBot="1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96</v>
      </c>
      <c r="T7" s="99" t="s">
        <v>71</v>
      </c>
      <c r="U7" s="108"/>
      <c r="V7" s="109"/>
    </row>
    <row r="8" spans="1:20" ht="15.75" thickBot="1">
      <c r="A8" s="2">
        <v>2</v>
      </c>
      <c r="B8" s="11">
        <v>1</v>
      </c>
      <c r="C8" s="119" t="s">
        <v>50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</row>
    <row r="9" spans="1:20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45958</v>
      </c>
      <c r="I9" s="36">
        <f>I10+I11+I12+I13+I14</f>
        <v>9264</v>
      </c>
      <c r="J9" s="69">
        <f>J10+J11+J12+J13+J14</f>
        <v>6554</v>
      </c>
      <c r="K9" s="36">
        <f aca="true" t="shared" si="0" ref="K9:T9">K10+K11+K12+K13+K14</f>
        <v>105423</v>
      </c>
      <c r="L9" s="36">
        <f t="shared" si="0"/>
        <v>4006</v>
      </c>
      <c r="M9" s="36">
        <f t="shared" si="0"/>
        <v>37924</v>
      </c>
      <c r="N9" s="36">
        <f t="shared" si="0"/>
        <v>45406</v>
      </c>
      <c r="O9" s="36">
        <f t="shared" si="0"/>
        <v>4418</v>
      </c>
      <c r="P9" s="36">
        <f t="shared" si="0"/>
        <v>13479</v>
      </c>
      <c r="Q9" s="36">
        <f t="shared" si="0"/>
        <v>5779</v>
      </c>
      <c r="R9" s="36">
        <f>R10+R11+R12+R13+R14</f>
        <v>35</v>
      </c>
      <c r="S9" s="36">
        <f>S10+S11+S12+S13+S14</f>
        <v>58</v>
      </c>
      <c r="T9" s="79">
        <f t="shared" si="0"/>
        <v>278304</v>
      </c>
    </row>
    <row r="10" spans="1:20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25729</v>
      </c>
      <c r="I10" s="17">
        <v>7517</v>
      </c>
      <c r="J10" s="70">
        <v>4219</v>
      </c>
      <c r="K10" s="17">
        <v>27860</v>
      </c>
      <c r="L10" s="17">
        <v>2478</v>
      </c>
      <c r="M10" s="17">
        <v>1547</v>
      </c>
      <c r="N10" s="17">
        <v>19408</v>
      </c>
      <c r="O10" s="17">
        <v>3068</v>
      </c>
      <c r="P10" s="17">
        <v>10805</v>
      </c>
      <c r="Q10" s="17"/>
      <c r="R10" s="17"/>
      <c r="S10" s="17"/>
      <c r="T10" s="80">
        <f>SUM(H10:Q10)</f>
        <v>102631</v>
      </c>
    </row>
    <row r="11" spans="1:20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4896</v>
      </c>
      <c r="I11" s="17">
        <v>1420</v>
      </c>
      <c r="J11" s="70">
        <v>762</v>
      </c>
      <c r="K11" s="17">
        <v>4939</v>
      </c>
      <c r="L11" s="17">
        <v>462</v>
      </c>
      <c r="M11" s="17">
        <v>302</v>
      </c>
      <c r="N11" s="17">
        <v>3618</v>
      </c>
      <c r="O11" s="17">
        <v>557</v>
      </c>
      <c r="P11" s="17">
        <v>1919</v>
      </c>
      <c r="Q11" s="17"/>
      <c r="R11" s="17"/>
      <c r="S11" s="17"/>
      <c r="T11" s="80">
        <f>SUM(H11:Q11)</f>
        <v>18875</v>
      </c>
    </row>
    <row r="12" spans="1:20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15333</v>
      </c>
      <c r="I12" s="17">
        <v>327</v>
      </c>
      <c r="J12" s="70">
        <v>1573</v>
      </c>
      <c r="K12" s="21">
        <v>72624</v>
      </c>
      <c r="L12" s="21">
        <v>1066</v>
      </c>
      <c r="M12" s="21">
        <v>36075</v>
      </c>
      <c r="N12" s="21">
        <v>22380</v>
      </c>
      <c r="O12" s="21">
        <v>793</v>
      </c>
      <c r="P12" s="21">
        <v>755</v>
      </c>
      <c r="Q12" s="21">
        <v>5779</v>
      </c>
      <c r="R12" s="21">
        <v>35</v>
      </c>
      <c r="S12" s="21">
        <v>58</v>
      </c>
      <c r="T12" s="80">
        <f>SUM(H12:S12)</f>
        <v>156798</v>
      </c>
    </row>
    <row r="13" spans="1:20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80"/>
    </row>
    <row r="14" spans="1:20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aca="true" t="shared" si="1" ref="K14:T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81">
        <f t="shared" si="1"/>
        <v>0</v>
      </c>
    </row>
    <row r="15" spans="1:20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80"/>
    </row>
    <row r="16" spans="1:20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/>
      <c r="N16" s="17"/>
      <c r="O16" s="17"/>
      <c r="P16" s="17"/>
      <c r="Q16" s="17"/>
      <c r="R16" s="17"/>
      <c r="S16" s="17"/>
      <c r="T16" s="80"/>
    </row>
    <row r="17" spans="1:20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80"/>
    </row>
    <row r="18" spans="1:20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80"/>
    </row>
    <row r="19" spans="1:20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323</v>
      </c>
      <c r="I19" s="14">
        <f>I20+I21+I22</f>
        <v>0</v>
      </c>
      <c r="J19" s="72">
        <f>J20+J21+J22</f>
        <v>0</v>
      </c>
      <c r="K19" s="14">
        <f aca="true" t="shared" si="2" ref="K19:T19">K20+K21+K22</f>
        <v>1524</v>
      </c>
      <c r="L19" s="14">
        <f t="shared" si="2"/>
        <v>0</v>
      </c>
      <c r="M19" s="14">
        <f t="shared" si="2"/>
        <v>2617</v>
      </c>
      <c r="N19" s="14">
        <f t="shared" si="2"/>
        <v>250</v>
      </c>
      <c r="O19" s="14">
        <f t="shared" si="2"/>
        <v>0</v>
      </c>
      <c r="P19" s="14">
        <f t="shared" si="2"/>
        <v>83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82">
        <f t="shared" si="2"/>
        <v>4797</v>
      </c>
    </row>
    <row r="20" spans="1:20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323</v>
      </c>
      <c r="I20" s="17"/>
      <c r="J20" s="70"/>
      <c r="K20" s="17">
        <v>1524</v>
      </c>
      <c r="L20" s="17"/>
      <c r="M20" s="17">
        <v>2617</v>
      </c>
      <c r="N20" s="17">
        <v>250</v>
      </c>
      <c r="O20" s="17"/>
      <c r="P20" s="17">
        <v>83</v>
      </c>
      <c r="Q20" s="17"/>
      <c r="R20" s="17"/>
      <c r="S20" s="17"/>
      <c r="T20" s="80">
        <f>SUM(H20:Q20)</f>
        <v>4797</v>
      </c>
    </row>
    <row r="21" spans="1:20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80"/>
    </row>
    <row r="22" spans="1:20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aca="true" t="shared" si="3" ref="K22:T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81">
        <f t="shared" si="3"/>
        <v>0</v>
      </c>
    </row>
    <row r="23" spans="1:20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80"/>
    </row>
    <row r="24" spans="1:20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80"/>
    </row>
    <row r="25" spans="1:20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46281</v>
      </c>
      <c r="I25" s="24">
        <f>I9+I19</f>
        <v>9264</v>
      </c>
      <c r="J25" s="73">
        <f>J9+J19</f>
        <v>6554</v>
      </c>
      <c r="K25" s="24">
        <f aca="true" t="shared" si="4" ref="K25:T25">K9+K19</f>
        <v>106947</v>
      </c>
      <c r="L25" s="24">
        <f t="shared" si="4"/>
        <v>4006</v>
      </c>
      <c r="M25" s="24">
        <f t="shared" si="4"/>
        <v>40541</v>
      </c>
      <c r="N25" s="24">
        <f t="shared" si="4"/>
        <v>45656</v>
      </c>
      <c r="O25" s="24">
        <f t="shared" si="4"/>
        <v>4418</v>
      </c>
      <c r="P25" s="24">
        <f t="shared" si="4"/>
        <v>13562</v>
      </c>
      <c r="Q25" s="24">
        <f t="shared" si="4"/>
        <v>5779</v>
      </c>
      <c r="R25" s="24">
        <f>R9+R19</f>
        <v>35</v>
      </c>
      <c r="S25" s="24">
        <f>S9+S19</f>
        <v>58</v>
      </c>
      <c r="T25" s="83">
        <f t="shared" si="4"/>
        <v>283101</v>
      </c>
    </row>
    <row r="26" spans="1:20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aca="true" t="shared" si="5" ref="K26:T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103">
        <f t="shared" si="5"/>
        <v>0</v>
      </c>
    </row>
    <row r="27" spans="1:20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aca="true" t="shared" si="6" ref="K27:T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46">
        <f t="shared" si="6"/>
        <v>0</v>
      </c>
    </row>
    <row r="28" spans="1:20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aca="true" t="shared" si="7" ref="K28:T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46">
        <f t="shared" si="7"/>
        <v>0</v>
      </c>
    </row>
    <row r="29" spans="1:20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61"/>
    </row>
    <row r="30" spans="1:20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61"/>
    </row>
    <row r="31" spans="1:20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aca="true" t="shared" si="8" ref="K31:T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46">
        <f t="shared" si="8"/>
        <v>0</v>
      </c>
    </row>
    <row r="32" spans="1:20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61"/>
    </row>
    <row r="33" spans="1:20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49"/>
    </row>
    <row r="34" spans="1:20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aca="true" t="shared" si="9" ref="K34:T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46">
        <f t="shared" si="9"/>
        <v>0</v>
      </c>
    </row>
    <row r="35" spans="1:20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49"/>
    </row>
    <row r="36" spans="1:20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49"/>
    </row>
    <row r="37" spans="1:20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46281</v>
      </c>
      <c r="I37" s="53">
        <f>I25+I26</f>
        <v>9264</v>
      </c>
      <c r="J37" s="78">
        <f>J25+J26</f>
        <v>6554</v>
      </c>
      <c r="K37" s="53">
        <f aca="true" t="shared" si="10" ref="K37:T37">K25+K26</f>
        <v>106947</v>
      </c>
      <c r="L37" s="53">
        <f t="shared" si="10"/>
        <v>4006</v>
      </c>
      <c r="M37" s="53">
        <f t="shared" si="10"/>
        <v>40541</v>
      </c>
      <c r="N37" s="53">
        <f t="shared" si="10"/>
        <v>45656</v>
      </c>
      <c r="O37" s="53">
        <f t="shared" si="10"/>
        <v>4418</v>
      </c>
      <c r="P37" s="53">
        <f t="shared" si="10"/>
        <v>13562</v>
      </c>
      <c r="Q37" s="53">
        <f t="shared" si="10"/>
        <v>5779</v>
      </c>
      <c r="R37" s="53">
        <f>R25+R26</f>
        <v>35</v>
      </c>
      <c r="S37" s="53">
        <f>S25+S26</f>
        <v>58</v>
      </c>
      <c r="T37" s="104">
        <f t="shared" si="10"/>
        <v>283101</v>
      </c>
    </row>
  </sheetData>
  <sheetProtection/>
  <mergeCells count="4">
    <mergeCell ref="A1:T1"/>
    <mergeCell ref="A3:T3"/>
    <mergeCell ref="A4:T4"/>
    <mergeCell ref="C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3" max="13" width="10.28125" style="0" customWidth="1"/>
    <col min="14" max="14" width="10.421875" style="0" customWidth="1"/>
  </cols>
  <sheetData>
    <row r="1" spans="1:17" ht="15">
      <c r="A1" s="111" t="s">
        <v>118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ht="15">
      <c r="A3" s="112" t="s">
        <v>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5">
      <c r="A4" s="112">
        <v>2019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/>
      <c r="Q7" s="101" t="s">
        <v>71</v>
      </c>
    </row>
    <row r="8" spans="1:17" ht="15.75" thickBot="1">
      <c r="A8" s="2">
        <v>2</v>
      </c>
      <c r="B8" s="11">
        <v>1</v>
      </c>
      <c r="C8" s="116" t="s">
        <v>51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22"/>
    </row>
    <row r="9" spans="1:17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120289</v>
      </c>
      <c r="I9" s="36">
        <f>I10+I11+I12+I13+I14</f>
        <v>15415</v>
      </c>
      <c r="J9" s="36">
        <f>J10+J11+J12+J13+J14</f>
        <v>11446</v>
      </c>
      <c r="K9" s="36">
        <f aca="true" t="shared" si="0" ref="K9:Q9">K10+K11+K12+K13+K14</f>
        <v>1125</v>
      </c>
      <c r="L9" s="36">
        <f t="shared" si="0"/>
        <v>7986</v>
      </c>
      <c r="M9" s="36">
        <f t="shared" si="0"/>
        <v>513</v>
      </c>
      <c r="N9" s="36">
        <f t="shared" si="0"/>
        <v>26486</v>
      </c>
      <c r="O9" s="36">
        <f t="shared" si="0"/>
        <v>794</v>
      </c>
      <c r="P9" s="36">
        <f t="shared" si="0"/>
        <v>0</v>
      </c>
      <c r="Q9" s="79">
        <f t="shared" si="0"/>
        <v>184054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100562</v>
      </c>
      <c r="I10" s="17">
        <v>121</v>
      </c>
      <c r="J10" s="17">
        <v>8842</v>
      </c>
      <c r="K10" s="17"/>
      <c r="L10" s="17">
        <v>5328</v>
      </c>
      <c r="M10" s="17"/>
      <c r="N10" s="17">
        <v>18645</v>
      </c>
      <c r="O10" s="17"/>
      <c r="P10" s="17"/>
      <c r="Q10" s="80">
        <f>SUM(H10:P10)</f>
        <v>133498</v>
      </c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18579</v>
      </c>
      <c r="I11" s="17">
        <v>21</v>
      </c>
      <c r="J11" s="17">
        <v>1639</v>
      </c>
      <c r="K11" s="17"/>
      <c r="L11" s="17">
        <v>987</v>
      </c>
      <c r="M11" s="17"/>
      <c r="N11" s="17">
        <v>3268</v>
      </c>
      <c r="O11" s="17"/>
      <c r="P11" s="17"/>
      <c r="Q11" s="80">
        <f>SUM(H11:P11)</f>
        <v>24494</v>
      </c>
    </row>
    <row r="12" spans="1:17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21">
        <v>1148</v>
      </c>
      <c r="I12" s="21">
        <v>15273</v>
      </c>
      <c r="J12" s="21">
        <v>965</v>
      </c>
      <c r="K12" s="17">
        <v>1125</v>
      </c>
      <c r="L12" s="21">
        <v>1671</v>
      </c>
      <c r="M12" s="21">
        <v>513</v>
      </c>
      <c r="N12" s="21">
        <v>4573</v>
      </c>
      <c r="O12" s="17">
        <v>794</v>
      </c>
      <c r="P12" s="17"/>
      <c r="Q12" s="80">
        <f>SUM(H12:P12)</f>
        <v>26062</v>
      </c>
    </row>
    <row r="13" spans="1:17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aca="true" t="shared" si="1" ref="K14:Q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1451</v>
      </c>
      <c r="J19" s="14">
        <f>J20+J21+J22</f>
        <v>192</v>
      </c>
      <c r="K19" s="14">
        <f aca="true" t="shared" si="2" ref="K19:Q19">K20+K21+K22</f>
        <v>0</v>
      </c>
      <c r="L19" s="14">
        <f t="shared" si="2"/>
        <v>278</v>
      </c>
      <c r="M19" s="14">
        <f t="shared" si="2"/>
        <v>0</v>
      </c>
      <c r="N19" s="14">
        <f t="shared" si="2"/>
        <v>251</v>
      </c>
      <c r="O19" s="14">
        <f t="shared" si="2"/>
        <v>0</v>
      </c>
      <c r="P19" s="14">
        <f t="shared" si="2"/>
        <v>0</v>
      </c>
      <c r="Q19" s="82">
        <f t="shared" si="2"/>
        <v>2172</v>
      </c>
    </row>
    <row r="20" spans="1:17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>
        <v>1451</v>
      </c>
      <c r="J20" s="17">
        <v>192</v>
      </c>
      <c r="K20" s="17"/>
      <c r="L20" s="17">
        <v>278</v>
      </c>
      <c r="M20" s="17"/>
      <c r="N20" s="17">
        <v>251</v>
      </c>
      <c r="O20" s="17"/>
      <c r="P20" s="17"/>
      <c r="Q20" s="80">
        <f>SUM(H20:P20)</f>
        <v>2172</v>
      </c>
    </row>
    <row r="21" spans="1:17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aca="true" t="shared" si="3" ref="K22:Q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120289</v>
      </c>
      <c r="I25" s="24">
        <f>I9+I19</f>
        <v>16866</v>
      </c>
      <c r="J25" s="24">
        <f>J9+J19</f>
        <v>11638</v>
      </c>
      <c r="K25" s="24">
        <f aca="true" t="shared" si="4" ref="K25:Q25">K9+K19</f>
        <v>1125</v>
      </c>
      <c r="L25" s="24">
        <f t="shared" si="4"/>
        <v>8264</v>
      </c>
      <c r="M25" s="24">
        <f t="shared" si="4"/>
        <v>513</v>
      </c>
      <c r="N25" s="24">
        <f t="shared" si="4"/>
        <v>26737</v>
      </c>
      <c r="O25" s="24">
        <f t="shared" si="4"/>
        <v>794</v>
      </c>
      <c r="P25" s="24">
        <f t="shared" si="4"/>
        <v>0</v>
      </c>
      <c r="Q25" s="83">
        <f t="shared" si="4"/>
        <v>186226</v>
      </c>
    </row>
    <row r="26" spans="1:17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aca="true" t="shared" si="5" ref="K26:Q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aca="true" t="shared" si="6" ref="K27:Q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aca="true" t="shared" si="7" ref="K28:Q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aca="true" t="shared" si="8" ref="K31:Q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aca="true" t="shared" si="9" ref="K34:Q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120289</v>
      </c>
      <c r="I37" s="53">
        <f>I25+I26</f>
        <v>16866</v>
      </c>
      <c r="J37" s="53">
        <f>J25+J26</f>
        <v>11638</v>
      </c>
      <c r="K37" s="53">
        <f aca="true" t="shared" si="10" ref="K37:Q37">K25+K26</f>
        <v>1125</v>
      </c>
      <c r="L37" s="53">
        <f t="shared" si="10"/>
        <v>8264</v>
      </c>
      <c r="M37" s="53">
        <f t="shared" si="10"/>
        <v>513</v>
      </c>
      <c r="N37" s="53">
        <f t="shared" si="10"/>
        <v>26737</v>
      </c>
      <c r="O37" s="53">
        <f t="shared" si="10"/>
        <v>794</v>
      </c>
      <c r="P37" s="53">
        <f t="shared" si="10"/>
        <v>0</v>
      </c>
      <c r="Q37" s="104">
        <f t="shared" si="10"/>
        <v>186226</v>
      </c>
    </row>
  </sheetData>
  <sheetProtection/>
  <mergeCells count="4">
    <mergeCell ref="A1:Q1"/>
    <mergeCell ref="A3:Q3"/>
    <mergeCell ref="A4:Q4"/>
    <mergeCell ref="C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421875" style="0" customWidth="1"/>
    <col min="9" max="9" width="12.57421875" style="0" customWidth="1"/>
    <col min="10" max="10" width="12.00390625" style="0" customWidth="1"/>
    <col min="11" max="11" width="12.421875" style="0" customWidth="1"/>
    <col min="12" max="12" width="11.421875" style="0" customWidth="1"/>
    <col min="13" max="13" width="13.00390625" style="0" customWidth="1"/>
  </cols>
  <sheetData>
    <row r="1" spans="1:13" ht="15">
      <c r="A1" s="111" t="s">
        <v>119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5">
      <c r="A3" s="112" t="s">
        <v>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>
      <c r="A4" s="112">
        <v>2019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91</v>
      </c>
      <c r="K7" s="95" t="s">
        <v>92</v>
      </c>
      <c r="L7" s="95"/>
      <c r="M7" s="101" t="s">
        <v>71</v>
      </c>
    </row>
    <row r="8" spans="1:13" ht="15.75" thickBot="1">
      <c r="A8" s="2">
        <v>2</v>
      </c>
      <c r="B8" s="11">
        <v>1</v>
      </c>
      <c r="C8" s="116" t="s">
        <v>52</v>
      </c>
      <c r="D8" s="117"/>
      <c r="E8" s="117"/>
      <c r="F8" s="117"/>
      <c r="G8" s="117"/>
      <c r="H8" s="117"/>
      <c r="I8" s="117"/>
      <c r="J8" s="117"/>
      <c r="K8" s="117"/>
      <c r="L8" s="117"/>
      <c r="M8" s="122"/>
    </row>
    <row r="9" spans="1:13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M9">H10+H11+H12+H13+H14</f>
        <v>10113</v>
      </c>
      <c r="I9" s="36">
        <f t="shared" si="0"/>
        <v>19103</v>
      </c>
      <c r="J9" s="36">
        <f t="shared" si="0"/>
        <v>804</v>
      </c>
      <c r="K9" s="69">
        <f t="shared" si="0"/>
        <v>18673</v>
      </c>
      <c r="L9" s="37">
        <f t="shared" si="0"/>
        <v>0</v>
      </c>
      <c r="M9" s="37">
        <f t="shared" si="0"/>
        <v>48693</v>
      </c>
    </row>
    <row r="10" spans="1:13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6584</v>
      </c>
      <c r="I10" s="17">
        <v>15422</v>
      </c>
      <c r="J10" s="17">
        <v>688</v>
      </c>
      <c r="K10" s="70">
        <v>15630</v>
      </c>
      <c r="L10" s="39"/>
      <c r="M10" s="39">
        <f>SUM(H10:L10)</f>
        <v>38324</v>
      </c>
    </row>
    <row r="11" spans="1:13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1244</v>
      </c>
      <c r="I11" s="17">
        <v>2824</v>
      </c>
      <c r="J11" s="17">
        <v>116</v>
      </c>
      <c r="K11" s="70">
        <v>2901</v>
      </c>
      <c r="L11" s="39"/>
      <c r="M11" s="39">
        <f>SUM(H11:L11)</f>
        <v>7085</v>
      </c>
    </row>
    <row r="12" spans="1:13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2285</v>
      </c>
      <c r="I12" s="17">
        <v>857</v>
      </c>
      <c r="J12" s="17"/>
      <c r="K12" s="70">
        <v>142</v>
      </c>
      <c r="L12" s="39"/>
      <c r="M12" s="39">
        <f>SUM(H12:L12)</f>
        <v>3284</v>
      </c>
    </row>
    <row r="13" spans="1:13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</row>
    <row r="14" spans="1:13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M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 t="shared" si="1"/>
        <v>0</v>
      </c>
      <c r="M14" s="40">
        <f t="shared" si="1"/>
        <v>0</v>
      </c>
    </row>
    <row r="15" spans="1:13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</row>
    <row r="16" spans="1:13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</row>
    <row r="17" spans="1:13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</row>
    <row r="18" spans="1:13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</row>
    <row r="19" spans="1:13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M19">H20+H21+H22</f>
        <v>34</v>
      </c>
      <c r="I19" s="14">
        <f t="shared" si="2"/>
        <v>0</v>
      </c>
      <c r="J19" s="14">
        <f t="shared" si="2"/>
        <v>0</v>
      </c>
      <c r="K19" s="72">
        <f t="shared" si="2"/>
        <v>174</v>
      </c>
      <c r="L19" s="42">
        <f t="shared" si="2"/>
        <v>0</v>
      </c>
      <c r="M19" s="42">
        <f t="shared" si="2"/>
        <v>208</v>
      </c>
    </row>
    <row r="20" spans="1:13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34</v>
      </c>
      <c r="I20" s="17"/>
      <c r="J20" s="17"/>
      <c r="K20" s="70">
        <v>174</v>
      </c>
      <c r="L20" s="39"/>
      <c r="M20" s="39">
        <f>SUM(H20:L20)</f>
        <v>208</v>
      </c>
    </row>
    <row r="21" spans="1:13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</row>
    <row r="22" spans="1:13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M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 t="shared" si="3"/>
        <v>0</v>
      </c>
      <c r="M22" s="40">
        <f t="shared" si="3"/>
        <v>0</v>
      </c>
    </row>
    <row r="23" spans="1:13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</row>
    <row r="24" spans="1:13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</row>
    <row r="25" spans="1:13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M25">H9+H19</f>
        <v>10147</v>
      </c>
      <c r="I25" s="24">
        <f t="shared" si="4"/>
        <v>19103</v>
      </c>
      <c r="J25" s="24">
        <f t="shared" si="4"/>
        <v>804</v>
      </c>
      <c r="K25" s="73">
        <f t="shared" si="4"/>
        <v>18847</v>
      </c>
      <c r="L25" s="44">
        <f t="shared" si="4"/>
        <v>0</v>
      </c>
      <c r="M25" s="44">
        <f t="shared" si="4"/>
        <v>48901</v>
      </c>
    </row>
    <row r="26" spans="1:13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M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5">
        <f t="shared" si="5"/>
        <v>0</v>
      </c>
    </row>
    <row r="27" spans="1:13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M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 t="shared" si="6"/>
        <v>0</v>
      </c>
      <c r="M27" s="90">
        <f t="shared" si="6"/>
        <v>0</v>
      </c>
    </row>
    <row r="28" spans="1:13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M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 t="shared" si="7"/>
        <v>0</v>
      </c>
      <c r="M28" s="90">
        <f t="shared" si="7"/>
        <v>0</v>
      </c>
    </row>
    <row r="29" spans="1:13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106"/>
    </row>
    <row r="30" spans="1:13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106"/>
    </row>
    <row r="31" spans="1:13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M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 t="shared" si="8"/>
        <v>0</v>
      </c>
      <c r="M31" s="90">
        <f t="shared" si="8"/>
        <v>0</v>
      </c>
    </row>
    <row r="32" spans="1:13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106"/>
    </row>
    <row r="33" spans="1:13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107"/>
    </row>
    <row r="34" spans="1:13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M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 t="shared" si="9"/>
        <v>0</v>
      </c>
      <c r="M34" s="90">
        <f t="shared" si="9"/>
        <v>0</v>
      </c>
    </row>
    <row r="35" spans="1:13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107"/>
    </row>
    <row r="36" spans="1:13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107"/>
    </row>
    <row r="37" spans="1:13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M37">H25+H26</f>
        <v>10147</v>
      </c>
      <c r="I37" s="53">
        <f t="shared" si="10"/>
        <v>19103</v>
      </c>
      <c r="J37" s="53">
        <f t="shared" si="10"/>
        <v>804</v>
      </c>
      <c r="K37" s="78">
        <f t="shared" si="10"/>
        <v>18847</v>
      </c>
      <c r="L37" s="104">
        <f t="shared" si="10"/>
        <v>0</v>
      </c>
      <c r="M37" s="91">
        <f t="shared" si="10"/>
        <v>48901</v>
      </c>
    </row>
  </sheetData>
  <sheetProtection/>
  <mergeCells count="4">
    <mergeCell ref="A1:M1"/>
    <mergeCell ref="A3:M3"/>
    <mergeCell ref="A4:M4"/>
    <mergeCell ref="C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2020-07-16T07:19:22Z</cp:lastPrinted>
  <dcterms:created xsi:type="dcterms:W3CDTF">2014-01-08T12:14:20Z</dcterms:created>
  <dcterms:modified xsi:type="dcterms:W3CDTF">2020-07-16T07:19:33Z</dcterms:modified>
  <cp:category/>
  <cp:version/>
  <cp:contentType/>
  <cp:contentStatus/>
</cp:coreProperties>
</file>