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4b függ.ei.felhaszn. Közös Hiv" sheetId="1" r:id="rId1"/>
  </sheets>
  <definedNames>
    <definedName name="_xlnm.Print_Area" localSheetId="0">'4b függ.ei.felhaszn. Közös Hiv'!$A$1:$O$85</definedName>
  </definedNames>
  <calcPr fullCalcOnLoad="1" fullPrecision="0"/>
</workbook>
</file>

<file path=xl/sharedStrings.xml><?xml version="1.0" encoding="utf-8"?>
<sst xmlns="http://schemas.openxmlformats.org/spreadsheetml/2006/main" count="169" uniqueCount="166">
  <si>
    <t>K8</t>
  </si>
  <si>
    <t>K1-K8</t>
  </si>
  <si>
    <t>K9</t>
  </si>
  <si>
    <t>FELCSÚTI KÖZÖS ÖNKORMÁNYZATI HIVATAL ELŐIRÁNYZATOK</t>
  </si>
  <si>
    <t>Rovat-szám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</si>
  <si>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</si>
  <si>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</si>
  <si>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</si>
  <si>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</si>
  <si>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</si>
  <si>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</si>
  <si>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</si>
  <si>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</si>
  <si>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</si>
  <si>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</si>
  <si>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</si>
  <si>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</si>
  <si>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</si>
  <si>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</si>
  <si>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</si>
  <si>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</si>
  <si>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</si>
  <si>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</si>
  <si>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</si>
  <si>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</si>
  <si>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</si>
  <si>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Tartalékok-általános</t>
  </si>
  <si>
    <t>Bevételek és kiadások egyenlege</t>
  </si>
  <si>
    <t xml:space="preserve">Különféle befizetések és egyéb dologi kiadások </t>
  </si>
  <si>
    <t xml:space="preserve">Dologi kiadások </t>
  </si>
  <si>
    <t xml:space="preserve">Ellátottak pénzbeli juttatásai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</si>
  <si>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</si>
  <si>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</si>
  <si>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</si>
  <si>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</si>
  <si>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</si>
  <si>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</si>
  <si>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</si>
  <si>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</si>
  <si>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</si>
  <si>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</si>
  <si>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</si>
  <si>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</si>
  <si>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</si>
  <si>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</si>
  <si>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</si>
  <si>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 xml:space="preserve">Önkormányzatok működési támogatásai </t>
  </si>
  <si>
    <t>Működési célú támogatások államháztartáson belülről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</si>
  <si>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</si>
  <si>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</si>
  <si>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</si>
  <si>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támogatások államháztartáson belülről </t>
  </si>
  <si>
    <t xml:space="preserve">Felhalmozási bevételek </t>
  </si>
  <si>
    <t xml:space="preserve">Felhalmozási célú átvett pénzeszközök </t>
  </si>
  <si>
    <t xml:space="preserve">Költségvetési bevételek </t>
  </si>
  <si>
    <t>költségvetési egyenleg  MŰKÖDÉSI</t>
  </si>
  <si>
    <t>költségvetési egyenleg FELHALMOZÁSI</t>
  </si>
  <si>
    <t xml:space="preserve">Belföldi finanszírozás bevételei 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</si>
  <si>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</si>
  <si>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</si>
  <si>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</si>
  <si>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</si>
  <si>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</si>
  <si>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</si>
  <si>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</si>
  <si>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Rovat megnevezése</t>
  </si>
  <si>
    <t>Rovat
száma</t>
  </si>
  <si>
    <t>B11</t>
  </si>
  <si>
    <t>Egyéb működési célú támogatások bevételei államháztartáson belülről</t>
  </si>
  <si>
    <t>B16</t>
  </si>
  <si>
    <t>B1</t>
  </si>
  <si>
    <t>B2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</si>
  <si>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</si>
  <si>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</si>
  <si>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</si>
  <si>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</si>
  <si>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</si>
  <si>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</si>
  <si>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</si>
  <si>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</si>
  <si>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</si>
  <si>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B4</t>
  </si>
  <si>
    <t>B5</t>
  </si>
  <si>
    <t>B6</t>
  </si>
  <si>
    <t>B7</t>
  </si>
  <si>
    <t>B1-B7</t>
  </si>
  <si>
    <t>Központi, irányító szervi támogatás</t>
  </si>
  <si>
    <t>B816</t>
  </si>
  <si>
    <t>B81</t>
  </si>
  <si>
    <t>Közvetített szolgáltatások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</si>
  <si>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</si>
  <si>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</si>
  <si>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</si>
  <si>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</si>
  <si>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</si>
  <si>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</si>
  <si>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</si>
  <si>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</si>
  <si>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Jubileumi jutalom</t>
  </si>
  <si>
    <t>K1106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</si>
  <si>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</si>
  <si>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</si>
  <si>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</si>
  <si>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</si>
  <si>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</si>
  <si>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</si>
  <si>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</si>
  <si>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</si>
  <si>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</si>
  <si>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</si>
  <si>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</si>
  <si>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</si>
  <si>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</si>
  <si>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</si>
  <si>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</si>
  <si>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</si>
  <si>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</si>
  <si>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</si>
  <si>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</si>
  <si>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</si>
  <si>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</si>
  <si>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</si>
  <si>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</si>
  <si>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</si>
  <si>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</si>
  <si>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</si>
  <si>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</si>
  <si>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</si>
  <si>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</si>
  <si>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</si>
  <si>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</si>
  <si>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</si>
  <si>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</si>
  <si>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</si>
  <si>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</si>
  <si>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</si>
  <si>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</si>
  <si>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</si>
  <si>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</si>
  <si>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</si>
  <si>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</si>
  <si>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</si>
  <si>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</si>
  <si>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</si>
  <si>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</si>
  <si>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</si>
  <si>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</si>
  <si>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</si>
  <si>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</si>
  <si>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</si>
  <si>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</si>
  <si>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</si>
  <si>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>Egyéb dologi kiadások</t>
  </si>
  <si>
    <t>K355</t>
  </si>
  <si>
    <t>K35</t>
  </si>
  <si>
    <t>K3</t>
  </si>
  <si>
    <t>K4</t>
  </si>
  <si>
    <t>Elvonások és befizetések</t>
  </si>
  <si>
    <t>K502</t>
  </si>
  <si>
    <t>4.b.függelék</t>
  </si>
  <si>
    <t>Egyéb működési célú támogatások államháztartáson kívülre</t>
  </si>
  <si>
    <t>K511</t>
  </si>
  <si>
    <t>K512</t>
  </si>
  <si>
    <t>K5</t>
  </si>
  <si>
    <t>K6</t>
  </si>
  <si>
    <t>K7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</si>
</sst>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58" applyFont="1" applyFill="1">
      <alignment/>
      <protection/>
    </xf>
    <xf numFmtId="0" fontId="1" fillId="0" borderId="0" xfId="58" applyFill="1">
      <alignment/>
      <protection/>
    </xf>
    <xf numFmtId="3" fontId="23" fillId="0" borderId="0" xfId="58" applyNumberFormat="1" applyFont="1" applyFill="1">
      <alignment/>
      <protection/>
    </xf>
    <xf numFmtId="3" fontId="27" fillId="0" borderId="0" xfId="58" applyNumberFormat="1" applyFont="1" applyFill="1" applyAlignment="1">
      <alignment horizontal="right"/>
      <protection/>
    </xf>
    <xf numFmtId="0" fontId="1" fillId="0" borderId="0" xfId="58">
      <alignment/>
      <protection/>
    </xf>
    <xf numFmtId="0" fontId="21" fillId="0" borderId="0" xfId="58" applyFont="1">
      <alignment/>
      <protection/>
    </xf>
    <xf numFmtId="3" fontId="23" fillId="0" borderId="0" xfId="58" applyNumberFormat="1" applyFont="1">
      <alignment/>
      <protection/>
    </xf>
    <xf numFmtId="0" fontId="22" fillId="0" borderId="10" xfId="58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3" fontId="23" fillId="0" borderId="10" xfId="58" applyNumberFormat="1" applyFont="1" applyBorder="1">
      <alignment/>
      <protection/>
    </xf>
    <xf numFmtId="3" fontId="22" fillId="0" borderId="10" xfId="58" applyNumberFormat="1" applyFont="1" applyBorder="1">
      <alignment/>
      <protection/>
    </xf>
    <xf numFmtId="0" fontId="19" fillId="0" borderId="0" xfId="58" applyFont="1">
      <alignment/>
      <protection/>
    </xf>
    <xf numFmtId="0" fontId="23" fillId="0" borderId="10" xfId="58" applyFont="1" applyFill="1" applyBorder="1" applyAlignment="1">
      <alignment vertical="center"/>
      <protection/>
    </xf>
    <xf numFmtId="0" fontId="23" fillId="0" borderId="10" xfId="58" applyNumberFormat="1" applyFont="1" applyFill="1" applyBorder="1" applyAlignment="1">
      <alignment vertical="center"/>
      <protection/>
    </xf>
    <xf numFmtId="164" fontId="23" fillId="0" borderId="10" xfId="58" applyNumberFormat="1" applyFont="1" applyFill="1" applyBorder="1" applyAlignment="1">
      <alignment vertical="center"/>
      <protection/>
    </xf>
    <xf numFmtId="0" fontId="23" fillId="0" borderId="10" xfId="58" applyFont="1" applyFill="1" applyBorder="1" applyAlignment="1">
      <alignment vertical="center" wrapText="1"/>
      <protection/>
    </xf>
    <xf numFmtId="0" fontId="23" fillId="0" borderId="10" xfId="58" applyFont="1" applyFill="1" applyBorder="1" applyAlignment="1">
      <alignment horizontal="left" vertical="center" wrapText="1"/>
      <protection/>
    </xf>
    <xf numFmtId="0" fontId="22" fillId="0" borderId="10" xfId="58" applyFont="1" applyFill="1" applyBorder="1" applyAlignment="1">
      <alignment vertical="center" wrapText="1"/>
      <protection/>
    </xf>
    <xf numFmtId="164" fontId="22" fillId="0" borderId="10" xfId="58" applyNumberFormat="1" applyFont="1" applyFill="1" applyBorder="1" applyAlignment="1">
      <alignment vertical="center"/>
      <protection/>
    </xf>
    <xf numFmtId="0" fontId="23" fillId="0" borderId="10" xfId="58" applyFont="1" applyFill="1" applyBorder="1" applyAlignment="1">
      <alignment horizontal="left" vertical="center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0" fontId="21" fillId="0" borderId="10" xfId="58" applyFont="1" applyFill="1" applyBorder="1" applyAlignment="1">
      <alignment vertical="center" wrapText="1"/>
      <protection/>
    </xf>
    <xf numFmtId="164" fontId="21" fillId="0" borderId="10" xfId="58" applyNumberFormat="1" applyFont="1" applyFill="1" applyBorder="1" applyAlignment="1">
      <alignment vertical="center"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23" fillId="24" borderId="10" xfId="58" applyFont="1" applyFill="1" applyBorder="1" applyAlignment="1">
      <alignment horizontal="left" vertical="center" wrapText="1"/>
      <protection/>
    </xf>
    <xf numFmtId="3" fontId="19" fillId="0" borderId="0" xfId="58" applyNumberFormat="1" applyFont="1">
      <alignment/>
      <protection/>
    </xf>
    <xf numFmtId="3" fontId="21" fillId="0" borderId="10" xfId="58" applyNumberFormat="1" applyFont="1" applyBorder="1">
      <alignment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24" fillId="0" borderId="10" xfId="58" applyFont="1" applyFill="1" applyBorder="1" applyAlignment="1">
      <alignment vertical="center" wrapText="1"/>
      <protection/>
    </xf>
    <xf numFmtId="3" fontId="19" fillId="0" borderId="10" xfId="58" applyNumberFormat="1" applyFont="1" applyBorder="1">
      <alignment/>
      <protection/>
    </xf>
    <xf numFmtId="0" fontId="24" fillId="0" borderId="10" xfId="58" applyFont="1" applyFill="1" applyBorder="1" applyAlignment="1">
      <alignment vertical="center"/>
      <protection/>
    </xf>
    <xf numFmtId="0" fontId="26" fillId="25" borderId="10" xfId="58" applyFont="1" applyFill="1" applyBorder="1">
      <alignment/>
      <protection/>
    </xf>
    <xf numFmtId="0" fontId="21" fillId="0" borderId="10" xfId="58" applyFont="1" applyFill="1" applyBorder="1" applyAlignment="1">
      <alignment horizontal="left" vertical="center"/>
      <protection/>
    </xf>
    <xf numFmtId="0" fontId="27" fillId="10" borderId="10" xfId="58" applyFont="1" applyFill="1" applyBorder="1" applyAlignment="1">
      <alignment horizontal="left" vertical="center"/>
      <protection/>
    </xf>
    <xf numFmtId="164" fontId="27" fillId="10" borderId="10" xfId="58" applyNumberFormat="1" applyFont="1" applyFill="1" applyBorder="1" applyAlignment="1">
      <alignment vertical="center"/>
      <protection/>
    </xf>
    <xf numFmtId="3" fontId="27" fillId="0" borderId="10" xfId="58" applyNumberFormat="1" applyFont="1" applyBorder="1">
      <alignment/>
      <protection/>
    </xf>
    <xf numFmtId="0" fontId="25" fillId="0" borderId="10" xfId="58" applyFont="1" applyFill="1" applyBorder="1" applyAlignment="1">
      <alignment horizontal="left" vertical="center"/>
      <protection/>
    </xf>
    <xf numFmtId="0" fontId="24" fillId="0" borderId="10" xfId="58" applyFont="1" applyFill="1" applyBorder="1" applyAlignment="1">
      <alignment horizontal="left" vertical="center" wrapText="1"/>
      <protection/>
    </xf>
    <xf numFmtId="0" fontId="29" fillId="10" borderId="10" xfId="58" applyFont="1" applyFill="1" applyBorder="1" applyAlignment="1">
      <alignment horizontal="left" vertical="center"/>
      <protection/>
    </xf>
    <xf numFmtId="0" fontId="27" fillId="10" borderId="10" xfId="58" applyFont="1" applyFill="1" applyBorder="1" applyAlignment="1">
      <alignment horizontal="left" vertical="center" wrapText="1"/>
      <protection/>
    </xf>
    <xf numFmtId="0" fontId="27" fillId="11" borderId="10" xfId="58" applyFont="1" applyFill="1" applyBorder="1">
      <alignment/>
      <protection/>
    </xf>
    <xf numFmtId="0" fontId="30" fillId="11" borderId="10" xfId="58" applyFont="1" applyFill="1" applyBorder="1">
      <alignment/>
      <protection/>
    </xf>
    <xf numFmtId="0" fontId="21" fillId="25" borderId="10" xfId="58" applyFont="1" applyFill="1" applyBorder="1" applyAlignment="1">
      <alignment horizontal="left" vertical="center"/>
      <protection/>
    </xf>
    <xf numFmtId="0" fontId="29" fillId="10" borderId="10" xfId="58" applyFont="1" applyFill="1" applyBorder="1" applyAlignment="1">
      <alignment horizontal="left" vertical="center" wrapText="1"/>
      <protection/>
    </xf>
    <xf numFmtId="0" fontId="27" fillId="5" borderId="10" xfId="58" applyFont="1" applyFill="1" applyBorder="1">
      <alignment/>
      <protection/>
    </xf>
    <xf numFmtId="0" fontId="27" fillId="5" borderId="10" xfId="58" applyFont="1" applyFill="1" applyBorder="1" applyAlignment="1">
      <alignment horizontal="left" vertical="center"/>
      <protection/>
    </xf>
    <xf numFmtId="0" fontId="24" fillId="0" borderId="10" xfId="58" applyFont="1" applyFill="1" applyBorder="1" applyAlignment="1">
      <alignment horizontal="left" vertical="center"/>
      <protection/>
    </xf>
    <xf numFmtId="0" fontId="28" fillId="0" borderId="10" xfId="58" applyFont="1" applyFill="1" applyBorder="1" applyAlignment="1">
      <alignment horizontal="left" vertical="center" wrapText="1"/>
      <protection/>
    </xf>
    <xf numFmtId="0" fontId="28" fillId="0" borderId="10" xfId="58" applyFont="1" applyFill="1" applyBorder="1" applyAlignment="1">
      <alignment horizontal="left" vertical="center"/>
      <protection/>
    </xf>
    <xf numFmtId="0" fontId="1" fillId="0" borderId="10" xfId="58" applyBorder="1" applyAlignment="1">
      <alignment horizontal="center"/>
      <protection/>
    </xf>
    <xf numFmtId="0" fontId="19" fillId="0" borderId="10" xfId="58" applyFont="1" applyBorder="1">
      <alignment/>
      <protection/>
    </xf>
    <xf numFmtId="0" fontId="20" fillId="0" borderId="0" xfId="58" applyFont="1" applyAlignment="1">
      <alignment horizontal="center" wrapText="1"/>
      <protection/>
    </xf>
    <xf numFmtId="0" fontId="1" fillId="0" borderId="0" xfId="58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1.140625" style="5" customWidth="1"/>
    <col min="2" max="2" width="9.140625" style="5" customWidth="1"/>
    <col min="3" max="3" width="10.28125" style="7" bestFit="1" customWidth="1"/>
    <col min="4" max="5" width="12.57421875" style="7" customWidth="1"/>
    <col min="6" max="6" width="10.00390625" style="7" customWidth="1"/>
    <col min="7" max="7" width="9.7109375" style="7" customWidth="1"/>
    <col min="8" max="9" width="10.421875" style="7" customWidth="1"/>
    <col min="10" max="10" width="15.28125" style="7" bestFit="1" customWidth="1"/>
    <col min="11" max="11" width="16.140625" style="7" bestFit="1" customWidth="1"/>
    <col min="12" max="12" width="12.140625" style="7" bestFit="1" customWidth="1"/>
    <col min="13" max="13" width="14.140625" style="7" bestFit="1" customWidth="1"/>
    <col min="14" max="14" width="14.00390625" style="7" bestFit="1" customWidth="1"/>
    <col min="15" max="15" width="21.140625" style="7" customWidth="1"/>
    <col min="16" max="16384" width="9.140625" style="5" customWidth="1"/>
  </cols>
  <sheetData>
    <row r="1" spans="1:15" s="2" customFormat="1" ht="16.5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159</v>
      </c>
      <c r="O1" s="3"/>
    </row>
    <row r="2" spans="1:15" ht="26.25" customHeight="1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4" ht="15.75">
      <c r="A4" s="6" t="s">
        <v>3</v>
      </c>
    </row>
    <row r="5" spans="1:17" ht="25.5">
      <c r="A5" s="8" t="s">
        <v>65</v>
      </c>
      <c r="B5" s="9" t="s">
        <v>4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1" t="s">
        <v>25</v>
      </c>
      <c r="P5" s="12"/>
      <c r="Q5" s="12"/>
    </row>
    <row r="6" spans="1:17" ht="15.75">
      <c r="A6" s="13" t="s">
        <v>90</v>
      </c>
      <c r="B6" s="14" t="s">
        <v>91</v>
      </c>
      <c r="C6" s="10">
        <v>5139</v>
      </c>
      <c r="D6" s="10">
        <v>5139</v>
      </c>
      <c r="E6" s="10">
        <v>5140</v>
      </c>
      <c r="F6" s="10">
        <v>5140</v>
      </c>
      <c r="G6" s="10">
        <v>5140</v>
      </c>
      <c r="H6" s="10">
        <v>5140</v>
      </c>
      <c r="I6" s="10">
        <v>5140</v>
      </c>
      <c r="J6" s="10">
        <v>5140</v>
      </c>
      <c r="K6" s="10">
        <v>5140</v>
      </c>
      <c r="L6" s="10">
        <v>5140</v>
      </c>
      <c r="M6" s="10">
        <v>5140</v>
      </c>
      <c r="N6" s="10">
        <v>5140</v>
      </c>
      <c r="O6" s="10">
        <f>SUM(C6:N6)</f>
        <v>61678</v>
      </c>
      <c r="P6" s="12"/>
      <c r="Q6" s="12"/>
    </row>
    <row r="7" spans="1:17" ht="15.75">
      <c r="A7" s="13" t="s">
        <v>92</v>
      </c>
      <c r="B7" s="15" t="s">
        <v>93</v>
      </c>
      <c r="C7" s="10"/>
      <c r="D7" s="10"/>
      <c r="E7" s="10"/>
      <c r="F7" s="10"/>
      <c r="G7" s="10"/>
      <c r="H7" s="10"/>
      <c r="I7" s="10">
        <v>2009</v>
      </c>
      <c r="J7" s="10"/>
      <c r="K7" s="10"/>
      <c r="L7" s="10"/>
      <c r="M7" s="10"/>
      <c r="N7" s="10">
        <v>2009</v>
      </c>
      <c r="O7" s="10">
        <f aca="true" t="shared" si="0" ref="O7:O48">SUM(C7:N7)</f>
        <v>4018</v>
      </c>
      <c r="P7" s="12"/>
      <c r="Q7" s="12"/>
    </row>
    <row r="8" spans="1:17" ht="15.75">
      <c r="A8" s="13" t="s">
        <v>94</v>
      </c>
      <c r="B8" s="15" t="s">
        <v>95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 t="shared" si="0"/>
        <v>0</v>
      </c>
      <c r="P8" s="12"/>
      <c r="Q8" s="12"/>
    </row>
    <row r="9" spans="1:17" ht="15.75">
      <c r="A9" s="13" t="s">
        <v>96</v>
      </c>
      <c r="B9" s="15" t="s">
        <v>97</v>
      </c>
      <c r="C9" s="10"/>
      <c r="D9" s="10"/>
      <c r="E9" s="10">
        <v>200</v>
      </c>
      <c r="F9" s="10"/>
      <c r="G9" s="10"/>
      <c r="H9" s="10"/>
      <c r="I9" s="10"/>
      <c r="J9" s="10"/>
      <c r="K9" s="10"/>
      <c r="L9" s="10"/>
      <c r="M9" s="10"/>
      <c r="N9" s="10"/>
      <c r="O9" s="10">
        <f t="shared" si="0"/>
        <v>200</v>
      </c>
      <c r="P9" s="12"/>
      <c r="Q9" s="12"/>
    </row>
    <row r="10" spans="1:17" ht="15.75">
      <c r="A10" s="16" t="s">
        <v>98</v>
      </c>
      <c r="B10" s="15" t="s">
        <v>99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 t="shared" si="0"/>
        <v>0</v>
      </c>
      <c r="P10" s="12"/>
      <c r="Q10" s="12"/>
    </row>
    <row r="11" spans="1:17" ht="15.75">
      <c r="A11" s="16" t="s">
        <v>100</v>
      </c>
      <c r="B11" s="15" t="s">
        <v>101</v>
      </c>
      <c r="C11" s="10"/>
      <c r="D11" s="10"/>
      <c r="E11" s="10"/>
      <c r="F11" s="10"/>
      <c r="G11" s="10"/>
      <c r="H11" s="10">
        <v>1745</v>
      </c>
      <c r="I11" s="10"/>
      <c r="J11" s="10"/>
      <c r="K11" s="10">
        <v>1744</v>
      </c>
      <c r="L11" s="10"/>
      <c r="M11" s="10"/>
      <c r="N11" s="10"/>
      <c r="O11" s="10">
        <f t="shared" si="0"/>
        <v>3489</v>
      </c>
      <c r="P11" s="12"/>
      <c r="Q11" s="12"/>
    </row>
    <row r="12" spans="1:17" ht="15.75">
      <c r="A12" s="17" t="s">
        <v>102</v>
      </c>
      <c r="B12" s="15" t="s">
        <v>103</v>
      </c>
      <c r="C12" s="10">
        <v>125</v>
      </c>
      <c r="D12" s="10">
        <v>125</v>
      </c>
      <c r="E12" s="10">
        <v>125</v>
      </c>
      <c r="F12" s="10">
        <v>125</v>
      </c>
      <c r="G12" s="10">
        <v>125</v>
      </c>
      <c r="H12" s="10">
        <v>125</v>
      </c>
      <c r="I12" s="10">
        <v>125</v>
      </c>
      <c r="J12" s="10">
        <v>125</v>
      </c>
      <c r="K12" s="10">
        <v>125</v>
      </c>
      <c r="L12" s="10">
        <v>126</v>
      </c>
      <c r="M12" s="10">
        <v>126</v>
      </c>
      <c r="N12" s="10">
        <v>126</v>
      </c>
      <c r="O12" s="10">
        <f t="shared" si="0"/>
        <v>1503</v>
      </c>
      <c r="P12" s="12"/>
      <c r="Q12" s="12"/>
    </row>
    <row r="13" spans="1:17" ht="15.75">
      <c r="A13" s="17" t="s">
        <v>104</v>
      </c>
      <c r="B13" s="15" t="s">
        <v>105</v>
      </c>
      <c r="C13" s="10"/>
      <c r="D13" s="10"/>
      <c r="E13" s="10">
        <v>185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f t="shared" si="0"/>
        <v>185</v>
      </c>
      <c r="P13" s="12"/>
      <c r="Q13" s="12"/>
    </row>
    <row r="14" spans="1:17" ht="15.75">
      <c r="A14" s="17" t="s">
        <v>106</v>
      </c>
      <c r="B14" s="15" t="s">
        <v>107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t="shared" si="0"/>
        <v>0</v>
      </c>
      <c r="P14" s="12"/>
      <c r="Q14" s="12"/>
    </row>
    <row r="15" spans="1:17" ht="15">
      <c r="A15" s="18" t="s">
        <v>5</v>
      </c>
      <c r="B15" s="19" t="s">
        <v>108</v>
      </c>
      <c r="C15" s="11">
        <f>SUM(C6:C14)</f>
        <v>5264</v>
      </c>
      <c r="D15" s="11">
        <f aca="true" t="shared" si="1" ref="D15:N15">SUM(D6:D14)</f>
        <v>5264</v>
      </c>
      <c r="E15" s="11">
        <f t="shared" si="1"/>
        <v>5650</v>
      </c>
      <c r="F15" s="11">
        <f t="shared" si="1"/>
        <v>5265</v>
      </c>
      <c r="G15" s="11">
        <f t="shared" si="1"/>
        <v>5265</v>
      </c>
      <c r="H15" s="11">
        <f t="shared" si="1"/>
        <v>7010</v>
      </c>
      <c r="I15" s="11">
        <f t="shared" si="1"/>
        <v>7274</v>
      </c>
      <c r="J15" s="11">
        <f t="shared" si="1"/>
        <v>5265</v>
      </c>
      <c r="K15" s="11">
        <f t="shared" si="1"/>
        <v>7009</v>
      </c>
      <c r="L15" s="11">
        <f t="shared" si="1"/>
        <v>5266</v>
      </c>
      <c r="M15" s="11">
        <f t="shared" si="1"/>
        <v>5266</v>
      </c>
      <c r="N15" s="11">
        <f t="shared" si="1"/>
        <v>7275</v>
      </c>
      <c r="O15" s="11">
        <f t="shared" si="0"/>
        <v>71073</v>
      </c>
      <c r="P15" s="12"/>
      <c r="Q15" s="12"/>
    </row>
    <row r="16" spans="1:17" ht="18" customHeight="1">
      <c r="A16" s="17" t="s">
        <v>109</v>
      </c>
      <c r="B16" s="15" t="s">
        <v>110</v>
      </c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>SUM(C16:N16)</f>
        <v>0</v>
      </c>
      <c r="P16" s="12"/>
      <c r="Q16" s="12"/>
    </row>
    <row r="17" spans="1:17" ht="15.75">
      <c r="A17" s="17" t="s">
        <v>111</v>
      </c>
      <c r="B17" s="15" t="s">
        <v>112</v>
      </c>
      <c r="C17" s="10">
        <v>86</v>
      </c>
      <c r="D17" s="10">
        <v>86</v>
      </c>
      <c r="E17" s="10">
        <v>86</v>
      </c>
      <c r="F17" s="10">
        <v>86</v>
      </c>
      <c r="G17" s="10">
        <v>86</v>
      </c>
      <c r="H17" s="10">
        <v>86</v>
      </c>
      <c r="I17" s="10"/>
      <c r="J17" s="10"/>
      <c r="K17" s="10"/>
      <c r="L17" s="10"/>
      <c r="M17" s="10"/>
      <c r="N17" s="10"/>
      <c r="O17" s="10">
        <f t="shared" si="0"/>
        <v>516</v>
      </c>
      <c r="P17" s="12"/>
      <c r="Q17" s="12"/>
    </row>
    <row r="18" spans="1:17" ht="15.75">
      <c r="A18" s="20" t="s">
        <v>113</v>
      </c>
      <c r="B18" s="15" t="s">
        <v>114</v>
      </c>
      <c r="C18" s="10"/>
      <c r="D18" s="10"/>
      <c r="E18" s="10"/>
      <c r="F18" s="10"/>
      <c r="G18" s="10"/>
      <c r="H18" s="10">
        <v>150</v>
      </c>
      <c r="I18" s="10"/>
      <c r="J18" s="10"/>
      <c r="K18" s="10"/>
      <c r="L18" s="10">
        <v>150</v>
      </c>
      <c r="M18" s="10"/>
      <c r="N18" s="10"/>
      <c r="O18" s="10">
        <f t="shared" si="0"/>
        <v>300</v>
      </c>
      <c r="P18" s="12"/>
      <c r="Q18" s="12"/>
    </row>
    <row r="19" spans="1:17" ht="15">
      <c r="A19" s="21" t="s">
        <v>6</v>
      </c>
      <c r="B19" s="19" t="s">
        <v>115</v>
      </c>
      <c r="C19" s="11">
        <f>SUM(C16:C18)</f>
        <v>86</v>
      </c>
      <c r="D19" s="11">
        <f aca="true" t="shared" si="2" ref="D19:N19">SUM(D16:D18)</f>
        <v>86</v>
      </c>
      <c r="E19" s="11">
        <f t="shared" si="2"/>
        <v>86</v>
      </c>
      <c r="F19" s="11">
        <f t="shared" si="2"/>
        <v>86</v>
      </c>
      <c r="G19" s="11">
        <f t="shared" si="2"/>
        <v>86</v>
      </c>
      <c r="H19" s="11">
        <f t="shared" si="2"/>
        <v>236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11">
        <f t="shared" si="2"/>
        <v>150</v>
      </c>
      <c r="M19" s="11">
        <f t="shared" si="2"/>
        <v>0</v>
      </c>
      <c r="N19" s="11">
        <f t="shared" si="2"/>
        <v>0</v>
      </c>
      <c r="O19" s="11">
        <f t="shared" si="0"/>
        <v>816</v>
      </c>
      <c r="P19" s="12"/>
      <c r="Q19" s="12"/>
    </row>
    <row r="20" spans="1:17" ht="15">
      <c r="A20" s="22" t="s">
        <v>7</v>
      </c>
      <c r="B20" s="23" t="s">
        <v>116</v>
      </c>
      <c r="C20" s="11">
        <f>(C15+C19)</f>
        <v>5350</v>
      </c>
      <c r="D20" s="11">
        <f aca="true" t="shared" si="3" ref="D20:N20">(D15+D19)</f>
        <v>5350</v>
      </c>
      <c r="E20" s="11">
        <f t="shared" si="3"/>
        <v>5736</v>
      </c>
      <c r="F20" s="11">
        <f t="shared" si="3"/>
        <v>5351</v>
      </c>
      <c r="G20" s="11">
        <f t="shared" si="3"/>
        <v>5351</v>
      </c>
      <c r="H20" s="11">
        <f t="shared" si="3"/>
        <v>7246</v>
      </c>
      <c r="I20" s="11">
        <f t="shared" si="3"/>
        <v>7274</v>
      </c>
      <c r="J20" s="11">
        <f t="shared" si="3"/>
        <v>5265</v>
      </c>
      <c r="K20" s="11">
        <f t="shared" si="3"/>
        <v>7009</v>
      </c>
      <c r="L20" s="11">
        <f t="shared" si="3"/>
        <v>5416</v>
      </c>
      <c r="M20" s="11">
        <f t="shared" si="3"/>
        <v>5266</v>
      </c>
      <c r="N20" s="11">
        <f t="shared" si="3"/>
        <v>7275</v>
      </c>
      <c r="O20" s="11">
        <f t="shared" si="0"/>
        <v>71889</v>
      </c>
      <c r="P20" s="12"/>
      <c r="Q20" s="12"/>
    </row>
    <row r="21" spans="1:17" ht="15">
      <c r="A21" s="24" t="s">
        <v>117</v>
      </c>
      <c r="B21" s="23" t="s">
        <v>118</v>
      </c>
      <c r="C21" s="11">
        <v>1344</v>
      </c>
      <c r="D21" s="11">
        <v>1344</v>
      </c>
      <c r="E21" s="11">
        <v>1344</v>
      </c>
      <c r="F21" s="11">
        <v>1344</v>
      </c>
      <c r="G21" s="11">
        <v>1344</v>
      </c>
      <c r="H21" s="11">
        <v>2802</v>
      </c>
      <c r="I21" s="11">
        <v>1344</v>
      </c>
      <c r="J21" s="11">
        <v>1344</v>
      </c>
      <c r="K21" s="11">
        <v>2803</v>
      </c>
      <c r="L21" s="11">
        <v>1344</v>
      </c>
      <c r="M21" s="11">
        <v>1344</v>
      </c>
      <c r="N21" s="11">
        <v>1344</v>
      </c>
      <c r="O21" s="11">
        <f t="shared" si="0"/>
        <v>19045</v>
      </c>
      <c r="P21" s="12"/>
      <c r="Q21" s="12"/>
    </row>
    <row r="22" spans="1:17" ht="15.75">
      <c r="A22" s="17" t="s">
        <v>119</v>
      </c>
      <c r="B22" s="15" t="s">
        <v>120</v>
      </c>
      <c r="C22" s="10"/>
      <c r="D22" s="10"/>
      <c r="E22" s="10"/>
      <c r="F22" s="10">
        <v>87</v>
      </c>
      <c r="G22" s="10">
        <v>87</v>
      </c>
      <c r="H22" s="10">
        <v>88</v>
      </c>
      <c r="I22" s="10">
        <v>87</v>
      </c>
      <c r="J22" s="10"/>
      <c r="K22" s="10"/>
      <c r="L22" s="10"/>
      <c r="M22" s="10"/>
      <c r="N22" s="10"/>
      <c r="O22" s="10">
        <f t="shared" si="0"/>
        <v>349</v>
      </c>
      <c r="P22" s="12"/>
      <c r="Q22" s="12"/>
    </row>
    <row r="23" spans="1:17" ht="15.75">
      <c r="A23" s="17" t="s">
        <v>121</v>
      </c>
      <c r="B23" s="15" t="s">
        <v>122</v>
      </c>
      <c r="C23" s="10"/>
      <c r="D23" s="10"/>
      <c r="E23" s="10">
        <v>40</v>
      </c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0"/>
        <v>40</v>
      </c>
      <c r="P23" s="12"/>
      <c r="Q23" s="12"/>
    </row>
    <row r="24" spans="1:17" ht="15.75">
      <c r="A24" s="17" t="s">
        <v>123</v>
      </c>
      <c r="B24" s="15" t="s">
        <v>124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f t="shared" si="0"/>
        <v>0</v>
      </c>
      <c r="P24" s="12"/>
      <c r="Q24" s="12"/>
    </row>
    <row r="25" spans="1:17" ht="15">
      <c r="A25" s="21" t="s">
        <v>8</v>
      </c>
      <c r="B25" s="19" t="s">
        <v>125</v>
      </c>
      <c r="C25" s="11">
        <f>SUM(C22:C24)</f>
        <v>0</v>
      </c>
      <c r="D25" s="11">
        <f aca="true" t="shared" si="4" ref="D25:N25">SUM(D22:D24)</f>
        <v>0</v>
      </c>
      <c r="E25" s="11">
        <f t="shared" si="4"/>
        <v>40</v>
      </c>
      <c r="F25" s="11">
        <f t="shared" si="4"/>
        <v>87</v>
      </c>
      <c r="G25" s="11">
        <f t="shared" si="4"/>
        <v>87</v>
      </c>
      <c r="H25" s="11">
        <f t="shared" si="4"/>
        <v>88</v>
      </c>
      <c r="I25" s="11">
        <f t="shared" si="4"/>
        <v>87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0"/>
        <v>389</v>
      </c>
      <c r="P25" s="12"/>
      <c r="Q25" s="12"/>
    </row>
    <row r="26" spans="1:17" ht="15.75">
      <c r="A26" s="17" t="s">
        <v>126</v>
      </c>
      <c r="B26" s="15" t="s">
        <v>127</v>
      </c>
      <c r="C26" s="10">
        <v>149</v>
      </c>
      <c r="D26" s="10">
        <v>149</v>
      </c>
      <c r="E26" s="10">
        <v>149</v>
      </c>
      <c r="F26" s="10">
        <v>149</v>
      </c>
      <c r="G26" s="10">
        <v>149</v>
      </c>
      <c r="H26" s="10">
        <v>149</v>
      </c>
      <c r="I26" s="10">
        <v>149</v>
      </c>
      <c r="J26" s="10">
        <v>150</v>
      </c>
      <c r="K26" s="10">
        <v>150</v>
      </c>
      <c r="L26" s="10">
        <v>150</v>
      </c>
      <c r="M26" s="10">
        <v>150</v>
      </c>
      <c r="N26" s="10">
        <v>150</v>
      </c>
      <c r="O26" s="10">
        <f t="shared" si="0"/>
        <v>1793</v>
      </c>
      <c r="P26" s="12"/>
      <c r="Q26" s="12"/>
    </row>
    <row r="27" spans="1:17" ht="15.75">
      <c r="A27" s="17" t="s">
        <v>128</v>
      </c>
      <c r="B27" s="15" t="s">
        <v>129</v>
      </c>
      <c r="C27" s="10">
        <v>29</v>
      </c>
      <c r="D27" s="10">
        <v>29</v>
      </c>
      <c r="E27" s="10">
        <v>29</v>
      </c>
      <c r="F27" s="10">
        <v>29</v>
      </c>
      <c r="G27" s="10">
        <v>29</v>
      </c>
      <c r="H27" s="10">
        <v>29</v>
      </c>
      <c r="I27" s="10">
        <v>29</v>
      </c>
      <c r="J27" s="10">
        <v>29</v>
      </c>
      <c r="K27" s="10">
        <v>29</v>
      </c>
      <c r="L27" s="10">
        <v>29</v>
      </c>
      <c r="M27" s="10">
        <v>30</v>
      </c>
      <c r="N27" s="10">
        <v>30</v>
      </c>
      <c r="O27" s="10">
        <f t="shared" si="0"/>
        <v>350</v>
      </c>
      <c r="P27" s="12"/>
      <c r="Q27" s="12"/>
    </row>
    <row r="28" spans="1:17" ht="15">
      <c r="A28" s="21" t="s">
        <v>9</v>
      </c>
      <c r="B28" s="19" t="s">
        <v>130</v>
      </c>
      <c r="C28" s="11">
        <f>SUM(C26:C27)</f>
        <v>178</v>
      </c>
      <c r="D28" s="11">
        <f aca="true" t="shared" si="5" ref="D28:N28">SUM(D26:D27)</f>
        <v>178</v>
      </c>
      <c r="E28" s="11">
        <f t="shared" si="5"/>
        <v>178</v>
      </c>
      <c r="F28" s="11">
        <f t="shared" si="5"/>
        <v>178</v>
      </c>
      <c r="G28" s="11">
        <f t="shared" si="5"/>
        <v>178</v>
      </c>
      <c r="H28" s="11">
        <f t="shared" si="5"/>
        <v>178</v>
      </c>
      <c r="I28" s="11">
        <f t="shared" si="5"/>
        <v>178</v>
      </c>
      <c r="J28" s="11">
        <f t="shared" si="5"/>
        <v>179</v>
      </c>
      <c r="K28" s="11">
        <f t="shared" si="5"/>
        <v>179</v>
      </c>
      <c r="L28" s="11">
        <f t="shared" si="5"/>
        <v>179</v>
      </c>
      <c r="M28" s="11">
        <f t="shared" si="5"/>
        <v>180</v>
      </c>
      <c r="N28" s="11">
        <f t="shared" si="5"/>
        <v>180</v>
      </c>
      <c r="O28" s="11">
        <f t="shared" si="0"/>
        <v>2143</v>
      </c>
      <c r="P28" s="12"/>
      <c r="Q28" s="12"/>
    </row>
    <row r="29" spans="1:17" ht="15.75">
      <c r="A29" s="17" t="s">
        <v>131</v>
      </c>
      <c r="B29" s="15" t="s">
        <v>132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 t="shared" si="0"/>
        <v>0</v>
      </c>
      <c r="P29" s="12"/>
      <c r="Q29" s="12"/>
    </row>
    <row r="30" spans="1:17" ht="15.75">
      <c r="A30" s="17" t="s">
        <v>133</v>
      </c>
      <c r="B30" s="15" t="s">
        <v>134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 t="shared" si="0"/>
        <v>0</v>
      </c>
      <c r="P30" s="12"/>
      <c r="Q30" s="12"/>
    </row>
    <row r="31" spans="1:17" ht="15.75">
      <c r="A31" s="17" t="s">
        <v>135</v>
      </c>
      <c r="B31" s="15" t="s">
        <v>136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f t="shared" si="0"/>
        <v>0</v>
      </c>
      <c r="P31" s="12"/>
      <c r="Q31" s="12"/>
    </row>
    <row r="32" spans="1:17" ht="15.75">
      <c r="A32" s="17" t="s">
        <v>137</v>
      </c>
      <c r="B32" s="15" t="s">
        <v>138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t="shared" si="0"/>
        <v>0</v>
      </c>
      <c r="P32" s="12"/>
      <c r="Q32" s="12"/>
    </row>
    <row r="33" spans="1:17" ht="15.75">
      <c r="A33" s="25" t="s">
        <v>89</v>
      </c>
      <c r="B33" s="15" t="s">
        <v>139</v>
      </c>
      <c r="C33" s="10"/>
      <c r="D33" s="10">
        <v>305</v>
      </c>
      <c r="E33" s="10">
        <v>350</v>
      </c>
      <c r="F33" s="10">
        <v>290</v>
      </c>
      <c r="G33" s="10"/>
      <c r="H33" s="10"/>
      <c r="I33" s="10"/>
      <c r="J33" s="10"/>
      <c r="K33" s="10"/>
      <c r="L33" s="10"/>
      <c r="M33" s="10"/>
      <c r="N33" s="10"/>
      <c r="O33" s="10">
        <f t="shared" si="0"/>
        <v>945</v>
      </c>
      <c r="P33" s="12"/>
      <c r="Q33" s="12"/>
    </row>
    <row r="34" spans="1:17" ht="15.75">
      <c r="A34" s="20" t="s">
        <v>140</v>
      </c>
      <c r="B34" s="15" t="s">
        <v>141</v>
      </c>
      <c r="C34" s="10">
        <v>81</v>
      </c>
      <c r="D34" s="10">
        <v>81</v>
      </c>
      <c r="E34" s="10">
        <v>81</v>
      </c>
      <c r="F34" s="10">
        <v>81</v>
      </c>
      <c r="G34" s="10">
        <v>81</v>
      </c>
      <c r="H34" s="10">
        <v>81</v>
      </c>
      <c r="I34" s="10">
        <v>81</v>
      </c>
      <c r="J34" s="10">
        <v>82</v>
      </c>
      <c r="K34" s="10">
        <v>82</v>
      </c>
      <c r="L34" s="10">
        <v>82</v>
      </c>
      <c r="M34" s="10">
        <v>82</v>
      </c>
      <c r="N34" s="10">
        <v>82</v>
      </c>
      <c r="O34" s="10">
        <f t="shared" si="0"/>
        <v>977</v>
      </c>
      <c r="P34" s="12"/>
      <c r="Q34" s="12"/>
    </row>
    <row r="35" spans="1:17" ht="15.75">
      <c r="A35" s="17" t="s">
        <v>142</v>
      </c>
      <c r="B35" s="15" t="s">
        <v>143</v>
      </c>
      <c r="C35" s="10">
        <v>41</v>
      </c>
      <c r="D35" s="10">
        <v>41</v>
      </c>
      <c r="E35" s="10">
        <v>41</v>
      </c>
      <c r="F35" s="10">
        <v>41</v>
      </c>
      <c r="G35" s="10">
        <v>41</v>
      </c>
      <c r="H35" s="10">
        <v>41</v>
      </c>
      <c r="I35" s="10">
        <v>41</v>
      </c>
      <c r="J35" s="10">
        <v>41</v>
      </c>
      <c r="K35" s="10">
        <v>42</v>
      </c>
      <c r="L35" s="10">
        <v>42</v>
      </c>
      <c r="M35" s="10">
        <v>42</v>
      </c>
      <c r="N35" s="10">
        <v>42</v>
      </c>
      <c r="O35" s="10">
        <f t="shared" si="0"/>
        <v>496</v>
      </c>
      <c r="P35" s="12"/>
      <c r="Q35" s="12"/>
    </row>
    <row r="36" spans="1:17" ht="15">
      <c r="A36" s="21" t="s">
        <v>10</v>
      </c>
      <c r="B36" s="19" t="s">
        <v>144</v>
      </c>
      <c r="C36" s="11">
        <f>SUM(C29:C35)</f>
        <v>122</v>
      </c>
      <c r="D36" s="11">
        <f aca="true" t="shared" si="6" ref="D36:N36">SUM(D29:D35)</f>
        <v>427</v>
      </c>
      <c r="E36" s="11">
        <f t="shared" si="6"/>
        <v>472</v>
      </c>
      <c r="F36" s="11">
        <f t="shared" si="6"/>
        <v>412</v>
      </c>
      <c r="G36" s="11">
        <f t="shared" si="6"/>
        <v>122</v>
      </c>
      <c r="H36" s="11">
        <f t="shared" si="6"/>
        <v>122</v>
      </c>
      <c r="I36" s="11">
        <f t="shared" si="6"/>
        <v>122</v>
      </c>
      <c r="J36" s="11">
        <f t="shared" si="6"/>
        <v>123</v>
      </c>
      <c r="K36" s="11">
        <f t="shared" si="6"/>
        <v>124</v>
      </c>
      <c r="L36" s="11">
        <f t="shared" si="6"/>
        <v>124</v>
      </c>
      <c r="M36" s="11">
        <f t="shared" si="6"/>
        <v>124</v>
      </c>
      <c r="N36" s="11">
        <f t="shared" si="6"/>
        <v>124</v>
      </c>
      <c r="O36" s="11">
        <f t="shared" si="0"/>
        <v>2418</v>
      </c>
      <c r="P36" s="12"/>
      <c r="Q36" s="12"/>
    </row>
    <row r="37" spans="1:17" ht="15.75">
      <c r="A37" s="17" t="s">
        <v>145</v>
      </c>
      <c r="B37" s="15" t="s">
        <v>146</v>
      </c>
      <c r="C37" s="10">
        <v>125</v>
      </c>
      <c r="D37" s="10">
        <v>125</v>
      </c>
      <c r="E37" s="10">
        <v>125</v>
      </c>
      <c r="F37" s="10">
        <v>125</v>
      </c>
      <c r="G37" s="10">
        <v>125</v>
      </c>
      <c r="H37" s="10">
        <v>125</v>
      </c>
      <c r="I37" s="10">
        <v>125</v>
      </c>
      <c r="J37" s="10">
        <v>125</v>
      </c>
      <c r="K37" s="10">
        <v>125</v>
      </c>
      <c r="L37" s="10">
        <v>125</v>
      </c>
      <c r="M37" s="10">
        <v>125</v>
      </c>
      <c r="N37" s="10">
        <v>125</v>
      </c>
      <c r="O37" s="10">
        <f t="shared" si="0"/>
        <v>1500</v>
      </c>
      <c r="P37" s="12"/>
      <c r="Q37" s="12"/>
    </row>
    <row r="38" spans="1:17" ht="15.75">
      <c r="A38" s="17" t="s">
        <v>147</v>
      </c>
      <c r="B38" s="15" t="s">
        <v>148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 t="shared" si="0"/>
        <v>0</v>
      </c>
      <c r="P38" s="12"/>
      <c r="Q38" s="12"/>
    </row>
    <row r="39" spans="1:17" ht="15">
      <c r="A39" s="21" t="s">
        <v>11</v>
      </c>
      <c r="B39" s="19" t="s">
        <v>149</v>
      </c>
      <c r="C39" s="11">
        <f>SUM(C37:C38)</f>
        <v>125</v>
      </c>
      <c r="D39" s="11">
        <f aca="true" t="shared" si="7" ref="D39:N39">SUM(D37:D38)</f>
        <v>125</v>
      </c>
      <c r="E39" s="11">
        <f t="shared" si="7"/>
        <v>125</v>
      </c>
      <c r="F39" s="11">
        <f t="shared" si="7"/>
        <v>125</v>
      </c>
      <c r="G39" s="11">
        <f t="shared" si="7"/>
        <v>125</v>
      </c>
      <c r="H39" s="11">
        <f t="shared" si="7"/>
        <v>125</v>
      </c>
      <c r="I39" s="11">
        <f t="shared" si="7"/>
        <v>125</v>
      </c>
      <c r="J39" s="11">
        <f t="shared" si="7"/>
        <v>125</v>
      </c>
      <c r="K39" s="11">
        <f t="shared" si="7"/>
        <v>125</v>
      </c>
      <c r="L39" s="11">
        <f t="shared" si="7"/>
        <v>125</v>
      </c>
      <c r="M39" s="11">
        <f t="shared" si="7"/>
        <v>125</v>
      </c>
      <c r="N39" s="11">
        <f t="shared" si="7"/>
        <v>125</v>
      </c>
      <c r="O39" s="11">
        <f t="shared" si="0"/>
        <v>1500</v>
      </c>
      <c r="P39" s="12"/>
      <c r="Q39" s="12"/>
    </row>
    <row r="40" spans="1:17" ht="15.75">
      <c r="A40" s="17" t="s">
        <v>150</v>
      </c>
      <c r="B40" s="15" t="s">
        <v>151</v>
      </c>
      <c r="C40" s="10">
        <f>(C25+C28+C36)*27%</f>
        <v>81</v>
      </c>
      <c r="D40" s="10">
        <v>81</v>
      </c>
      <c r="E40" s="10">
        <v>152</v>
      </c>
      <c r="F40" s="10">
        <v>165</v>
      </c>
      <c r="G40" s="10">
        <v>165</v>
      </c>
      <c r="H40" s="10">
        <f aca="true" t="shared" si="8" ref="H40:N40">(H25+H28+H36)*27%</f>
        <v>105</v>
      </c>
      <c r="I40" s="10">
        <f t="shared" si="8"/>
        <v>104</v>
      </c>
      <c r="J40" s="10">
        <f t="shared" si="8"/>
        <v>82</v>
      </c>
      <c r="K40" s="10">
        <f t="shared" si="8"/>
        <v>82</v>
      </c>
      <c r="L40" s="10">
        <f t="shared" si="8"/>
        <v>82</v>
      </c>
      <c r="M40" s="10">
        <f t="shared" si="8"/>
        <v>82</v>
      </c>
      <c r="N40" s="10">
        <f t="shared" si="8"/>
        <v>82</v>
      </c>
      <c r="O40" s="10">
        <f t="shared" si="0"/>
        <v>1263</v>
      </c>
      <c r="P40" s="12"/>
      <c r="Q40" s="12"/>
    </row>
    <row r="41" spans="1:17" ht="15.75">
      <c r="A41" s="17" t="s">
        <v>152</v>
      </c>
      <c r="B41" s="15" t="s">
        <v>153</v>
      </c>
      <c r="C41" s="10">
        <v>105</v>
      </c>
      <c r="D41" s="10">
        <v>105</v>
      </c>
      <c r="E41" s="10">
        <v>105</v>
      </c>
      <c r="F41" s="10">
        <v>105</v>
      </c>
      <c r="G41" s="10">
        <v>105</v>
      </c>
      <c r="H41" s="10">
        <v>105</v>
      </c>
      <c r="I41" s="10">
        <v>105</v>
      </c>
      <c r="J41" s="10">
        <v>105</v>
      </c>
      <c r="K41" s="10">
        <v>105</v>
      </c>
      <c r="L41" s="10">
        <v>106</v>
      </c>
      <c r="M41" s="10">
        <v>106</v>
      </c>
      <c r="N41" s="10">
        <v>106</v>
      </c>
      <c r="O41" s="10">
        <f t="shared" si="0"/>
        <v>1263</v>
      </c>
      <c r="P41" s="12"/>
      <c r="Q41" s="12"/>
    </row>
    <row r="42" spans="1:17" ht="15">
      <c r="A42" s="21" t="s">
        <v>28</v>
      </c>
      <c r="B42" s="19" t="s">
        <v>154</v>
      </c>
      <c r="C42" s="11">
        <f>SUM(C40:C41)</f>
        <v>186</v>
      </c>
      <c r="D42" s="11">
        <f aca="true" t="shared" si="9" ref="D42:N42">SUM(D40:D41)</f>
        <v>186</v>
      </c>
      <c r="E42" s="11">
        <f t="shared" si="9"/>
        <v>257</v>
      </c>
      <c r="F42" s="11">
        <f t="shared" si="9"/>
        <v>270</v>
      </c>
      <c r="G42" s="11">
        <f t="shared" si="9"/>
        <v>270</v>
      </c>
      <c r="H42" s="11">
        <f t="shared" si="9"/>
        <v>210</v>
      </c>
      <c r="I42" s="11">
        <f t="shared" si="9"/>
        <v>209</v>
      </c>
      <c r="J42" s="11">
        <f t="shared" si="9"/>
        <v>187</v>
      </c>
      <c r="K42" s="11">
        <f t="shared" si="9"/>
        <v>187</v>
      </c>
      <c r="L42" s="11">
        <f t="shared" si="9"/>
        <v>188</v>
      </c>
      <c r="M42" s="11">
        <f t="shared" si="9"/>
        <v>188</v>
      </c>
      <c r="N42" s="11">
        <f t="shared" si="9"/>
        <v>188</v>
      </c>
      <c r="O42" s="11">
        <f t="shared" si="0"/>
        <v>2526</v>
      </c>
      <c r="P42" s="26"/>
      <c r="Q42" s="12"/>
    </row>
    <row r="43" spans="1:17" ht="15">
      <c r="A43" s="24" t="s">
        <v>29</v>
      </c>
      <c r="B43" s="23" t="s">
        <v>155</v>
      </c>
      <c r="C43" s="27">
        <f>C42+C39+C36+C28+C25</f>
        <v>611</v>
      </c>
      <c r="D43" s="27">
        <f aca="true" t="shared" si="10" ref="D43:N43">D42+D39+D36+D28+D25</f>
        <v>916</v>
      </c>
      <c r="E43" s="27">
        <f t="shared" si="10"/>
        <v>1072</v>
      </c>
      <c r="F43" s="27">
        <f t="shared" si="10"/>
        <v>1072</v>
      </c>
      <c r="G43" s="27">
        <f t="shared" si="10"/>
        <v>782</v>
      </c>
      <c r="H43" s="27">
        <f t="shared" si="10"/>
        <v>723</v>
      </c>
      <c r="I43" s="27">
        <f t="shared" si="10"/>
        <v>721</v>
      </c>
      <c r="J43" s="27">
        <f t="shared" si="10"/>
        <v>614</v>
      </c>
      <c r="K43" s="27">
        <f t="shared" si="10"/>
        <v>615</v>
      </c>
      <c r="L43" s="27">
        <f t="shared" si="10"/>
        <v>616</v>
      </c>
      <c r="M43" s="27">
        <f t="shared" si="10"/>
        <v>617</v>
      </c>
      <c r="N43" s="27">
        <f t="shared" si="10"/>
        <v>617</v>
      </c>
      <c r="O43" s="11">
        <f t="shared" si="0"/>
        <v>8976</v>
      </c>
      <c r="P43" s="12"/>
      <c r="Q43" s="12"/>
    </row>
    <row r="44" spans="1:17" ht="15">
      <c r="A44" s="28" t="s">
        <v>30</v>
      </c>
      <c r="B44" s="23" t="s">
        <v>156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1">
        <f t="shared" si="0"/>
        <v>0</v>
      </c>
      <c r="P44" s="12"/>
      <c r="Q44" s="12"/>
    </row>
    <row r="45" spans="1:17" ht="15.75">
      <c r="A45" s="29" t="s">
        <v>157</v>
      </c>
      <c r="B45" s="15" t="s">
        <v>158</v>
      </c>
      <c r="C45" s="10">
        <v>27</v>
      </c>
      <c r="D45" s="10">
        <v>27</v>
      </c>
      <c r="E45" s="10">
        <v>27</v>
      </c>
      <c r="F45" s="10">
        <v>27</v>
      </c>
      <c r="G45" s="10">
        <v>27</v>
      </c>
      <c r="H45" s="10">
        <v>27</v>
      </c>
      <c r="I45" s="10">
        <v>27</v>
      </c>
      <c r="J45" s="10">
        <v>27</v>
      </c>
      <c r="K45" s="10">
        <v>27</v>
      </c>
      <c r="L45" s="10">
        <v>27</v>
      </c>
      <c r="M45" s="10">
        <v>27</v>
      </c>
      <c r="N45" s="10">
        <v>27</v>
      </c>
      <c r="O45" s="10">
        <f t="shared" si="0"/>
        <v>324</v>
      </c>
      <c r="P45" s="12"/>
      <c r="Q45" s="12"/>
    </row>
    <row r="46" spans="1:17" ht="15.75">
      <c r="A46" s="29" t="s">
        <v>160</v>
      </c>
      <c r="B46" s="15" t="s">
        <v>161</v>
      </c>
      <c r="C46" s="30"/>
      <c r="D46" s="3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f t="shared" si="0"/>
        <v>0</v>
      </c>
      <c r="P46" s="12"/>
      <c r="Q46" s="12"/>
    </row>
    <row r="47" spans="1:17" ht="15.75">
      <c r="A47" s="31" t="s">
        <v>26</v>
      </c>
      <c r="B47" s="15" t="s">
        <v>162</v>
      </c>
      <c r="C47" s="27"/>
      <c r="D47" s="27"/>
      <c r="E47" s="11"/>
      <c r="F47" s="11"/>
      <c r="G47" s="11"/>
      <c r="H47" s="11"/>
      <c r="I47" s="10"/>
      <c r="J47" s="11"/>
      <c r="K47" s="11"/>
      <c r="L47" s="11"/>
      <c r="M47" s="11"/>
      <c r="N47" s="11"/>
      <c r="O47" s="10">
        <f t="shared" si="0"/>
        <v>0</v>
      </c>
      <c r="P47" s="12"/>
      <c r="Q47" s="12"/>
    </row>
    <row r="48" spans="1:17" ht="15">
      <c r="A48" s="28" t="s">
        <v>31</v>
      </c>
      <c r="B48" s="23" t="s">
        <v>163</v>
      </c>
      <c r="C48" s="27">
        <f>SUM(C45:C47)</f>
        <v>27</v>
      </c>
      <c r="D48" s="27">
        <f aca="true" t="shared" si="11" ref="D48:N48">SUM(D45:D47)</f>
        <v>27</v>
      </c>
      <c r="E48" s="27">
        <f t="shared" si="11"/>
        <v>27</v>
      </c>
      <c r="F48" s="27">
        <f t="shared" si="11"/>
        <v>27</v>
      </c>
      <c r="G48" s="27">
        <f t="shared" si="11"/>
        <v>27</v>
      </c>
      <c r="H48" s="27">
        <f t="shared" si="11"/>
        <v>27</v>
      </c>
      <c r="I48" s="27">
        <f t="shared" si="11"/>
        <v>27</v>
      </c>
      <c r="J48" s="27">
        <f t="shared" si="11"/>
        <v>27</v>
      </c>
      <c r="K48" s="27">
        <f t="shared" si="11"/>
        <v>27</v>
      </c>
      <c r="L48" s="27">
        <f t="shared" si="11"/>
        <v>27</v>
      </c>
      <c r="M48" s="27">
        <f t="shared" si="11"/>
        <v>27</v>
      </c>
      <c r="N48" s="27">
        <f t="shared" si="11"/>
        <v>27</v>
      </c>
      <c r="O48" s="27">
        <f t="shared" si="0"/>
        <v>324</v>
      </c>
      <c r="P48" s="12"/>
      <c r="Q48" s="12"/>
    </row>
    <row r="49" spans="1:17" ht="15.75">
      <c r="A49" s="32" t="s">
        <v>32</v>
      </c>
      <c r="B49" s="23"/>
      <c r="C49" s="27">
        <f>C43+C21+C20+C44+C48</f>
        <v>7332</v>
      </c>
      <c r="D49" s="27">
        <f aca="true" t="shared" si="12" ref="D49:N49">D43+D21+D20+D44+D48</f>
        <v>7637</v>
      </c>
      <c r="E49" s="27">
        <f t="shared" si="12"/>
        <v>8179</v>
      </c>
      <c r="F49" s="27">
        <f t="shared" si="12"/>
        <v>7794</v>
      </c>
      <c r="G49" s="27">
        <f t="shared" si="12"/>
        <v>7504</v>
      </c>
      <c r="H49" s="27">
        <f t="shared" si="12"/>
        <v>10798</v>
      </c>
      <c r="I49" s="27">
        <f t="shared" si="12"/>
        <v>9366</v>
      </c>
      <c r="J49" s="27">
        <f t="shared" si="12"/>
        <v>7250</v>
      </c>
      <c r="K49" s="27">
        <f t="shared" si="12"/>
        <v>10454</v>
      </c>
      <c r="L49" s="27">
        <f t="shared" si="12"/>
        <v>7403</v>
      </c>
      <c r="M49" s="27">
        <f t="shared" si="12"/>
        <v>7254</v>
      </c>
      <c r="N49" s="27">
        <f t="shared" si="12"/>
        <v>9263</v>
      </c>
      <c r="O49" s="27">
        <f aca="true" t="shared" si="13" ref="O49:O60">SUM(C49:N49)</f>
        <v>100234</v>
      </c>
      <c r="P49" s="12"/>
      <c r="Q49" s="12"/>
    </row>
    <row r="50" spans="1:17" ht="15.75">
      <c r="A50" s="33" t="s">
        <v>33</v>
      </c>
      <c r="B50" s="23" t="s">
        <v>164</v>
      </c>
      <c r="C50" s="10"/>
      <c r="D50" s="10">
        <v>273</v>
      </c>
      <c r="E50" s="10">
        <v>273</v>
      </c>
      <c r="F50" s="10">
        <v>273</v>
      </c>
      <c r="G50" s="10">
        <v>1223</v>
      </c>
      <c r="H50" s="10">
        <v>273</v>
      </c>
      <c r="I50" s="10">
        <v>273</v>
      </c>
      <c r="J50" s="10">
        <v>273</v>
      </c>
      <c r="K50" s="10">
        <v>273</v>
      </c>
      <c r="L50" s="10">
        <v>273</v>
      </c>
      <c r="M50" s="10">
        <v>273</v>
      </c>
      <c r="N50" s="10">
        <v>273</v>
      </c>
      <c r="O50" s="10">
        <f t="shared" si="13"/>
        <v>3953</v>
      </c>
      <c r="P50" s="12"/>
      <c r="Q50" s="12"/>
    </row>
    <row r="51" spans="1:17" ht="15.75">
      <c r="A51" s="28" t="s">
        <v>34</v>
      </c>
      <c r="B51" s="23" t="s">
        <v>165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>
        <f t="shared" si="13"/>
        <v>0</v>
      </c>
      <c r="P51" s="12"/>
      <c r="Q51" s="12"/>
    </row>
    <row r="52" spans="1:17" ht="15.75">
      <c r="A52" s="28" t="s">
        <v>35</v>
      </c>
      <c r="B52" s="23" t="s">
        <v>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3"/>
        <v>0</v>
      </c>
      <c r="P52" s="12"/>
      <c r="Q52" s="12"/>
    </row>
    <row r="53" spans="1:17" ht="15.75">
      <c r="A53" s="32" t="s">
        <v>36</v>
      </c>
      <c r="B53" s="23"/>
      <c r="C53" s="27">
        <f>SUM(C50:C52)</f>
        <v>0</v>
      </c>
      <c r="D53" s="27">
        <f aca="true" t="shared" si="14" ref="D53:N53">SUM(D50:D52)</f>
        <v>273</v>
      </c>
      <c r="E53" s="27">
        <f t="shared" si="14"/>
        <v>273</v>
      </c>
      <c r="F53" s="27">
        <f t="shared" si="14"/>
        <v>273</v>
      </c>
      <c r="G53" s="27">
        <f t="shared" si="14"/>
        <v>1223</v>
      </c>
      <c r="H53" s="27">
        <f t="shared" si="14"/>
        <v>273</v>
      </c>
      <c r="I53" s="27">
        <f t="shared" si="14"/>
        <v>273</v>
      </c>
      <c r="J53" s="27">
        <f t="shared" si="14"/>
        <v>273</v>
      </c>
      <c r="K53" s="27">
        <f t="shared" si="14"/>
        <v>273</v>
      </c>
      <c r="L53" s="27">
        <f t="shared" si="14"/>
        <v>273</v>
      </c>
      <c r="M53" s="27">
        <f t="shared" si="14"/>
        <v>273</v>
      </c>
      <c r="N53" s="27">
        <f t="shared" si="14"/>
        <v>273</v>
      </c>
      <c r="O53" s="27">
        <f t="shared" si="13"/>
        <v>3953</v>
      </c>
      <c r="P53" s="12"/>
      <c r="Q53" s="12"/>
    </row>
    <row r="54" spans="1:17" ht="15.75">
      <c r="A54" s="34" t="s">
        <v>37</v>
      </c>
      <c r="B54" s="35" t="s">
        <v>1</v>
      </c>
      <c r="C54" s="36">
        <f>C53+C49+C50</f>
        <v>7332</v>
      </c>
      <c r="D54" s="36">
        <f>D49+D53</f>
        <v>7910</v>
      </c>
      <c r="E54" s="36">
        <f aca="true" t="shared" si="15" ref="E54:N54">E49+E53</f>
        <v>8452</v>
      </c>
      <c r="F54" s="36">
        <f t="shared" si="15"/>
        <v>8067</v>
      </c>
      <c r="G54" s="36">
        <f t="shared" si="15"/>
        <v>8727</v>
      </c>
      <c r="H54" s="36">
        <f t="shared" si="15"/>
        <v>11071</v>
      </c>
      <c r="I54" s="36">
        <f t="shared" si="15"/>
        <v>9639</v>
      </c>
      <c r="J54" s="36">
        <f t="shared" si="15"/>
        <v>7523</v>
      </c>
      <c r="K54" s="36">
        <f t="shared" si="15"/>
        <v>10727</v>
      </c>
      <c r="L54" s="36">
        <f t="shared" si="15"/>
        <v>7676</v>
      </c>
      <c r="M54" s="36">
        <f t="shared" si="15"/>
        <v>7527</v>
      </c>
      <c r="N54" s="36">
        <f t="shared" si="15"/>
        <v>9536</v>
      </c>
      <c r="O54" s="36">
        <f>SUM(C54:N54)</f>
        <v>104187</v>
      </c>
      <c r="P54" s="12"/>
      <c r="Q54" s="12"/>
    </row>
    <row r="55" spans="1:17" ht="15.75">
      <c r="A55" s="37" t="s">
        <v>38</v>
      </c>
      <c r="B55" s="24" t="s">
        <v>39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>
        <f t="shared" si="13"/>
        <v>0</v>
      </c>
      <c r="P55" s="12"/>
      <c r="Q55" s="12"/>
    </row>
    <row r="56" spans="1:17" ht="15.75">
      <c r="A56" s="37" t="s">
        <v>40</v>
      </c>
      <c r="B56" s="24" t="s">
        <v>41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>
        <f t="shared" si="13"/>
        <v>0</v>
      </c>
      <c r="P56" s="12"/>
      <c r="Q56" s="12"/>
    </row>
    <row r="57" spans="1:17" ht="15.75">
      <c r="A57" s="38" t="s">
        <v>42</v>
      </c>
      <c r="B57" s="17" t="s">
        <v>43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>
        <f t="shared" si="13"/>
        <v>0</v>
      </c>
      <c r="P57" s="12"/>
      <c r="Q57" s="12"/>
    </row>
    <row r="58" spans="1:17" ht="15.75">
      <c r="A58" s="39" t="s">
        <v>44</v>
      </c>
      <c r="B58" s="40" t="s">
        <v>2</v>
      </c>
      <c r="C58" s="27">
        <f>SUM(C55:C57)</f>
        <v>0</v>
      </c>
      <c r="D58" s="27">
        <f aca="true" t="shared" si="16" ref="D58:N58">SUM(D55:D57)</f>
        <v>0</v>
      </c>
      <c r="E58" s="27">
        <f t="shared" si="16"/>
        <v>0</v>
      </c>
      <c r="F58" s="27">
        <f t="shared" si="16"/>
        <v>0</v>
      </c>
      <c r="G58" s="27">
        <f t="shared" si="16"/>
        <v>0</v>
      </c>
      <c r="H58" s="27">
        <f t="shared" si="16"/>
        <v>0</v>
      </c>
      <c r="I58" s="27">
        <f t="shared" si="16"/>
        <v>0</v>
      </c>
      <c r="J58" s="27">
        <f t="shared" si="16"/>
        <v>0</v>
      </c>
      <c r="K58" s="27">
        <f t="shared" si="16"/>
        <v>0</v>
      </c>
      <c r="L58" s="27">
        <f t="shared" si="16"/>
        <v>0</v>
      </c>
      <c r="M58" s="27">
        <f t="shared" si="16"/>
        <v>0</v>
      </c>
      <c r="N58" s="27">
        <f t="shared" si="16"/>
        <v>0</v>
      </c>
      <c r="O58" s="27">
        <f t="shared" si="13"/>
        <v>0</v>
      </c>
      <c r="P58" s="12"/>
      <c r="Q58" s="12"/>
    </row>
    <row r="59" spans="1:17" ht="15.75">
      <c r="A59" s="41" t="s">
        <v>45</v>
      </c>
      <c r="B59" s="42"/>
      <c r="C59" s="36">
        <f>C58+C54</f>
        <v>7332</v>
      </c>
      <c r="D59" s="36">
        <f aca="true" t="shared" si="17" ref="D59:N59">D58+D54</f>
        <v>7910</v>
      </c>
      <c r="E59" s="36">
        <f t="shared" si="17"/>
        <v>8452</v>
      </c>
      <c r="F59" s="36">
        <f t="shared" si="17"/>
        <v>8067</v>
      </c>
      <c r="G59" s="36">
        <f t="shared" si="17"/>
        <v>8727</v>
      </c>
      <c r="H59" s="36">
        <f t="shared" si="17"/>
        <v>11071</v>
      </c>
      <c r="I59" s="36">
        <f t="shared" si="17"/>
        <v>9639</v>
      </c>
      <c r="J59" s="36">
        <f t="shared" si="17"/>
        <v>7523</v>
      </c>
      <c r="K59" s="36">
        <f t="shared" si="17"/>
        <v>10727</v>
      </c>
      <c r="L59" s="36">
        <f t="shared" si="17"/>
        <v>7676</v>
      </c>
      <c r="M59" s="36">
        <f t="shared" si="17"/>
        <v>7527</v>
      </c>
      <c r="N59" s="36">
        <f t="shared" si="17"/>
        <v>9536</v>
      </c>
      <c r="O59" s="36">
        <f t="shared" si="13"/>
        <v>104187</v>
      </c>
      <c r="P59" s="12"/>
      <c r="Q59" s="12"/>
    </row>
    <row r="60" spans="1:17" ht="25.5">
      <c r="A60" s="8" t="s">
        <v>65</v>
      </c>
      <c r="B60" s="9" t="s">
        <v>66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>
        <f t="shared" si="13"/>
        <v>0</v>
      </c>
      <c r="P60" s="12"/>
      <c r="Q60" s="12"/>
    </row>
    <row r="61" spans="1:17" ht="15.75">
      <c r="A61" s="17" t="s">
        <v>46</v>
      </c>
      <c r="B61" s="20" t="s">
        <v>67</v>
      </c>
      <c r="C61" s="10"/>
      <c r="D61" s="10"/>
      <c r="E61" s="10"/>
      <c r="F61" s="10"/>
      <c r="G61" s="10"/>
      <c r="H61" s="10">
        <v>270</v>
      </c>
      <c r="I61" s="10"/>
      <c r="J61" s="10"/>
      <c r="K61" s="10"/>
      <c r="L61" s="10"/>
      <c r="M61" s="10"/>
      <c r="N61" s="10">
        <v>270</v>
      </c>
      <c r="O61" s="10">
        <f>SUM(C61:N61)</f>
        <v>540</v>
      </c>
      <c r="P61" s="12"/>
      <c r="Q61" s="12"/>
    </row>
    <row r="62" spans="1:17" ht="15.75">
      <c r="A62" s="17" t="s">
        <v>68</v>
      </c>
      <c r="B62" s="20" t="s">
        <v>69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>
        <f>SUM(C62:N62)</f>
        <v>0</v>
      </c>
      <c r="P62" s="12"/>
      <c r="Q62" s="12"/>
    </row>
    <row r="63" spans="1:17" ht="15">
      <c r="A63" s="24" t="s">
        <v>47</v>
      </c>
      <c r="B63" s="33" t="s">
        <v>70</v>
      </c>
      <c r="C63" s="11">
        <f>SUM(C61:C62)</f>
        <v>0</v>
      </c>
      <c r="D63" s="11">
        <f aca="true" t="shared" si="18" ref="D63:O63">SUM(D61:D62)</f>
        <v>0</v>
      </c>
      <c r="E63" s="11">
        <f t="shared" si="18"/>
        <v>0</v>
      </c>
      <c r="F63" s="11">
        <f t="shared" si="18"/>
        <v>0</v>
      </c>
      <c r="G63" s="11">
        <f t="shared" si="18"/>
        <v>0</v>
      </c>
      <c r="H63" s="11">
        <f t="shared" si="18"/>
        <v>270</v>
      </c>
      <c r="I63" s="11">
        <f t="shared" si="18"/>
        <v>0</v>
      </c>
      <c r="J63" s="11">
        <f t="shared" si="18"/>
        <v>0</v>
      </c>
      <c r="K63" s="11">
        <f t="shared" si="18"/>
        <v>0</v>
      </c>
      <c r="L63" s="11">
        <f t="shared" si="18"/>
        <v>0</v>
      </c>
      <c r="M63" s="11">
        <f t="shared" si="18"/>
        <v>0</v>
      </c>
      <c r="N63" s="11">
        <f t="shared" si="18"/>
        <v>270</v>
      </c>
      <c r="O63" s="11">
        <f t="shared" si="18"/>
        <v>540</v>
      </c>
      <c r="P63" s="12"/>
      <c r="Q63" s="12"/>
    </row>
    <row r="64" spans="1:17" ht="15.75">
      <c r="A64" s="24" t="s">
        <v>48</v>
      </c>
      <c r="B64" s="33" t="s">
        <v>72</v>
      </c>
      <c r="C64" s="10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f aca="true" t="shared" si="19" ref="O64:O78">SUM(C64:N64)</f>
        <v>0</v>
      </c>
      <c r="P64" s="12"/>
      <c r="Q64" s="12"/>
    </row>
    <row r="65" spans="1:17" ht="15.75">
      <c r="A65" s="38" t="s">
        <v>73</v>
      </c>
      <c r="B65" s="20" t="s">
        <v>74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f>SUM(C65:N65)</f>
        <v>0</v>
      </c>
      <c r="P65" s="12"/>
      <c r="Q65" s="12"/>
    </row>
    <row r="66" spans="1:17" ht="15.75">
      <c r="A66" s="38" t="s">
        <v>75</v>
      </c>
      <c r="B66" s="20" t="s">
        <v>76</v>
      </c>
      <c r="C66" s="10"/>
      <c r="D66" s="10">
        <v>305</v>
      </c>
      <c r="E66" s="10">
        <v>350</v>
      </c>
      <c r="F66" s="10">
        <v>290</v>
      </c>
      <c r="G66" s="10"/>
      <c r="H66" s="10"/>
      <c r="I66" s="10"/>
      <c r="J66" s="10"/>
      <c r="K66" s="10"/>
      <c r="L66" s="10"/>
      <c r="M66" s="10"/>
      <c r="N66" s="10"/>
      <c r="O66" s="10">
        <f>SUM(C66:N66)</f>
        <v>945</v>
      </c>
      <c r="P66" s="12"/>
      <c r="Q66" s="12"/>
    </row>
    <row r="67" spans="1:17" ht="15.75">
      <c r="A67" s="38" t="s">
        <v>77</v>
      </c>
      <c r="B67" s="20" t="s">
        <v>78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>
        <f t="shared" si="19"/>
        <v>0</v>
      </c>
      <c r="P67" s="12"/>
      <c r="Q67" s="12"/>
    </row>
    <row r="68" spans="1:17" ht="15.75">
      <c r="A68" s="38" t="s">
        <v>79</v>
      </c>
      <c r="B68" s="20" t="s">
        <v>80</v>
      </c>
      <c r="C68" s="10">
        <f>C66*27%</f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>
        <f>M66*27%</f>
        <v>0</v>
      </c>
      <c r="N68" s="10">
        <f>N66*27%</f>
        <v>0</v>
      </c>
      <c r="O68" s="10">
        <f t="shared" si="19"/>
        <v>0</v>
      </c>
      <c r="P68" s="12"/>
      <c r="Q68" s="12"/>
    </row>
    <row r="69" spans="1:17" ht="15">
      <c r="A69" s="28" t="s">
        <v>49</v>
      </c>
      <c r="B69" s="33" t="s">
        <v>81</v>
      </c>
      <c r="C69" s="11">
        <f>SUM(C65:C68)</f>
        <v>0</v>
      </c>
      <c r="D69" s="11">
        <f aca="true" t="shared" si="20" ref="D69:N69">SUM(D65:D68)</f>
        <v>305</v>
      </c>
      <c r="E69" s="11">
        <f t="shared" si="20"/>
        <v>350</v>
      </c>
      <c r="F69" s="11">
        <f t="shared" si="20"/>
        <v>290</v>
      </c>
      <c r="G69" s="11">
        <f t="shared" si="20"/>
        <v>0</v>
      </c>
      <c r="H69" s="11">
        <f t="shared" si="20"/>
        <v>0</v>
      </c>
      <c r="I69" s="11">
        <f t="shared" si="20"/>
        <v>0</v>
      </c>
      <c r="J69" s="11">
        <f t="shared" si="20"/>
        <v>0</v>
      </c>
      <c r="K69" s="11">
        <f t="shared" si="20"/>
        <v>0</v>
      </c>
      <c r="L69" s="11">
        <f t="shared" si="20"/>
        <v>0</v>
      </c>
      <c r="M69" s="11">
        <f t="shared" si="20"/>
        <v>0</v>
      </c>
      <c r="N69" s="11">
        <f t="shared" si="20"/>
        <v>0</v>
      </c>
      <c r="O69" s="11">
        <f t="shared" si="19"/>
        <v>945</v>
      </c>
      <c r="P69" s="12"/>
      <c r="Q69" s="12"/>
    </row>
    <row r="70" spans="1:17" ht="15.75">
      <c r="A70" s="24" t="s">
        <v>50</v>
      </c>
      <c r="B70" s="33" t="s">
        <v>83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>
        <f t="shared" si="19"/>
        <v>0</v>
      </c>
      <c r="P70" s="12"/>
      <c r="Q70" s="12"/>
    </row>
    <row r="71" spans="1:17" ht="15.75">
      <c r="A71" s="32" t="s">
        <v>32</v>
      </c>
      <c r="B71" s="43"/>
      <c r="C71" s="27">
        <f>C70+C69+C64+C63</f>
        <v>0</v>
      </c>
      <c r="D71" s="27">
        <f aca="true" t="shared" si="21" ref="D71:N71">D70+D69+D64+D63</f>
        <v>305</v>
      </c>
      <c r="E71" s="27">
        <f t="shared" si="21"/>
        <v>350</v>
      </c>
      <c r="F71" s="27">
        <f t="shared" si="21"/>
        <v>290</v>
      </c>
      <c r="G71" s="27">
        <f t="shared" si="21"/>
        <v>0</v>
      </c>
      <c r="H71" s="27">
        <f t="shared" si="21"/>
        <v>270</v>
      </c>
      <c r="I71" s="27">
        <f t="shared" si="21"/>
        <v>0</v>
      </c>
      <c r="J71" s="27">
        <f t="shared" si="21"/>
        <v>0</v>
      </c>
      <c r="K71" s="27">
        <f t="shared" si="21"/>
        <v>0</v>
      </c>
      <c r="L71" s="27">
        <f t="shared" si="21"/>
        <v>0</v>
      </c>
      <c r="M71" s="27">
        <f t="shared" si="21"/>
        <v>0</v>
      </c>
      <c r="N71" s="27">
        <f t="shared" si="21"/>
        <v>270</v>
      </c>
      <c r="O71" s="27">
        <f t="shared" si="19"/>
        <v>1485</v>
      </c>
      <c r="P71" s="12"/>
      <c r="Q71" s="12"/>
    </row>
    <row r="72" spans="1:17" ht="15.75">
      <c r="A72" s="24" t="s">
        <v>51</v>
      </c>
      <c r="B72" s="33" t="s">
        <v>71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>
        <f t="shared" si="19"/>
        <v>0</v>
      </c>
      <c r="P72" s="12"/>
      <c r="Q72" s="12"/>
    </row>
    <row r="73" spans="1:17" ht="15.75">
      <c r="A73" s="24" t="s">
        <v>52</v>
      </c>
      <c r="B73" s="33" t="s">
        <v>82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>
        <f t="shared" si="19"/>
        <v>0</v>
      </c>
      <c r="P73" s="12"/>
      <c r="Q73" s="12"/>
    </row>
    <row r="74" spans="1:17" ht="15.75">
      <c r="A74" s="24" t="s">
        <v>53</v>
      </c>
      <c r="B74" s="33" t="s">
        <v>84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>
        <f t="shared" si="19"/>
        <v>0</v>
      </c>
      <c r="P74" s="12"/>
      <c r="Q74" s="12"/>
    </row>
    <row r="75" spans="1:17" ht="15.75">
      <c r="A75" s="32" t="s">
        <v>36</v>
      </c>
      <c r="B75" s="43"/>
      <c r="C75" s="27">
        <f>SUM(C72:C74)</f>
        <v>0</v>
      </c>
      <c r="D75" s="27">
        <f aca="true" t="shared" si="22" ref="D75:N75">SUM(D72:D74)</f>
        <v>0</v>
      </c>
      <c r="E75" s="27">
        <f t="shared" si="22"/>
        <v>0</v>
      </c>
      <c r="F75" s="27">
        <f t="shared" si="22"/>
        <v>0</v>
      </c>
      <c r="G75" s="27">
        <f t="shared" si="22"/>
        <v>0</v>
      </c>
      <c r="H75" s="27">
        <f t="shared" si="22"/>
        <v>0</v>
      </c>
      <c r="I75" s="27">
        <f t="shared" si="22"/>
        <v>0</v>
      </c>
      <c r="J75" s="27">
        <f t="shared" si="22"/>
        <v>0</v>
      </c>
      <c r="K75" s="27">
        <f t="shared" si="22"/>
        <v>0</v>
      </c>
      <c r="L75" s="27">
        <f t="shared" si="22"/>
        <v>0</v>
      </c>
      <c r="M75" s="27">
        <f t="shared" si="22"/>
        <v>0</v>
      </c>
      <c r="N75" s="27">
        <f t="shared" si="22"/>
        <v>0</v>
      </c>
      <c r="O75" s="27">
        <f>SUM(O72:O74)</f>
        <v>0</v>
      </c>
      <c r="P75" s="12"/>
      <c r="Q75" s="12"/>
    </row>
    <row r="76" spans="1:17" ht="15.75">
      <c r="A76" s="44" t="s">
        <v>54</v>
      </c>
      <c r="B76" s="34" t="s">
        <v>85</v>
      </c>
      <c r="C76" s="36">
        <f>C75+C71</f>
        <v>0</v>
      </c>
      <c r="D76" s="36">
        <f aca="true" t="shared" si="23" ref="D76:O76">D75+D71</f>
        <v>305</v>
      </c>
      <c r="E76" s="36">
        <f t="shared" si="23"/>
        <v>350</v>
      </c>
      <c r="F76" s="36">
        <f t="shared" si="23"/>
        <v>290</v>
      </c>
      <c r="G76" s="36">
        <f t="shared" si="23"/>
        <v>0</v>
      </c>
      <c r="H76" s="36">
        <f t="shared" si="23"/>
        <v>270</v>
      </c>
      <c r="I76" s="36">
        <f t="shared" si="23"/>
        <v>0</v>
      </c>
      <c r="J76" s="36">
        <f t="shared" si="23"/>
        <v>0</v>
      </c>
      <c r="K76" s="36">
        <f t="shared" si="23"/>
        <v>0</v>
      </c>
      <c r="L76" s="36">
        <f t="shared" si="23"/>
        <v>0</v>
      </c>
      <c r="M76" s="36">
        <f t="shared" si="23"/>
        <v>0</v>
      </c>
      <c r="N76" s="36">
        <f t="shared" si="23"/>
        <v>270</v>
      </c>
      <c r="O76" s="36">
        <f t="shared" si="23"/>
        <v>1485</v>
      </c>
      <c r="P76" s="12"/>
      <c r="Q76" s="12"/>
    </row>
    <row r="77" spans="1:17" ht="16.5">
      <c r="A77" s="45" t="s">
        <v>55</v>
      </c>
      <c r="B77" s="46"/>
      <c r="C77" s="10">
        <f>C71-C49</f>
        <v>-7332</v>
      </c>
      <c r="D77" s="10">
        <f aca="true" t="shared" si="24" ref="D77:N77">D71-D49</f>
        <v>-7332</v>
      </c>
      <c r="E77" s="10">
        <f t="shared" si="24"/>
        <v>-7829</v>
      </c>
      <c r="F77" s="10">
        <f t="shared" si="24"/>
        <v>-7504</v>
      </c>
      <c r="G77" s="10">
        <f t="shared" si="24"/>
        <v>-7504</v>
      </c>
      <c r="H77" s="10">
        <f t="shared" si="24"/>
        <v>-10528</v>
      </c>
      <c r="I77" s="10">
        <f t="shared" si="24"/>
        <v>-9366</v>
      </c>
      <c r="J77" s="10">
        <f t="shared" si="24"/>
        <v>-7250</v>
      </c>
      <c r="K77" s="10">
        <f t="shared" si="24"/>
        <v>-10454</v>
      </c>
      <c r="L77" s="10">
        <f t="shared" si="24"/>
        <v>-7403</v>
      </c>
      <c r="M77" s="10">
        <f t="shared" si="24"/>
        <v>-7254</v>
      </c>
      <c r="N77" s="10">
        <f t="shared" si="24"/>
        <v>-8993</v>
      </c>
      <c r="O77" s="10">
        <f t="shared" si="19"/>
        <v>-98749</v>
      </c>
      <c r="P77" s="12"/>
      <c r="Q77" s="12"/>
    </row>
    <row r="78" spans="1:17" ht="16.5">
      <c r="A78" s="45" t="s">
        <v>56</v>
      </c>
      <c r="B78" s="46"/>
      <c r="C78" s="10">
        <f>C75-C53</f>
        <v>0</v>
      </c>
      <c r="D78" s="10">
        <f aca="true" t="shared" si="25" ref="D78:N78">D75-D53</f>
        <v>-273</v>
      </c>
      <c r="E78" s="10">
        <f t="shared" si="25"/>
        <v>-273</v>
      </c>
      <c r="F78" s="10">
        <f t="shared" si="25"/>
        <v>-273</v>
      </c>
      <c r="G78" s="10">
        <f t="shared" si="25"/>
        <v>-1223</v>
      </c>
      <c r="H78" s="10">
        <f t="shared" si="25"/>
        <v>-273</v>
      </c>
      <c r="I78" s="10">
        <f t="shared" si="25"/>
        <v>-273</v>
      </c>
      <c r="J78" s="10">
        <f t="shared" si="25"/>
        <v>-273</v>
      </c>
      <c r="K78" s="10">
        <f t="shared" si="25"/>
        <v>-273</v>
      </c>
      <c r="L78" s="10">
        <f t="shared" si="25"/>
        <v>-273</v>
      </c>
      <c r="M78" s="10">
        <f t="shared" si="25"/>
        <v>-273</v>
      </c>
      <c r="N78" s="10">
        <f t="shared" si="25"/>
        <v>-273</v>
      </c>
      <c r="O78" s="10">
        <f t="shared" si="19"/>
        <v>-3953</v>
      </c>
      <c r="P78" s="12"/>
      <c r="Q78" s="12"/>
    </row>
    <row r="79" spans="1:17" ht="15.75">
      <c r="A79" s="47" t="s">
        <v>86</v>
      </c>
      <c r="B79" s="17" t="s">
        <v>87</v>
      </c>
      <c r="C79" s="10">
        <v>8558</v>
      </c>
      <c r="D79" s="10">
        <v>8558</v>
      </c>
      <c r="E79" s="10">
        <v>8558</v>
      </c>
      <c r="F79" s="10">
        <v>8558</v>
      </c>
      <c r="G79" s="10">
        <v>8558</v>
      </c>
      <c r="H79" s="10">
        <v>8558</v>
      </c>
      <c r="I79" s="10">
        <v>8559</v>
      </c>
      <c r="J79" s="10">
        <v>8559</v>
      </c>
      <c r="K79" s="10">
        <v>8559</v>
      </c>
      <c r="L79" s="10">
        <v>8559</v>
      </c>
      <c r="M79" s="10">
        <v>8559</v>
      </c>
      <c r="N79" s="10">
        <v>8559</v>
      </c>
      <c r="O79" s="10">
        <f>SUM(C79:N79)</f>
        <v>102702</v>
      </c>
      <c r="P79" s="12"/>
      <c r="Q79" s="12"/>
    </row>
    <row r="80" spans="1:17" ht="15">
      <c r="A80" s="48" t="s">
        <v>57</v>
      </c>
      <c r="B80" s="21" t="s">
        <v>88</v>
      </c>
      <c r="C80" s="11">
        <f>SUM(C79)</f>
        <v>8558</v>
      </c>
      <c r="D80" s="11">
        <f aca="true" t="shared" si="26" ref="D80:N80">SUM(D79)</f>
        <v>8558</v>
      </c>
      <c r="E80" s="11">
        <f t="shared" si="26"/>
        <v>8558</v>
      </c>
      <c r="F80" s="11">
        <f t="shared" si="26"/>
        <v>8558</v>
      </c>
      <c r="G80" s="11">
        <f t="shared" si="26"/>
        <v>8558</v>
      </c>
      <c r="H80" s="11">
        <f t="shared" si="26"/>
        <v>8558</v>
      </c>
      <c r="I80" s="11">
        <f t="shared" si="26"/>
        <v>8559</v>
      </c>
      <c r="J80" s="11">
        <f t="shared" si="26"/>
        <v>8559</v>
      </c>
      <c r="K80" s="11">
        <f t="shared" si="26"/>
        <v>8559</v>
      </c>
      <c r="L80" s="11">
        <f t="shared" si="26"/>
        <v>8559</v>
      </c>
      <c r="M80" s="11">
        <f t="shared" si="26"/>
        <v>8559</v>
      </c>
      <c r="N80" s="11">
        <f t="shared" si="26"/>
        <v>8559</v>
      </c>
      <c r="O80" s="11">
        <f>SUM(C80:N80)</f>
        <v>102702</v>
      </c>
      <c r="P80" s="12"/>
      <c r="Q80" s="12"/>
    </row>
    <row r="81" spans="1:17" ht="15.75">
      <c r="A81" s="49" t="s">
        <v>58</v>
      </c>
      <c r="B81" s="21" t="s">
        <v>59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>
        <f>SUM(C81:N81)</f>
        <v>0</v>
      </c>
      <c r="P81" s="12"/>
      <c r="Q81" s="12"/>
    </row>
    <row r="82" spans="1:17" ht="15.75">
      <c r="A82" s="48" t="s">
        <v>60</v>
      </c>
      <c r="B82" s="21" t="s">
        <v>61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>
        <f>SUM(C82:N82)</f>
        <v>0</v>
      </c>
      <c r="P82" s="12"/>
      <c r="Q82" s="12"/>
    </row>
    <row r="83" spans="1:17" ht="15.75">
      <c r="A83" s="39" t="s">
        <v>62</v>
      </c>
      <c r="B83" s="40" t="s">
        <v>63</v>
      </c>
      <c r="C83" s="27">
        <f>SUM(C80:C82)</f>
        <v>8558</v>
      </c>
      <c r="D83" s="27">
        <f aca="true" t="shared" si="27" ref="D83:N83">SUM(D80:D82)</f>
        <v>8558</v>
      </c>
      <c r="E83" s="27">
        <f t="shared" si="27"/>
        <v>8558</v>
      </c>
      <c r="F83" s="27">
        <f t="shared" si="27"/>
        <v>8558</v>
      </c>
      <c r="G83" s="27">
        <f t="shared" si="27"/>
        <v>8558</v>
      </c>
      <c r="H83" s="27">
        <f t="shared" si="27"/>
        <v>8558</v>
      </c>
      <c r="I83" s="27">
        <f t="shared" si="27"/>
        <v>8559</v>
      </c>
      <c r="J83" s="27">
        <f t="shared" si="27"/>
        <v>8559</v>
      </c>
      <c r="K83" s="27">
        <f t="shared" si="27"/>
        <v>8559</v>
      </c>
      <c r="L83" s="27">
        <f t="shared" si="27"/>
        <v>8559</v>
      </c>
      <c r="M83" s="27">
        <f t="shared" si="27"/>
        <v>8559</v>
      </c>
      <c r="N83" s="27">
        <f t="shared" si="27"/>
        <v>8559</v>
      </c>
      <c r="O83" s="27">
        <f>SUM(C83:N83)</f>
        <v>102702</v>
      </c>
      <c r="P83" s="12"/>
      <c r="Q83" s="12"/>
    </row>
    <row r="84" spans="1:17" ht="15.75">
      <c r="A84" s="41" t="s">
        <v>64</v>
      </c>
      <c r="B84" s="42"/>
      <c r="C84" s="36">
        <f>C76+C83</f>
        <v>8558</v>
      </c>
      <c r="D84" s="36">
        <f aca="true" t="shared" si="28" ref="D84:O84">D76+D83</f>
        <v>8863</v>
      </c>
      <c r="E84" s="36">
        <f t="shared" si="28"/>
        <v>8908</v>
      </c>
      <c r="F84" s="36">
        <f t="shared" si="28"/>
        <v>8848</v>
      </c>
      <c r="G84" s="36">
        <f t="shared" si="28"/>
        <v>8558</v>
      </c>
      <c r="H84" s="36">
        <f t="shared" si="28"/>
        <v>8828</v>
      </c>
      <c r="I84" s="36">
        <f t="shared" si="28"/>
        <v>8559</v>
      </c>
      <c r="J84" s="36">
        <f t="shared" si="28"/>
        <v>8559</v>
      </c>
      <c r="K84" s="36">
        <f t="shared" si="28"/>
        <v>8559</v>
      </c>
      <c r="L84" s="36">
        <f t="shared" si="28"/>
        <v>8559</v>
      </c>
      <c r="M84" s="36">
        <f t="shared" si="28"/>
        <v>8559</v>
      </c>
      <c r="N84" s="36">
        <f t="shared" si="28"/>
        <v>8829</v>
      </c>
      <c r="O84" s="36">
        <f t="shared" si="28"/>
        <v>104187</v>
      </c>
      <c r="P84" s="12"/>
      <c r="Q84" s="12"/>
    </row>
    <row r="85" spans="1:17" ht="15.75">
      <c r="A85" s="50" t="s">
        <v>27</v>
      </c>
      <c r="B85" s="51"/>
      <c r="C85" s="10">
        <f>C84-C59</f>
        <v>1226</v>
      </c>
      <c r="D85" s="10">
        <f aca="true" t="shared" si="29" ref="D85:O85">D84-D59</f>
        <v>953</v>
      </c>
      <c r="E85" s="10">
        <f t="shared" si="29"/>
        <v>456</v>
      </c>
      <c r="F85" s="10">
        <f t="shared" si="29"/>
        <v>781</v>
      </c>
      <c r="G85" s="10">
        <f t="shared" si="29"/>
        <v>-169</v>
      </c>
      <c r="H85" s="10">
        <f t="shared" si="29"/>
        <v>-2243</v>
      </c>
      <c r="I85" s="10">
        <f t="shared" si="29"/>
        <v>-1080</v>
      </c>
      <c r="J85" s="10">
        <f t="shared" si="29"/>
        <v>1036</v>
      </c>
      <c r="K85" s="10">
        <f t="shared" si="29"/>
        <v>-2168</v>
      </c>
      <c r="L85" s="10">
        <f t="shared" si="29"/>
        <v>883</v>
      </c>
      <c r="M85" s="10">
        <f t="shared" si="29"/>
        <v>1032</v>
      </c>
      <c r="N85" s="10">
        <f t="shared" si="29"/>
        <v>-707</v>
      </c>
      <c r="O85" s="10">
        <f t="shared" si="29"/>
        <v>0</v>
      </c>
      <c r="P85" s="12"/>
      <c r="Q85" s="12"/>
    </row>
    <row r="86" spans="2:17" ht="15.75">
      <c r="B86" s="12"/>
      <c r="P86" s="12"/>
      <c r="Q86" s="12"/>
    </row>
    <row r="87" spans="2:17" ht="15.75">
      <c r="B87" s="12"/>
      <c r="P87" s="12"/>
      <c r="Q87" s="12"/>
    </row>
    <row r="88" spans="2:17" ht="15.75">
      <c r="B88" s="12"/>
      <c r="P88" s="12"/>
      <c r="Q88" s="12"/>
    </row>
    <row r="89" spans="2:17" ht="15.75">
      <c r="B89" s="12"/>
      <c r="P89" s="12"/>
      <c r="Q89" s="12"/>
    </row>
    <row r="90" spans="2:17" ht="15.75">
      <c r="B90" s="12"/>
      <c r="P90" s="12"/>
      <c r="Q90" s="12"/>
    </row>
    <row r="91" spans="2:17" ht="15.75">
      <c r="B91" s="12"/>
      <c r="P91" s="12"/>
      <c r="Q91" s="12"/>
    </row>
    <row r="92" spans="2:17" ht="15.75">
      <c r="B92" s="12"/>
      <c r="P92" s="12"/>
      <c r="Q92" s="12"/>
    </row>
    <row r="93" spans="2:17" ht="15.75">
      <c r="B93" s="12"/>
      <c r="P93" s="12"/>
      <c r="Q93" s="12"/>
    </row>
    <row r="94" spans="2:17" ht="15.75">
      <c r="B94" s="12"/>
      <c r="P94" s="12"/>
      <c r="Q94" s="12"/>
    </row>
    <row r="95" spans="2:17" ht="15.75">
      <c r="B95" s="12"/>
      <c r="P95" s="12"/>
      <c r="Q95" s="12"/>
    </row>
    <row r="96" spans="2:17" ht="15.75">
      <c r="B96" s="12"/>
      <c r="P96" s="12"/>
      <c r="Q96" s="12"/>
    </row>
    <row r="97" spans="2:17" ht="15.75">
      <c r="B97" s="12"/>
      <c r="P97" s="12"/>
      <c r="Q97" s="12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2015-02-19T13:07:28Z</dcterms:modified>
  <cp:category/>
  <cp:version/>
  <cp:contentType/>
  <cp:contentStatus/>
</cp:coreProperties>
</file>