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05E51DA3-141B-41FD-BE55-0F41596ED972}" xr6:coauthVersionLast="46" xr6:coauthVersionMax="46" xr10:uidLastSave="{00000000-0000-0000-0000-000000000000}"/>
  <bookViews>
    <workbookView xWindow="-108" yWindow="-108" windowWidth="23256" windowHeight="12576" xr2:uid="{22707B3D-4C39-4EA4-AED5-68A3A4F4C2A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E152" i="1"/>
  <c r="C142" i="1"/>
  <c r="D140" i="1"/>
  <c r="D139" i="1"/>
  <c r="C137" i="1"/>
  <c r="D137" i="1" s="1"/>
  <c r="C132" i="1"/>
  <c r="C128" i="1"/>
  <c r="C147" i="1" s="1"/>
  <c r="D147" i="1" s="1"/>
  <c r="E127" i="1"/>
  <c r="E148" i="1" s="1"/>
  <c r="D125" i="1"/>
  <c r="C124" i="1"/>
  <c r="C127" i="1" s="1"/>
  <c r="C148" i="1" s="1"/>
  <c r="D115" i="1"/>
  <c r="D114" i="1"/>
  <c r="D113" i="1"/>
  <c r="D112" i="1"/>
  <c r="D111" i="1"/>
  <c r="C110" i="1"/>
  <c r="D110" i="1" s="1"/>
  <c r="D104" i="1"/>
  <c r="D103" i="1"/>
  <c r="D102" i="1"/>
  <c r="D101" i="1"/>
  <c r="D100" i="1"/>
  <c r="D99" i="1"/>
  <c r="D98" i="1"/>
  <c r="D97" i="1"/>
  <c r="D96" i="1"/>
  <c r="D95" i="1"/>
  <c r="D94" i="1" s="1"/>
  <c r="C94" i="1"/>
  <c r="E89" i="1"/>
  <c r="E88" i="1"/>
  <c r="C82" i="1"/>
  <c r="D81" i="1"/>
  <c r="D78" i="1"/>
  <c r="D88" i="1" s="1"/>
  <c r="D153" i="1" s="1"/>
  <c r="C78" i="1"/>
  <c r="D76" i="1"/>
  <c r="D75" i="1"/>
  <c r="C75" i="1"/>
  <c r="C70" i="1"/>
  <c r="C88" i="1" s="1"/>
  <c r="C153" i="1" s="1"/>
  <c r="C66" i="1"/>
  <c r="E65" i="1"/>
  <c r="D64" i="1"/>
  <c r="D63" i="1"/>
  <c r="D60" i="1"/>
  <c r="C60" i="1"/>
  <c r="C55" i="1"/>
  <c r="C51" i="1"/>
  <c r="D49" i="1"/>
  <c r="C49" i="1"/>
  <c r="E38" i="1"/>
  <c r="D38" i="1"/>
  <c r="C38" i="1"/>
  <c r="D30" i="1"/>
  <c r="C30" i="1"/>
  <c r="C29" i="1"/>
  <c r="C65" i="1" s="1"/>
  <c r="D28" i="1"/>
  <c r="C28" i="1"/>
  <c r="D27" i="1"/>
  <c r="D23" i="1"/>
  <c r="D22" i="1"/>
  <c r="C22" i="1"/>
  <c r="D21" i="1"/>
  <c r="D20" i="1"/>
  <c r="D15" i="1"/>
  <c r="C15" i="1"/>
  <c r="D14" i="1"/>
  <c r="D13" i="1"/>
  <c r="D12" i="1"/>
  <c r="D11" i="1"/>
  <c r="D10" i="1"/>
  <c r="D9" i="1"/>
  <c r="D8" i="1" s="1"/>
  <c r="C8" i="1"/>
  <c r="C152" i="1" l="1"/>
  <c r="C89" i="1"/>
  <c r="D65" i="1"/>
  <c r="D29" i="1"/>
  <c r="D124" i="1"/>
  <c r="D127" i="1" s="1"/>
  <c r="D148" i="1" s="1"/>
  <c r="D152" i="1" l="1"/>
  <c r="D89" i="1"/>
</calcChain>
</file>

<file path=xl/sharedStrings.xml><?xml version="1.0" encoding="utf-8"?>
<sst xmlns="http://schemas.openxmlformats.org/spreadsheetml/2006/main" count="294" uniqueCount="254">
  <si>
    <t>4.  melléklet az  1 /2021. (II.15.) önkormányzati rendelethez</t>
  </si>
  <si>
    <t xml:space="preserve">                                                                Költségvetési bevételek és kiadások (önkormányzati szinten)</t>
  </si>
  <si>
    <t xml:space="preserve">                                                                                        Önkormányzat és költségvetési szervei összesitett  2021.évi előirányzatai</t>
  </si>
  <si>
    <t>1. sz. táblázat: Költségvetési bevételek forrásonként</t>
  </si>
  <si>
    <t>Adatok forintban</t>
  </si>
  <si>
    <t xml:space="preserve">                      Ö s s z e s e n b ő l</t>
  </si>
  <si>
    <t>Sor-
szám</t>
  </si>
  <si>
    <t>Bevételi jogcím</t>
  </si>
  <si>
    <t>2021. évi előirányzat</t>
  </si>
  <si>
    <t>Kötelező feladat</t>
  </si>
  <si>
    <t>Önként vállalt feladat</t>
  </si>
  <si>
    <t>Államigazgatási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</si>
  <si>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</si>
  <si>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</si>
  <si>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</si>
  <si>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</si>
  <si>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</si>
  <si>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</si>
  <si>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</si>
  <si>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</si>
  <si>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</si>
  <si>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 nyilvános könyvtári és kulturális feladatainak támogatása</t>
  </si>
  <si>
    <t>1.5.</t>
  </si>
  <si>
    <t xml:space="preserve">Helyi önkorm. kiegészítő támog:Iparűz.adó kieg -és bérminim-emelk.többl. 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</si>
  <si>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</si>
  <si>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</si>
  <si>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</si>
  <si>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</si>
  <si>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</si>
  <si>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</si>
  <si>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</si>
  <si>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</si>
  <si>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</si>
  <si>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 xml:space="preserve">Működési célú visszatérítendő támogatások </t>
  </si>
  <si>
    <t xml:space="preserve">  </t>
  </si>
  <si>
    <t>2.5.</t>
  </si>
  <si>
    <t>Egyéb működési célú támogatások bevételei (Közfogl.TB.tám,egyéb pály.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</si>
  <si>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</si>
  <si>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</si>
  <si>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</si>
  <si>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</si>
  <si>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</si>
  <si>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</si>
  <si>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</si>
  <si>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</si>
  <si>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</si>
  <si>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</si>
  <si>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</si>
  <si>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 xml:space="preserve">Felhalmozási célú visszatérítendő támogatások 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</si>
  <si>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</si>
  <si>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</si>
  <si>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</si>
  <si>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</si>
  <si>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</si>
  <si>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</si>
  <si>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</si>
  <si>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 + 4.1.3 +4.1.4.)</t>
  </si>
  <si>
    <t>4.1.1.</t>
  </si>
  <si>
    <t xml:space="preserve"> - magánszemélyek kommunális adója</t>
  </si>
  <si>
    <t>4.1.2.</t>
  </si>
  <si>
    <t xml:space="preserve"> - idegenforgalmi adó</t>
  </si>
  <si>
    <t>4.1.3.</t>
  </si>
  <si>
    <t xml:space="preserve"> - iparűzési adó</t>
  </si>
  <si>
    <t>4.1.4.</t>
  </si>
  <si>
    <t xml:space="preserve"> - pótlék,bírság</t>
  </si>
  <si>
    <t>4.2.</t>
  </si>
  <si>
    <t>Gépjárműadó</t>
  </si>
  <si>
    <t>4.3.</t>
  </si>
  <si>
    <t>Egyéb : Talajterhelési díj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</si>
  <si>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</si>
  <si>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</si>
  <si>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</si>
  <si>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</si>
  <si>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</si>
  <si>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</si>
  <si>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</si>
  <si>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ellenértéke(önk.bérl.dijak)</t>
  </si>
  <si>
    <t>5.3.</t>
  </si>
  <si>
    <t>Közvetített szolgáltatások értéke(továbbszámlázás-lakások közüzemi dijai)</t>
  </si>
  <si>
    <t>5.4.</t>
  </si>
  <si>
    <t>Tulajdonosi bevételek--lakbérek</t>
  </si>
  <si>
    <t>5.5.</t>
  </si>
  <si>
    <t>Ellátási díjak (térítési dijak )Áfája 1.452eFt</t>
  </si>
  <si>
    <t>5.6.</t>
  </si>
  <si>
    <t>Kiszámlázott általános forgalmi adó 1550e  + 5302e ft után 27 %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</si>
  <si>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</si>
  <si>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</si>
  <si>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</si>
  <si>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</si>
  <si>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</si>
  <si>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</si>
  <si>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</si>
  <si>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</si>
  <si>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</si>
  <si>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</si>
  <si>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</si>
  <si>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</si>
  <si>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</si>
  <si>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</si>
  <si>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</si>
  <si>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</si>
  <si>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</si>
  <si>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</si>
  <si>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</si>
  <si>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</si>
  <si>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</si>
  <si>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</si>
  <si>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</si>
  <si>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</si>
  <si>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</si>
  <si>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</si>
  <si>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</si>
  <si>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</si>
  <si>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 EFOP 3.7.3.pályázati támog.2020-ra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</si>
  <si>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</si>
  <si>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</si>
  <si>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</si>
  <si>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</si>
  <si>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</si>
  <si>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</si>
  <si>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</si>
  <si>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</si>
  <si>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</si>
  <si>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</si>
  <si>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</si>
  <si>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</si>
  <si>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</si>
  <si>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</si>
  <si>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</si>
  <si>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</si>
  <si>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</si>
  <si>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</si>
  <si>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</si>
  <si>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</si>
  <si>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</si>
  <si>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</si>
  <si>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</si>
  <si>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</si>
  <si>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</si>
  <si>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</si>
  <si>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</si>
  <si>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</si>
  <si>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</si>
  <si>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</si>
  <si>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</si>
  <si>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</si>
  <si>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igénybevétele()</t>
  </si>
  <si>
    <t>12.2.</t>
  </si>
  <si>
    <t>Előző év vállalkozási maradványának igénybevétele(felhalmozási)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</si>
  <si>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</si>
  <si>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</si>
  <si>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</si>
  <si>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</si>
  <si>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</si>
  <si>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</si>
  <si>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</si>
  <si>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Felügy. szerv által nyújt. Támog.:intézményfinanszírozás--Óvoda,GAMESZ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</si>
  <si>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</si>
  <si>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</si>
  <si>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</si>
  <si>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</si>
  <si>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</si>
  <si>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</si>
  <si>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</si>
  <si>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</si>
  <si>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</si>
  <si>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</si>
  <si>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</si>
  <si>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</si>
  <si>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</si>
  <si>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</si>
  <si>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</si>
  <si>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</si>
  <si>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4.  melléklet az  1 /2020. (II15.) önkormányzati rendelethez</t>
  </si>
  <si>
    <t>2. sz. táblázat: Költségvetési kiadások jogcímenként</t>
  </si>
  <si>
    <t>forintban</t>
  </si>
  <si>
    <r>
      <t xml:space="preserve">                      </t>
    </r>
    <r>
      <rPr>
        <b/>
        <sz val="10"/>
        <rFont val="Arial"/>
        <family val="2"/>
        <charset val="238"/>
      </rPr>
      <t>Ö s s z e s e n b ő l</t>
    </r>
  </si>
  <si>
    <t>Kiadási jogcímek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</si>
  <si>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</si>
  <si>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t>Személyi  juttatások</t>
  </si>
  <si>
    <t>Munkaadókat terhelő járulékok és szociális hozzájárulási adó</t>
  </si>
  <si>
    <t>Dologi  kiadások (tartalék nélkül)</t>
  </si>
  <si>
    <t>Ellátottak pénzbeli juttatásai</t>
  </si>
  <si>
    <t>1.5</t>
  </si>
  <si>
    <t>Egyéb működési célú kiadások-</t>
  </si>
  <si>
    <t>1.6.</t>
  </si>
  <si>
    <t xml:space="preserve">                  -- Közös hivatal működéséhez hozzájár-Kétbodony Önk-nak</t>
  </si>
  <si>
    <t>1.7.</t>
  </si>
  <si>
    <t xml:space="preserve">     - Nagyoroszi :házi szociális gondozás</t>
  </si>
  <si>
    <t>1.8.</t>
  </si>
  <si>
    <t xml:space="preserve">     -Sportegyesületi támogatás</t>
  </si>
  <si>
    <t>1.9.</t>
  </si>
  <si>
    <t xml:space="preserve">     -Polgárőrség,nagycsládosok- egyház támogatás</t>
  </si>
  <si>
    <t>1.10.</t>
  </si>
  <si>
    <t xml:space="preserve"> … Építésügyi feladatok ellátására -átadás Nőtincs Önk-tásulásnak</t>
  </si>
  <si>
    <t>1.11.</t>
  </si>
  <si>
    <t>1.12.</t>
  </si>
  <si>
    <t>1.13.</t>
  </si>
  <si>
    <t>1.14.</t>
  </si>
  <si>
    <t>1.15.</t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</si>
  <si>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</si>
  <si>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</si>
  <si>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</si>
  <si>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</si>
  <si>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</si>
  <si>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</si>
  <si>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</si>
  <si>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</si>
  <si>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</si>
  <si>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</si>
  <si>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támogatások,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</si>
  <si>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</si>
  <si>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</si>
  <si>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</si>
  <si>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</si>
  <si>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</si>
  <si>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támogatások, kölcsönök nyújtása ÁH-n kívülre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</si>
  <si>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</si>
  <si>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</si>
  <si>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</si>
  <si>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</si>
  <si>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</si>
  <si>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</si>
  <si>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</si>
  <si>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</si>
  <si>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</si>
  <si>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</si>
  <si>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</si>
  <si>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</si>
  <si>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</si>
  <si>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</si>
  <si>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</si>
  <si>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</si>
  <si>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</si>
  <si>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</si>
  <si>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</si>
  <si>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</si>
  <si>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</si>
  <si>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visszafizetése(Állami hozzáj.előlegre-----</t>
  </si>
  <si>
    <t>Intézményi finanszírozások kiadásai (Óvoda:27.121 e /Gamesz 19520 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</si>
  <si>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</si>
  <si>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</si>
  <si>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</si>
  <si>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</si>
  <si>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</si>
  <si>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</si>
  <si>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</si>
  <si>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</si>
  <si>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</si>
  <si>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</si>
  <si>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</si>
  <si>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 xml:space="preserve">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</si>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</sst>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right" vertical="center" indent="1"/>
    </xf>
    <xf numFmtId="164" fontId="4" fillId="0" borderId="0" xfId="1" applyNumberFormat="1" applyFont="1" applyAlignment="1">
      <alignment horizontal="center" vertical="center"/>
    </xf>
    <xf numFmtId="0" fontId="5" fillId="0" borderId="0" xfId="1" applyFont="1"/>
    <xf numFmtId="164" fontId="4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" fillId="0" borderId="2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3" fillId="0" borderId="11" xfId="1" applyFont="1" applyBorder="1"/>
    <xf numFmtId="0" fontId="3" fillId="0" borderId="12" xfId="1" applyFont="1" applyBorder="1"/>
    <xf numFmtId="0" fontId="1" fillId="0" borderId="13" xfId="1" applyFont="1" applyBorder="1" applyAlignment="1">
      <alignment horizontal="left" vertical="center" wrapText="1" indent="1"/>
    </xf>
    <xf numFmtId="0" fontId="1" fillId="0" borderId="14" xfId="1" applyFont="1" applyBorder="1" applyAlignment="1">
      <alignment horizontal="left" vertical="center" wrapText="1" indent="1"/>
    </xf>
    <xf numFmtId="164" fontId="1" fillId="0" borderId="14" xfId="1" applyNumberFormat="1" applyFont="1" applyBorder="1" applyAlignment="1">
      <alignment horizontal="right" vertical="center" wrapText="1" indent="1"/>
    </xf>
    <xf numFmtId="3" fontId="1" fillId="0" borderId="14" xfId="1" applyNumberFormat="1" applyFont="1" applyBorder="1" applyAlignment="1">
      <alignment horizontal="right" vertical="center" wrapText="1" indent="1"/>
    </xf>
    <xf numFmtId="3" fontId="3" fillId="0" borderId="14" xfId="1" applyNumberFormat="1" applyFont="1" applyBorder="1"/>
    <xf numFmtId="3" fontId="3" fillId="0" borderId="15" xfId="1" applyNumberFormat="1" applyFont="1" applyBorder="1"/>
    <xf numFmtId="49" fontId="3" fillId="0" borderId="16" xfId="1" applyNumberFormat="1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wrapText="1" indent="1"/>
    </xf>
    <xf numFmtId="3" fontId="3" fillId="0" borderId="17" xfId="0" applyNumberFormat="1" applyFont="1" applyBorder="1"/>
    <xf numFmtId="3" fontId="3" fillId="0" borderId="17" xfId="1" applyNumberFormat="1" applyFont="1" applyBorder="1" applyAlignment="1" applyProtection="1">
      <alignment horizontal="right" vertical="center" wrapText="1" indent="1"/>
      <protection locked="0"/>
    </xf>
    <xf numFmtId="3" fontId="3" fillId="0" borderId="17" xfId="1" applyNumberFormat="1" applyFont="1" applyBorder="1"/>
    <xf numFmtId="3" fontId="3" fillId="0" borderId="18" xfId="1" applyNumberFormat="1" applyFont="1" applyBorder="1"/>
    <xf numFmtId="164" fontId="3" fillId="0" borderId="17" xfId="1" applyNumberFormat="1" applyFont="1" applyBorder="1" applyAlignment="1" applyProtection="1">
      <alignment horizontal="right" vertical="center" wrapText="1" indent="1"/>
      <protection locked="0"/>
    </xf>
    <xf numFmtId="0" fontId="1" fillId="0" borderId="16" xfId="1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 indent="1"/>
    </xf>
    <xf numFmtId="164" fontId="1" fillId="0" borderId="17" xfId="1" applyNumberFormat="1" applyFont="1" applyBorder="1" applyAlignment="1">
      <alignment horizontal="right" vertical="center" wrapText="1" indent="1"/>
    </xf>
    <xf numFmtId="3" fontId="1" fillId="0" borderId="17" xfId="1" applyNumberFormat="1" applyFont="1" applyBorder="1"/>
    <xf numFmtId="0" fontId="1" fillId="0" borderId="17" xfId="1" applyFont="1" applyBorder="1" applyAlignment="1">
      <alignment horizontal="left" vertical="center" wrapText="1" indent="1"/>
    </xf>
    <xf numFmtId="3" fontId="1" fillId="0" borderId="18" xfId="1" applyNumberFormat="1" applyFont="1" applyBorder="1"/>
    <xf numFmtId="164" fontId="3" fillId="0" borderId="17" xfId="1" applyNumberFormat="1" applyFont="1" applyBorder="1" applyAlignment="1">
      <alignment horizontal="right" vertical="center" wrapText="1" indent="1"/>
    </xf>
    <xf numFmtId="2" fontId="3" fillId="0" borderId="17" xfId="0" applyNumberFormat="1" applyFont="1" applyBorder="1" applyAlignment="1">
      <alignment horizontal="left" wrapText="1" indent="1"/>
    </xf>
    <xf numFmtId="0" fontId="1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164" fontId="1" fillId="2" borderId="17" xfId="1" applyNumberFormat="1" applyFont="1" applyFill="1" applyBorder="1" applyAlignment="1">
      <alignment horizontal="right" vertical="center" wrapText="1" indent="1"/>
    </xf>
    <xf numFmtId="3" fontId="3" fillId="2" borderId="17" xfId="1" applyNumberFormat="1" applyFont="1" applyFill="1" applyBorder="1"/>
    <xf numFmtId="0" fontId="3" fillId="0" borderId="16" xfId="0" applyFont="1" applyBorder="1" applyAlignment="1">
      <alignment wrapText="1"/>
    </xf>
    <xf numFmtId="164" fontId="1" fillId="0" borderId="17" xfId="1" applyNumberFormat="1" applyFont="1" applyBorder="1" applyAlignment="1" applyProtection="1">
      <alignment horizontal="right" vertical="center" wrapText="1" indent="1"/>
      <protection locked="0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164" fontId="1" fillId="0" borderId="20" xfId="1" applyNumberFormat="1" applyFont="1" applyBorder="1" applyAlignment="1">
      <alignment horizontal="right" vertical="center" wrapText="1" indent="1"/>
    </xf>
    <xf numFmtId="3" fontId="1" fillId="0" borderId="20" xfId="1" applyNumberFormat="1" applyFont="1" applyBorder="1"/>
    <xf numFmtId="3" fontId="3" fillId="0" borderId="21" xfId="1" applyNumberFormat="1" applyFont="1" applyBorder="1"/>
    <xf numFmtId="164" fontId="1" fillId="0" borderId="0" xfId="1" applyNumberFormat="1" applyFont="1" applyAlignment="1">
      <alignment horizontal="right" vertical="center" wrapText="1" indent="1"/>
    </xf>
    <xf numFmtId="3" fontId="3" fillId="0" borderId="0" xfId="1" applyNumberFormat="1" applyFont="1"/>
    <xf numFmtId="164" fontId="6" fillId="0" borderId="22" xfId="1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3" fontId="3" fillId="0" borderId="3" xfId="1" applyNumberFormat="1" applyFont="1" applyBorder="1"/>
    <xf numFmtId="3" fontId="3" fillId="0" borderId="4" xfId="1" applyNumberFormat="1" applyFont="1" applyBorder="1"/>
    <xf numFmtId="0" fontId="8" fillId="0" borderId="4" xfId="1" applyFont="1" applyBorder="1" applyAlignment="1">
      <alignment horizontal="center" wrapText="1"/>
    </xf>
    <xf numFmtId="0" fontId="1" fillId="0" borderId="23" xfId="1" applyFont="1" applyBorder="1" applyAlignment="1">
      <alignment horizontal="center" vertical="center" wrapText="1"/>
    </xf>
    <xf numFmtId="3" fontId="3" fillId="0" borderId="11" xfId="1" applyNumberFormat="1" applyFont="1" applyBorder="1"/>
    <xf numFmtId="3" fontId="3" fillId="0" borderId="12" xfId="1" applyNumberFormat="1" applyFont="1" applyBorder="1"/>
    <xf numFmtId="0" fontId="1" fillId="0" borderId="17" xfId="1" applyFont="1" applyBorder="1" applyAlignment="1">
      <alignment vertical="center" wrapText="1"/>
    </xf>
    <xf numFmtId="49" fontId="3" fillId="0" borderId="17" xfId="1" applyNumberFormat="1" applyFont="1" applyBorder="1" applyAlignment="1">
      <alignment horizontal="left" vertical="center" wrapText="1" indent="1"/>
    </xf>
    <xf numFmtId="0" fontId="3" fillId="0" borderId="17" xfId="1" applyFont="1" applyBorder="1" applyAlignment="1">
      <alignment horizontal="left" vertical="center" wrapText="1" indent="1"/>
    </xf>
    <xf numFmtId="0" fontId="3" fillId="0" borderId="17" xfId="1" applyFont="1" applyBorder="1" applyAlignment="1">
      <alignment horizontal="left" indent="6"/>
    </xf>
    <xf numFmtId="0" fontId="3" fillId="0" borderId="17" xfId="1" applyFont="1" applyBorder="1" applyAlignment="1">
      <alignment horizontal="left" vertical="center" wrapText="1" indent="6"/>
    </xf>
    <xf numFmtId="0" fontId="3" fillId="0" borderId="17" xfId="0" applyFont="1" applyBorder="1" applyAlignment="1">
      <alignment horizontal="left" vertical="center" wrapText="1" indent="1"/>
    </xf>
    <xf numFmtId="164" fontId="1" fillId="0" borderId="17" xfId="0" applyNumberFormat="1" applyFont="1" applyBorder="1" applyAlignment="1">
      <alignment horizontal="right" vertical="center" wrapText="1" indent="1"/>
    </xf>
    <xf numFmtId="164" fontId="1" fillId="0" borderId="17" xfId="0" quotePrefix="1" applyNumberFormat="1" applyFont="1" applyBorder="1" applyAlignment="1">
      <alignment horizontal="right" vertical="center" wrapText="1" indent="1"/>
    </xf>
    <xf numFmtId="3" fontId="9" fillId="0" borderId="17" xfId="1" applyNumberFormat="1" applyFont="1" applyBorder="1"/>
    <xf numFmtId="0" fontId="3" fillId="0" borderId="17" xfId="1" applyFont="1" applyBorder="1"/>
    <xf numFmtId="0" fontId="3" fillId="0" borderId="17" xfId="1" applyFont="1" applyBorder="1" applyAlignment="1">
      <alignment horizontal="right" vertical="center" indent="1"/>
    </xf>
    <xf numFmtId="0" fontId="1" fillId="0" borderId="17" xfId="1" applyFont="1" applyBorder="1" applyAlignment="1">
      <alignment horizontal="center"/>
    </xf>
    <xf numFmtId="164" fontId="6" fillId="0" borderId="17" xfId="1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right" vertical="center"/>
    </xf>
  </cellXfs>
  <cellStyles count="2">
    <cellStyle name="Normál" xfId="0" builtinId="0"/>
    <cellStyle name="Normál_KVRENMUNKA" xfId="1" xr:uid="{5B3904EA-BA31-4C56-B989-717692E46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EE8D-ACE7-4912-AD77-5C4AB67361F3}">
  <dimension ref="A1:F153"/>
  <sheetViews>
    <sheetView tabSelected="1" workbookViewId="0">
      <selection sqref="A1:F153"/>
    </sheetView>
  </sheetViews>
  <sheetFormatPr defaultRowHeight="14.4" x14ac:dyDescent="0.3"/>
  <cols>
    <col min="1" max="1" width="30.77734375" customWidth="1"/>
    <col min="2" max="2" width="38.33203125" customWidth="1"/>
    <col min="3" max="3" width="16" bestFit="1" customWidth="1"/>
    <col min="4" max="4" width="30.5546875" bestFit="1" customWidth="1"/>
  </cols>
  <sheetData>
    <row r="1" spans="1:6" x14ac:dyDescent="0.3">
      <c r="A1" s="1" t="s">
        <v>0</v>
      </c>
      <c r="B1" s="2"/>
      <c r="C1" s="3"/>
      <c r="D1" s="2"/>
      <c r="E1" s="2"/>
      <c r="F1" s="2"/>
    </row>
    <row r="2" spans="1:6" x14ac:dyDescent="0.3">
      <c r="A2" s="1"/>
      <c r="B2" s="2"/>
      <c r="C2" s="3"/>
      <c r="D2" s="2"/>
      <c r="E2" s="2"/>
      <c r="F2" s="2"/>
    </row>
    <row r="3" spans="1:6" ht="15.6" x14ac:dyDescent="0.3">
      <c r="A3" s="4" t="s">
        <v>1</v>
      </c>
      <c r="B3" s="4"/>
      <c r="C3" s="4"/>
      <c r="D3" s="5"/>
      <c r="E3" s="2"/>
      <c r="F3" s="2"/>
    </row>
    <row r="4" spans="1:6" ht="16.2" thickBot="1" x14ac:dyDescent="0.35">
      <c r="A4" s="6"/>
      <c r="B4" s="6" t="s">
        <v>2</v>
      </c>
      <c r="C4" s="6"/>
      <c r="D4" s="5"/>
      <c r="E4" s="2"/>
      <c r="F4" s="2"/>
    </row>
    <row r="5" spans="1:6" ht="15" thickBot="1" x14ac:dyDescent="0.35">
      <c r="A5" s="7" t="s">
        <v>3</v>
      </c>
      <c r="B5" s="7"/>
      <c r="C5" s="8" t="s">
        <v>4</v>
      </c>
      <c r="D5" s="9" t="s">
        <v>5</v>
      </c>
      <c r="E5" s="10"/>
      <c r="F5" s="11"/>
    </row>
    <row r="6" spans="1:6" ht="40.799999999999997" thickBot="1" x14ac:dyDescent="0.35">
      <c r="A6" s="12" t="s">
        <v>6</v>
      </c>
      <c r="B6" s="13" t="s">
        <v>7</v>
      </c>
      <c r="C6" s="14" t="s">
        <v>8</v>
      </c>
      <c r="D6" s="15" t="s">
        <v>9</v>
      </c>
      <c r="E6" s="15" t="s">
        <v>10</v>
      </c>
      <c r="F6" s="16" t="s">
        <v>11</v>
      </c>
    </row>
    <row r="7" spans="1:6" ht="15" thickBot="1" x14ac:dyDescent="0.35">
      <c r="A7" s="17">
        <v>1</v>
      </c>
      <c r="B7" s="18">
        <v>2</v>
      </c>
      <c r="C7" s="19">
        <v>3</v>
      </c>
      <c r="D7" s="20"/>
      <c r="E7" s="20"/>
      <c r="F7" s="21"/>
    </row>
    <row r="8" spans="1:6" ht="132" x14ac:dyDescent="0.3">
      <c r="A8" s="22" t="s">
        <v>12</v>
      </c>
      <c r="B8" s="23" t="s">
        <v>13</v>
      </c>
      <c r="C8" s="24">
        <f>+C9+C10+C11+C12+C13+C14</f>
        <v>79483801</v>
      </c>
      <c r="D8" s="25">
        <f>+D9+D10+D11+D12+D13+D14</f>
        <v>79483801</v>
      </c>
      <c r="E8" s="26"/>
      <c r="F8" s="27"/>
    </row>
    <row r="9" spans="1:6" ht="132.6" x14ac:dyDescent="0.3">
      <c r="A9" s="28" t="s">
        <v>14</v>
      </c>
      <c r="B9" s="29" t="s">
        <v>15</v>
      </c>
      <c r="C9" s="30">
        <v>17949028</v>
      </c>
      <c r="D9" s="31">
        <f t="shared" ref="D9:D15" si="0">SUM(C9)</f>
        <v>17949028</v>
      </c>
      <c r="E9" s="32"/>
      <c r="F9" s="33"/>
    </row>
    <row r="10" spans="1:6" ht="119.4" x14ac:dyDescent="0.3">
      <c r="A10" s="28" t="s">
        <v>16</v>
      </c>
      <c r="B10" s="29" t="s">
        <v>17</v>
      </c>
      <c r="C10" s="30">
        <v>27121130</v>
      </c>
      <c r="D10" s="31">
        <f t="shared" si="0"/>
        <v>27121130</v>
      </c>
      <c r="E10" s="32"/>
      <c r="F10" s="33"/>
    </row>
    <row r="11" spans="1:6" ht="145.80000000000001" x14ac:dyDescent="0.3">
      <c r="A11" s="28" t="s">
        <v>18</v>
      </c>
      <c r="B11" s="29" t="s">
        <v>19</v>
      </c>
      <c r="C11" s="30">
        <v>23064643</v>
      </c>
      <c r="D11" s="31">
        <f t="shared" si="0"/>
        <v>23064643</v>
      </c>
      <c r="E11" s="32"/>
      <c r="F11" s="33"/>
    </row>
    <row r="12" spans="1:6" ht="172.2" x14ac:dyDescent="0.3">
      <c r="A12" s="28" t="s">
        <v>20</v>
      </c>
      <c r="B12" s="29" t="s">
        <v>21</v>
      </c>
      <c r="C12" s="30">
        <v>2270000</v>
      </c>
      <c r="D12" s="31">
        <f t="shared" si="0"/>
        <v>2270000</v>
      </c>
      <c r="E12" s="32"/>
      <c r="F12" s="33"/>
    </row>
    <row r="13" spans="1:6" ht="159" x14ac:dyDescent="0.3">
      <c r="A13" s="28" t="s">
        <v>22</v>
      </c>
      <c r="B13" s="29" t="s">
        <v>23</v>
      </c>
      <c r="C13" s="34">
        <v>9079000</v>
      </c>
      <c r="D13" s="31">
        <f t="shared" si="0"/>
        <v>9079000</v>
      </c>
      <c r="E13" s="32"/>
      <c r="F13" s="33"/>
    </row>
    <row r="14" spans="1:6" x14ac:dyDescent="0.3">
      <c r="A14" s="28"/>
      <c r="B14" s="29"/>
      <c r="C14" s="34"/>
      <c r="D14" s="31">
        <f t="shared" si="0"/>
        <v>0</v>
      </c>
      <c r="E14" s="32"/>
      <c r="F14" s="33"/>
    </row>
    <row r="15" spans="1:6" ht="145.19999999999999" x14ac:dyDescent="0.3">
      <c r="A15" s="35" t="s">
        <v>24</v>
      </c>
      <c r="B15" s="36" t="s">
        <v>25</v>
      </c>
      <c r="C15" s="37">
        <f>SUM(C20)</f>
        <v>21730000</v>
      </c>
      <c r="D15" s="38">
        <f t="shared" si="0"/>
        <v>21730000</v>
      </c>
      <c r="E15" s="32"/>
      <c r="F15" s="33"/>
    </row>
    <row r="16" spans="1:6" ht="79.8" x14ac:dyDescent="0.3">
      <c r="A16" s="28" t="s">
        <v>26</v>
      </c>
      <c r="B16" s="29" t="s">
        <v>27</v>
      </c>
      <c r="C16" s="34"/>
      <c r="D16" s="32"/>
      <c r="E16" s="32"/>
      <c r="F16" s="33"/>
    </row>
    <row r="17" spans="1:6" ht="119.4" x14ac:dyDescent="0.3">
      <c r="A17" s="28" t="s">
        <v>28</v>
      </c>
      <c r="B17" s="29" t="s">
        <v>29</v>
      </c>
      <c r="C17" s="34"/>
      <c r="D17" s="32"/>
      <c r="E17" s="32"/>
      <c r="F17" s="33"/>
    </row>
    <row r="18" spans="1:6" ht="132.6" x14ac:dyDescent="0.3">
      <c r="A18" s="28" t="s">
        <v>30</v>
      </c>
      <c r="B18" s="29" t="s">
        <v>31</v>
      </c>
      <c r="C18" s="34"/>
      <c r="D18" s="32"/>
      <c r="E18" s="32"/>
      <c r="F18" s="33"/>
    </row>
    <row r="19" spans="1:6" ht="79.8" x14ac:dyDescent="0.3">
      <c r="A19" s="28" t="s">
        <v>32</v>
      </c>
      <c r="B19" s="29" t="s">
        <v>33</v>
      </c>
      <c r="C19" s="34"/>
      <c r="D19" s="32"/>
      <c r="E19" s="32" t="s">
        <v>34</v>
      </c>
      <c r="F19" s="33"/>
    </row>
    <row r="20" spans="1:6" ht="145.80000000000001" x14ac:dyDescent="0.3">
      <c r="A20" s="28" t="s">
        <v>35</v>
      </c>
      <c r="B20" s="29" t="s">
        <v>36</v>
      </c>
      <c r="C20" s="34">
        <v>21730000</v>
      </c>
      <c r="D20" s="32">
        <f>SUM(C20)</f>
        <v>21730000</v>
      </c>
      <c r="E20" s="32"/>
      <c r="F20" s="33"/>
    </row>
    <row r="21" spans="1:6" ht="53.4" x14ac:dyDescent="0.3">
      <c r="A21" s="28" t="s">
        <v>37</v>
      </c>
      <c r="B21" s="29" t="s">
        <v>38</v>
      </c>
      <c r="C21" s="34"/>
      <c r="D21" s="32">
        <f>SUM(C21)</f>
        <v>0</v>
      </c>
      <c r="E21" s="32"/>
      <c r="F21" s="33"/>
    </row>
    <row r="22" spans="1:6" ht="158.4" x14ac:dyDescent="0.3">
      <c r="A22" s="35" t="s">
        <v>39</v>
      </c>
      <c r="B22" s="39" t="s">
        <v>40</v>
      </c>
      <c r="C22" s="37">
        <f>+C23+C24+C25+C26+C27</f>
        <v>0</v>
      </c>
      <c r="D22" s="38">
        <f>SUM(C22)</f>
        <v>0</v>
      </c>
      <c r="E22" s="32"/>
      <c r="F22" s="40"/>
    </row>
    <row r="23" spans="1:6" ht="93" x14ac:dyDescent="0.3">
      <c r="A23" s="28" t="s">
        <v>41</v>
      </c>
      <c r="B23" s="29" t="s">
        <v>42</v>
      </c>
      <c r="C23" s="34"/>
      <c r="D23" s="32">
        <f>SUM(C23)</f>
        <v>0</v>
      </c>
      <c r="E23" s="32"/>
      <c r="F23" s="33"/>
    </row>
    <row r="24" spans="1:6" ht="132.6" x14ac:dyDescent="0.3">
      <c r="A24" s="28" t="s">
        <v>43</v>
      </c>
      <c r="B24" s="29" t="s">
        <v>44</v>
      </c>
      <c r="C24" s="34"/>
      <c r="D24" s="32"/>
      <c r="E24" s="32"/>
      <c r="F24" s="40"/>
    </row>
    <row r="25" spans="1:6" ht="145.80000000000001" x14ac:dyDescent="0.3">
      <c r="A25" s="28" t="s">
        <v>45</v>
      </c>
      <c r="B25" s="29" t="s">
        <v>46</v>
      </c>
      <c r="C25" s="34"/>
      <c r="D25" s="32"/>
      <c r="E25" s="32"/>
      <c r="F25" s="33"/>
    </row>
    <row r="26" spans="1:6" ht="93" x14ac:dyDescent="0.3">
      <c r="A26" s="28" t="s">
        <v>47</v>
      </c>
      <c r="B26" s="29" t="s">
        <v>48</v>
      </c>
      <c r="C26" s="34"/>
      <c r="D26" s="32"/>
      <c r="E26" s="32"/>
      <c r="F26" s="33"/>
    </row>
    <row r="27" spans="1:6" ht="106.2" x14ac:dyDescent="0.3">
      <c r="A27" s="28" t="s">
        <v>49</v>
      </c>
      <c r="B27" s="29" t="s">
        <v>50</v>
      </c>
      <c r="C27" s="34"/>
      <c r="D27" s="32">
        <f>SUM(C27)</f>
        <v>0</v>
      </c>
      <c r="E27" s="32"/>
      <c r="F27" s="33"/>
    </row>
    <row r="28" spans="1:6" ht="53.4" x14ac:dyDescent="0.3">
      <c r="A28" s="28" t="s">
        <v>51</v>
      </c>
      <c r="B28" s="29" t="s">
        <v>52</v>
      </c>
      <c r="C28" s="34">
        <f>SUM(C27)</f>
        <v>0</v>
      </c>
      <c r="D28" s="32">
        <f>SUM(D27)</f>
        <v>0</v>
      </c>
      <c r="E28" s="32"/>
      <c r="F28" s="33"/>
    </row>
    <row r="29" spans="1:6" ht="92.4" x14ac:dyDescent="0.3">
      <c r="A29" s="35" t="s">
        <v>53</v>
      </c>
      <c r="B29" s="39" t="s">
        <v>54</v>
      </c>
      <c r="C29" s="37">
        <f>+C30+C35+C36+C37</f>
        <v>7799000</v>
      </c>
      <c r="D29" s="38">
        <f>SUM(C29)</f>
        <v>7799000</v>
      </c>
      <c r="E29" s="32"/>
      <c r="F29" s="33"/>
    </row>
    <row r="30" spans="1:6" ht="79.8" x14ac:dyDescent="0.3">
      <c r="A30" s="28" t="s">
        <v>55</v>
      </c>
      <c r="B30" s="29" t="s">
        <v>56</v>
      </c>
      <c r="C30" s="41">
        <f>SUM(C31:C34)</f>
        <v>7799000</v>
      </c>
      <c r="D30" s="32">
        <f>SUM(C30)</f>
        <v>7799000</v>
      </c>
      <c r="E30" s="32"/>
      <c r="F30" s="33"/>
    </row>
    <row r="31" spans="1:6" ht="93" x14ac:dyDescent="0.3">
      <c r="A31" s="28" t="s">
        <v>57</v>
      </c>
      <c r="B31" s="29" t="s">
        <v>58</v>
      </c>
      <c r="C31" s="34">
        <v>3400000</v>
      </c>
      <c r="D31" s="32">
        <v>3400000</v>
      </c>
      <c r="E31" s="32"/>
      <c r="F31" s="33"/>
    </row>
    <row r="32" spans="1:6" ht="53.4" x14ac:dyDescent="0.3">
      <c r="A32" s="28" t="s">
        <v>59</v>
      </c>
      <c r="B32" s="29" t="s">
        <v>60</v>
      </c>
      <c r="C32" s="34">
        <v>0</v>
      </c>
      <c r="D32" s="32"/>
      <c r="E32" s="32"/>
      <c r="F32" s="33"/>
    </row>
    <row r="33" spans="1:6" ht="40.200000000000003" x14ac:dyDescent="0.3">
      <c r="A33" s="28" t="s">
        <v>61</v>
      </c>
      <c r="B33" s="29" t="s">
        <v>62</v>
      </c>
      <c r="C33" s="34">
        <v>4349000</v>
      </c>
      <c r="D33" s="32">
        <v>4349000</v>
      </c>
      <c r="E33" s="32"/>
      <c r="F33" s="33"/>
    </row>
    <row r="34" spans="1:6" ht="40.200000000000003" x14ac:dyDescent="0.3">
      <c r="A34" s="28" t="s">
        <v>63</v>
      </c>
      <c r="B34" s="29" t="s">
        <v>64</v>
      </c>
      <c r="C34" s="34">
        <v>50000</v>
      </c>
      <c r="D34" s="32">
        <v>50000</v>
      </c>
      <c r="E34" s="32"/>
      <c r="F34" s="33"/>
    </row>
    <row r="35" spans="1:6" ht="27" x14ac:dyDescent="0.3">
      <c r="A35" s="28" t="s">
        <v>65</v>
      </c>
      <c r="B35" s="29" t="s">
        <v>66</v>
      </c>
      <c r="C35" s="34">
        <v>0</v>
      </c>
      <c r="D35" s="32">
        <v>0</v>
      </c>
      <c r="E35" s="32"/>
      <c r="F35" s="33"/>
    </row>
    <row r="36" spans="1:6" ht="53.4" x14ac:dyDescent="0.3">
      <c r="A36" s="28" t="s">
        <v>67</v>
      </c>
      <c r="B36" s="29" t="s">
        <v>68</v>
      </c>
      <c r="C36" s="34">
        <v>0</v>
      </c>
      <c r="D36" s="32">
        <v>0</v>
      </c>
      <c r="E36" s="32"/>
      <c r="F36" s="33"/>
    </row>
    <row r="37" spans="1:6" ht="66.599999999999994" x14ac:dyDescent="0.3">
      <c r="A37" s="28" t="s">
        <v>69</v>
      </c>
      <c r="B37" s="29" t="s">
        <v>70</v>
      </c>
      <c r="C37" s="34"/>
      <c r="D37" s="32"/>
      <c r="E37" s="32"/>
      <c r="F37" s="33"/>
    </row>
    <row r="38" spans="1:6" ht="92.4" x14ac:dyDescent="0.3">
      <c r="A38" s="35" t="s">
        <v>71</v>
      </c>
      <c r="B38" s="39" t="s">
        <v>72</v>
      </c>
      <c r="C38" s="37">
        <f>SUM(C39:C48)</f>
        <v>11206199</v>
      </c>
      <c r="D38" s="38">
        <f>SUM(D40+D41+D42+D43+D44+D46)</f>
        <v>11206199</v>
      </c>
      <c r="E38" s="38">
        <f>SUM(E40)</f>
        <v>0</v>
      </c>
      <c r="F38" s="33"/>
    </row>
    <row r="39" spans="1:6" ht="66.599999999999994" x14ac:dyDescent="0.3">
      <c r="A39" s="28" t="s">
        <v>73</v>
      </c>
      <c r="B39" s="29" t="s">
        <v>74</v>
      </c>
      <c r="C39" s="34">
        <v>0</v>
      </c>
      <c r="D39" s="32"/>
      <c r="E39" s="32"/>
      <c r="F39" s="33"/>
    </row>
    <row r="40" spans="1:6" ht="79.8" x14ac:dyDescent="0.3">
      <c r="A40" s="28" t="s">
        <v>75</v>
      </c>
      <c r="B40" s="29" t="s">
        <v>76</v>
      </c>
      <c r="C40" s="34">
        <v>750000</v>
      </c>
      <c r="D40" s="32">
        <v>750000</v>
      </c>
      <c r="E40" s="32">
        <v>0</v>
      </c>
      <c r="F40" s="33"/>
    </row>
    <row r="41" spans="1:6" ht="132.6" x14ac:dyDescent="0.3">
      <c r="A41" s="28" t="s">
        <v>77</v>
      </c>
      <c r="B41" s="29" t="s">
        <v>78</v>
      </c>
      <c r="C41" s="34">
        <v>800000</v>
      </c>
      <c r="D41" s="32">
        <v>800000</v>
      </c>
      <c r="E41" s="32"/>
      <c r="F41" s="33"/>
    </row>
    <row r="42" spans="1:6" ht="79.8" x14ac:dyDescent="0.3">
      <c r="A42" s="28" t="s">
        <v>79</v>
      </c>
      <c r="B42" s="29" t="s">
        <v>80</v>
      </c>
      <c r="C42" s="34">
        <v>2504000</v>
      </c>
      <c r="D42" s="32">
        <v>2504000</v>
      </c>
      <c r="E42" s="32"/>
      <c r="F42" s="33"/>
    </row>
    <row r="43" spans="1:6" ht="93" x14ac:dyDescent="0.3">
      <c r="A43" s="28" t="s">
        <v>81</v>
      </c>
      <c r="B43" s="29" t="s">
        <v>82</v>
      </c>
      <c r="C43" s="34">
        <v>5302000</v>
      </c>
      <c r="D43" s="32">
        <v>5302000</v>
      </c>
      <c r="E43" s="32"/>
      <c r="F43" s="2"/>
    </row>
    <row r="44" spans="1:6" ht="145.80000000000001" x14ac:dyDescent="0.3">
      <c r="A44" s="28" t="s">
        <v>83</v>
      </c>
      <c r="B44" s="29" t="s">
        <v>84</v>
      </c>
      <c r="C44" s="34">
        <v>1850000</v>
      </c>
      <c r="D44" s="32">
        <v>1850000</v>
      </c>
      <c r="E44" s="32"/>
      <c r="F44" s="33"/>
    </row>
    <row r="45" spans="1:6" ht="79.8" x14ac:dyDescent="0.3">
      <c r="A45" s="28" t="s">
        <v>85</v>
      </c>
      <c r="B45" s="29" t="s">
        <v>86</v>
      </c>
      <c r="C45" s="34">
        <v>0</v>
      </c>
      <c r="D45" s="32"/>
      <c r="E45" s="32"/>
      <c r="F45" s="33"/>
    </row>
    <row r="46" spans="1:6" ht="27" x14ac:dyDescent="0.3">
      <c r="A46" s="28" t="s">
        <v>87</v>
      </c>
      <c r="B46" s="29" t="s">
        <v>88</v>
      </c>
      <c r="C46" s="34">
        <v>199</v>
      </c>
      <c r="D46" s="32">
        <v>199</v>
      </c>
      <c r="E46" s="32"/>
      <c r="F46" s="33"/>
    </row>
    <row r="47" spans="1:6" ht="93" x14ac:dyDescent="0.3">
      <c r="A47" s="28" t="s">
        <v>89</v>
      </c>
      <c r="B47" s="29" t="s">
        <v>90</v>
      </c>
      <c r="C47" s="34"/>
      <c r="D47" s="32"/>
      <c r="E47" s="32"/>
      <c r="F47" s="33"/>
    </row>
    <row r="48" spans="1:6" x14ac:dyDescent="0.3">
      <c r="A48" s="28" t="s">
        <v>91</v>
      </c>
      <c r="B48" s="42"/>
      <c r="C48" s="34"/>
      <c r="D48" s="32"/>
      <c r="E48" s="32"/>
      <c r="F48" s="33"/>
    </row>
    <row r="49" spans="1:6" ht="92.4" x14ac:dyDescent="0.3">
      <c r="A49" s="35" t="s">
        <v>92</v>
      </c>
      <c r="B49" s="39" t="s">
        <v>93</v>
      </c>
      <c r="C49" s="37">
        <f>SUM(C50:C54)</f>
        <v>5000000</v>
      </c>
      <c r="D49" s="32">
        <f>SUM(C49)</f>
        <v>5000000</v>
      </c>
      <c r="E49" s="32"/>
      <c r="F49" s="33"/>
    </row>
    <row r="50" spans="1:6" ht="66.599999999999994" x14ac:dyDescent="0.3">
      <c r="A50" s="28" t="s">
        <v>94</v>
      </c>
      <c r="B50" s="29" t="s">
        <v>95</v>
      </c>
      <c r="C50" s="34"/>
      <c r="D50" s="32"/>
      <c r="E50" s="32"/>
      <c r="F50" s="33"/>
    </row>
    <row r="51" spans="1:6" ht="53.4" x14ac:dyDescent="0.3">
      <c r="A51" s="28" t="s">
        <v>96</v>
      </c>
      <c r="B51" s="29" t="s">
        <v>97</v>
      </c>
      <c r="C51" s="34">
        <f>SUM(D51)</f>
        <v>5000000</v>
      </c>
      <c r="D51" s="32">
        <v>5000000</v>
      </c>
      <c r="E51" s="32"/>
      <c r="F51" s="33"/>
    </row>
    <row r="52" spans="1:6" ht="79.8" x14ac:dyDescent="0.3">
      <c r="A52" s="28" t="s">
        <v>98</v>
      </c>
      <c r="B52" s="29" t="s">
        <v>99</v>
      </c>
      <c r="C52" s="34"/>
      <c r="D52" s="32"/>
      <c r="E52" s="32"/>
      <c r="F52" s="33"/>
    </row>
    <row r="53" spans="1:6" ht="53.4" x14ac:dyDescent="0.3">
      <c r="A53" s="28" t="s">
        <v>100</v>
      </c>
      <c r="B53" s="29" t="s">
        <v>101</v>
      </c>
      <c r="C53" s="34"/>
      <c r="D53" s="32"/>
      <c r="E53" s="32"/>
      <c r="F53" s="33"/>
    </row>
    <row r="54" spans="1:6" ht="119.4" x14ac:dyDescent="0.3">
      <c r="A54" s="28" t="s">
        <v>102</v>
      </c>
      <c r="B54" s="29" t="s">
        <v>103</v>
      </c>
      <c r="C54" s="34"/>
      <c r="D54" s="32"/>
      <c r="E54" s="32"/>
      <c r="F54" s="33"/>
    </row>
    <row r="55" spans="1:6" ht="105.6" x14ac:dyDescent="0.3">
      <c r="A55" s="35" t="s">
        <v>104</v>
      </c>
      <c r="B55" s="39" t="s">
        <v>105</v>
      </c>
      <c r="C55" s="37">
        <f>SUM(C56:C58)</f>
        <v>0</v>
      </c>
      <c r="D55" s="32"/>
      <c r="E55" s="32"/>
      <c r="F55" s="33"/>
    </row>
    <row r="56" spans="1:6" ht="145.80000000000001" x14ac:dyDescent="0.3">
      <c r="A56" s="28" t="s">
        <v>106</v>
      </c>
      <c r="B56" s="29" t="s">
        <v>107</v>
      </c>
      <c r="C56" s="34"/>
      <c r="D56" s="32"/>
      <c r="E56" s="32"/>
      <c r="F56" s="33"/>
    </row>
    <row r="57" spans="1:6" ht="145.80000000000001" x14ac:dyDescent="0.3">
      <c r="A57" s="28" t="s">
        <v>108</v>
      </c>
      <c r="B57" s="29" t="s">
        <v>109</v>
      </c>
      <c r="C57" s="34"/>
      <c r="D57" s="32"/>
      <c r="E57" s="32"/>
      <c r="F57" s="33"/>
    </row>
    <row r="58" spans="1:6" ht="79.8" x14ac:dyDescent="0.3">
      <c r="A58" s="28" t="s">
        <v>110</v>
      </c>
      <c r="B58" s="29" t="s">
        <v>111</v>
      </c>
      <c r="C58" s="34"/>
      <c r="D58" s="32"/>
      <c r="E58" s="32"/>
      <c r="F58" s="33"/>
    </row>
    <row r="59" spans="1:6" ht="145.80000000000001" x14ac:dyDescent="0.3">
      <c r="A59" s="28" t="s">
        <v>112</v>
      </c>
      <c r="B59" s="29" t="s">
        <v>113</v>
      </c>
      <c r="C59" s="34"/>
      <c r="D59" s="32"/>
      <c r="E59" s="32"/>
      <c r="F59" s="33"/>
    </row>
    <row r="60" spans="1:6" ht="105.6" x14ac:dyDescent="0.3">
      <c r="A60" s="35" t="s">
        <v>114</v>
      </c>
      <c r="B60" s="36" t="s">
        <v>115</v>
      </c>
      <c r="C60" s="37">
        <f>SUM(C61:C63)</f>
        <v>0</v>
      </c>
      <c r="D60" s="32">
        <f>SUM(D63)</f>
        <v>0</v>
      </c>
      <c r="E60" s="32"/>
      <c r="F60" s="33"/>
    </row>
    <row r="61" spans="1:6" ht="145.80000000000001" x14ac:dyDescent="0.3">
      <c r="A61" s="28" t="s">
        <v>116</v>
      </c>
      <c r="B61" s="29" t="s">
        <v>117</v>
      </c>
      <c r="C61" s="34"/>
      <c r="D61" s="32"/>
      <c r="E61" s="32"/>
      <c r="F61" s="33"/>
    </row>
    <row r="62" spans="1:6" ht="145.80000000000001" x14ac:dyDescent="0.3">
      <c r="A62" s="28" t="s">
        <v>118</v>
      </c>
      <c r="B62" s="29" t="s">
        <v>119</v>
      </c>
      <c r="C62" s="34"/>
      <c r="D62" s="32"/>
      <c r="E62" s="32"/>
      <c r="F62" s="33"/>
    </row>
    <row r="63" spans="1:6" x14ac:dyDescent="0.3">
      <c r="A63" s="28" t="s">
        <v>120</v>
      </c>
      <c r="B63" s="29"/>
      <c r="C63" s="34">
        <v>0</v>
      </c>
      <c r="D63" s="32">
        <f>SUM(C63)</f>
        <v>0</v>
      </c>
      <c r="E63" s="32"/>
      <c r="F63" s="33"/>
    </row>
    <row r="64" spans="1:6" ht="79.8" x14ac:dyDescent="0.3">
      <c r="A64" s="28" t="s">
        <v>121</v>
      </c>
      <c r="B64" s="29" t="s">
        <v>122</v>
      </c>
      <c r="C64" s="34"/>
      <c r="D64" s="32">
        <f>SUM(C64)</f>
        <v>0</v>
      </c>
      <c r="E64" s="32"/>
      <c r="F64" s="33"/>
    </row>
    <row r="65" spans="1:6" ht="118.8" x14ac:dyDescent="0.3">
      <c r="A65" s="35" t="s">
        <v>123</v>
      </c>
      <c r="B65" s="39" t="s">
        <v>124</v>
      </c>
      <c r="C65" s="37">
        <f>SUM(C8+C15+C29+C38+C49)</f>
        <v>125219000</v>
      </c>
      <c r="D65" s="38">
        <f>SUM(C65)</f>
        <v>125219000</v>
      </c>
      <c r="E65" s="32">
        <f>+E8+E15+E29+E38+E49+E60</f>
        <v>0</v>
      </c>
      <c r="F65" s="33">
        <v>0</v>
      </c>
    </row>
    <row r="66" spans="1:6" ht="132" x14ac:dyDescent="0.3">
      <c r="A66" s="43" t="s">
        <v>125</v>
      </c>
      <c r="B66" s="36" t="s">
        <v>126</v>
      </c>
      <c r="C66" s="37">
        <f>SUM(C67:C69)</f>
        <v>0</v>
      </c>
      <c r="D66" s="32"/>
      <c r="E66" s="32"/>
      <c r="F66" s="33"/>
    </row>
    <row r="67" spans="1:6" ht="79.8" x14ac:dyDescent="0.3">
      <c r="A67" s="28" t="s">
        <v>127</v>
      </c>
      <c r="B67" s="29" t="s">
        <v>128</v>
      </c>
      <c r="C67" s="34"/>
      <c r="D67" s="32"/>
      <c r="E67" s="32"/>
      <c r="F67" s="33"/>
    </row>
    <row r="68" spans="1:6" ht="132.6" x14ac:dyDescent="0.3">
      <c r="A68" s="28" t="s">
        <v>129</v>
      </c>
      <c r="B68" s="29" t="s">
        <v>130</v>
      </c>
      <c r="C68" s="34"/>
      <c r="D68" s="32"/>
      <c r="E68" s="32"/>
      <c r="F68" s="33"/>
    </row>
    <row r="69" spans="1:6" ht="66.599999999999994" x14ac:dyDescent="0.3">
      <c r="A69" s="28" t="s">
        <v>131</v>
      </c>
      <c r="B69" s="44" t="s">
        <v>132</v>
      </c>
      <c r="C69" s="34"/>
      <c r="D69" s="32"/>
      <c r="E69" s="32"/>
      <c r="F69" s="33"/>
    </row>
    <row r="70" spans="1:6" ht="105.6" x14ac:dyDescent="0.3">
      <c r="A70" s="43" t="s">
        <v>133</v>
      </c>
      <c r="B70" s="36" t="s">
        <v>134</v>
      </c>
      <c r="C70" s="37">
        <f>SUM(C71:C74)</f>
        <v>0</v>
      </c>
      <c r="D70" s="32"/>
      <c r="E70" s="32"/>
      <c r="F70" s="33"/>
    </row>
    <row r="71" spans="1:6" ht="119.4" x14ac:dyDescent="0.3">
      <c r="A71" s="28" t="s">
        <v>135</v>
      </c>
      <c r="B71" s="29" t="s">
        <v>136</v>
      </c>
      <c r="C71" s="34"/>
      <c r="D71" s="32"/>
      <c r="E71" s="32"/>
      <c r="F71" s="33"/>
    </row>
    <row r="72" spans="1:6" ht="93" x14ac:dyDescent="0.3">
      <c r="A72" s="28" t="s">
        <v>137</v>
      </c>
      <c r="B72" s="29" t="s">
        <v>138</v>
      </c>
      <c r="C72" s="34"/>
      <c r="D72" s="32"/>
      <c r="E72" s="32"/>
      <c r="F72" s="33"/>
    </row>
    <row r="73" spans="1:6" ht="119.4" x14ac:dyDescent="0.3">
      <c r="A73" s="28" t="s">
        <v>139</v>
      </c>
      <c r="B73" s="29" t="s">
        <v>140</v>
      </c>
      <c r="C73" s="34"/>
      <c r="D73" s="32"/>
      <c r="E73" s="32"/>
      <c r="F73" s="33"/>
    </row>
    <row r="74" spans="1:6" ht="93" x14ac:dyDescent="0.3">
      <c r="A74" s="28" t="s">
        <v>141</v>
      </c>
      <c r="B74" s="29" t="s">
        <v>142</v>
      </c>
      <c r="C74" s="34"/>
      <c r="D74" s="32"/>
      <c r="E74" s="32"/>
      <c r="F74" s="33"/>
    </row>
    <row r="75" spans="1:6" ht="79.2" x14ac:dyDescent="0.3">
      <c r="A75" s="43" t="s">
        <v>143</v>
      </c>
      <c r="B75" s="36" t="s">
        <v>144</v>
      </c>
      <c r="C75" s="45">
        <f>SUM(C76:C77)</f>
        <v>110178000</v>
      </c>
      <c r="D75" s="46">
        <f>+D76</f>
        <v>110178000</v>
      </c>
      <c r="E75" s="32"/>
      <c r="F75" s="33">
        <v>0</v>
      </c>
    </row>
    <row r="76" spans="1:6" ht="119.4" x14ac:dyDescent="0.3">
      <c r="A76" s="28" t="s">
        <v>145</v>
      </c>
      <c r="B76" s="29" t="s">
        <v>146</v>
      </c>
      <c r="C76" s="34">
        <v>110178000</v>
      </c>
      <c r="D76" s="32">
        <f>SUM(C76)</f>
        <v>110178000</v>
      </c>
      <c r="E76" s="32"/>
      <c r="F76" s="33"/>
    </row>
    <row r="77" spans="1:6" ht="145.80000000000001" x14ac:dyDescent="0.3">
      <c r="A77" s="28" t="s">
        <v>147</v>
      </c>
      <c r="B77" s="29" t="s">
        <v>148</v>
      </c>
      <c r="C77" s="34"/>
      <c r="D77" s="32"/>
      <c r="E77" s="32"/>
      <c r="F77" s="33"/>
    </row>
    <row r="78" spans="1:6" ht="105.6" x14ac:dyDescent="0.3">
      <c r="A78" s="43" t="s">
        <v>149</v>
      </c>
      <c r="B78" s="36" t="s">
        <v>150</v>
      </c>
      <c r="C78" s="37">
        <f>SUM(C79:C81)</f>
        <v>46641130</v>
      </c>
      <c r="D78" s="32">
        <f>SUM(D81)</f>
        <v>46641130</v>
      </c>
      <c r="E78" s="32"/>
      <c r="F78" s="33"/>
    </row>
    <row r="79" spans="1:6" ht="79.8" x14ac:dyDescent="0.3">
      <c r="A79" s="28" t="s">
        <v>151</v>
      </c>
      <c r="B79" s="29" t="s">
        <v>152</v>
      </c>
      <c r="C79" s="34"/>
      <c r="D79" s="32"/>
      <c r="E79" s="32"/>
      <c r="F79" s="33"/>
    </row>
    <row r="80" spans="1:6" ht="106.2" x14ac:dyDescent="0.3">
      <c r="A80" s="28" t="s">
        <v>153</v>
      </c>
      <c r="B80" s="29" t="s">
        <v>154</v>
      </c>
      <c r="C80" s="34"/>
      <c r="D80" s="32"/>
      <c r="E80" s="32"/>
      <c r="F80" s="33"/>
    </row>
    <row r="81" spans="1:6" ht="159" x14ac:dyDescent="0.3">
      <c r="A81" s="28" t="s">
        <v>155</v>
      </c>
      <c r="B81" s="29" t="s">
        <v>156</v>
      </c>
      <c r="C81" s="34">
        <v>46641130</v>
      </c>
      <c r="D81" s="32">
        <f>SUM(C81)</f>
        <v>46641130</v>
      </c>
      <c r="E81" s="32"/>
      <c r="F81" s="33"/>
    </row>
    <row r="82" spans="1:6" ht="105.6" x14ac:dyDescent="0.3">
      <c r="A82" s="43" t="s">
        <v>157</v>
      </c>
      <c r="B82" s="36" t="s">
        <v>158</v>
      </c>
      <c r="C82" s="37">
        <f>SUM(C83:C86)</f>
        <v>0</v>
      </c>
      <c r="D82" s="32"/>
      <c r="E82" s="32"/>
      <c r="F82" s="33"/>
    </row>
    <row r="83" spans="1:6" ht="119.4" x14ac:dyDescent="0.3">
      <c r="A83" s="47" t="s">
        <v>159</v>
      </c>
      <c r="B83" s="29" t="s">
        <v>160</v>
      </c>
      <c r="C83" s="34"/>
      <c r="D83" s="32"/>
      <c r="E83" s="32"/>
      <c r="F83" s="33"/>
    </row>
    <row r="84" spans="1:6" ht="119.4" x14ac:dyDescent="0.3">
      <c r="A84" s="47" t="s">
        <v>161</v>
      </c>
      <c r="B84" s="29" t="s">
        <v>162</v>
      </c>
      <c r="C84" s="34"/>
      <c r="D84" s="32"/>
      <c r="E84" s="32"/>
      <c r="F84" s="33"/>
    </row>
    <row r="85" spans="1:6" ht="66.599999999999994" x14ac:dyDescent="0.3">
      <c r="A85" s="47" t="s">
        <v>163</v>
      </c>
      <c r="B85" s="29" t="s">
        <v>164</v>
      </c>
      <c r="C85" s="34"/>
      <c r="D85" s="32"/>
      <c r="E85" s="32"/>
      <c r="F85" s="33"/>
    </row>
    <row r="86" spans="1:6" ht="66.599999999999994" x14ac:dyDescent="0.3">
      <c r="A86" s="47" t="s">
        <v>165</v>
      </c>
      <c r="B86" s="29" t="s">
        <v>166</v>
      </c>
      <c r="C86" s="34"/>
      <c r="D86" s="32"/>
      <c r="E86" s="32"/>
      <c r="F86" s="33"/>
    </row>
    <row r="87" spans="1:6" ht="145.19999999999999" x14ac:dyDescent="0.3">
      <c r="A87" s="43" t="s">
        <v>167</v>
      </c>
      <c r="B87" s="36" t="s">
        <v>168</v>
      </c>
      <c r="C87" s="48"/>
      <c r="D87" s="32"/>
      <c r="E87" s="32"/>
      <c r="F87" s="33"/>
    </row>
    <row r="88" spans="1:6" ht="106.2" x14ac:dyDescent="0.3">
      <c r="A88" s="43" t="s">
        <v>169</v>
      </c>
      <c r="B88" s="49" t="s">
        <v>170</v>
      </c>
      <c r="C88" s="37">
        <f>+C66+C70+C75+C78+C82+C87</f>
        <v>156819130</v>
      </c>
      <c r="D88" s="32">
        <f>+D66+D70+D75+D78+D82+D87</f>
        <v>156819130</v>
      </c>
      <c r="E88" s="32">
        <f>+E66+E70+E75+E78+E82+E87</f>
        <v>0</v>
      </c>
      <c r="F88" s="33">
        <v>0</v>
      </c>
    </row>
    <row r="89" spans="1:6" ht="133.19999999999999" thickBot="1" x14ac:dyDescent="0.35">
      <c r="A89" s="50" t="s">
        <v>171</v>
      </c>
      <c r="B89" s="51" t="s">
        <v>172</v>
      </c>
      <c r="C89" s="52">
        <f>+C65+C88</f>
        <v>282038130</v>
      </c>
      <c r="D89" s="53">
        <f>+D65+D88</f>
        <v>282038130</v>
      </c>
      <c r="E89" s="53">
        <f>+E65+E88</f>
        <v>0</v>
      </c>
      <c r="F89" s="54">
        <v>0</v>
      </c>
    </row>
    <row r="90" spans="1:6" ht="15" thickBot="1" x14ac:dyDescent="0.35">
      <c r="A90" s="1" t="s">
        <v>173</v>
      </c>
      <c r="B90" s="2"/>
      <c r="C90" s="55"/>
      <c r="D90" s="56"/>
      <c r="E90" s="56"/>
      <c r="F90" s="56"/>
    </row>
    <row r="91" spans="1:6" ht="15" thickBot="1" x14ac:dyDescent="0.35">
      <c r="A91" s="57" t="s">
        <v>174</v>
      </c>
      <c r="B91" s="57"/>
      <c r="C91" s="58" t="s">
        <v>175</v>
      </c>
      <c r="D91" s="59" t="s">
        <v>176</v>
      </c>
      <c r="E91" s="59"/>
      <c r="F91" s="60"/>
    </row>
    <row r="92" spans="1:6" ht="40.799999999999997" thickBot="1" x14ac:dyDescent="0.35">
      <c r="A92" s="12" t="s">
        <v>6</v>
      </c>
      <c r="B92" s="13" t="s">
        <v>177</v>
      </c>
      <c r="C92" s="14" t="s">
        <v>8</v>
      </c>
      <c r="D92" s="15" t="s">
        <v>9</v>
      </c>
      <c r="E92" s="15" t="s">
        <v>10</v>
      </c>
      <c r="F92" s="61" t="s">
        <v>11</v>
      </c>
    </row>
    <row r="93" spans="1:6" x14ac:dyDescent="0.3">
      <c r="A93" s="62">
        <v>1</v>
      </c>
      <c r="B93" s="17">
        <v>2</v>
      </c>
      <c r="C93" s="19">
        <v>3</v>
      </c>
      <c r="D93" s="63"/>
      <c r="E93" s="63"/>
      <c r="F93" s="64"/>
    </row>
    <row r="94" spans="1:6" ht="105.6" x14ac:dyDescent="0.3">
      <c r="A94" s="39" t="s">
        <v>12</v>
      </c>
      <c r="B94" s="65" t="s">
        <v>178</v>
      </c>
      <c r="C94" s="37">
        <f>+C95+C96+C97+C98+C99</f>
        <v>126867808</v>
      </c>
      <c r="D94" s="38">
        <f>+D95+D96+D97+D98+D99</f>
        <v>126867808</v>
      </c>
      <c r="E94" s="38">
        <v>0</v>
      </c>
      <c r="F94" s="32"/>
    </row>
    <row r="95" spans="1:6" ht="52.8" x14ac:dyDescent="0.3">
      <c r="A95" s="66" t="s">
        <v>14</v>
      </c>
      <c r="B95" s="67" t="s">
        <v>179</v>
      </c>
      <c r="C95" s="34">
        <v>71097000</v>
      </c>
      <c r="D95" s="32">
        <f t="shared" ref="D95:D104" si="1">SUM(C95)</f>
        <v>71097000</v>
      </c>
      <c r="E95" s="32"/>
      <c r="F95" s="32"/>
    </row>
    <row r="96" spans="1:6" ht="132" x14ac:dyDescent="0.3">
      <c r="A96" s="66" t="s">
        <v>16</v>
      </c>
      <c r="B96" s="67" t="s">
        <v>180</v>
      </c>
      <c r="C96" s="34">
        <v>9651000</v>
      </c>
      <c r="D96" s="32">
        <f t="shared" si="1"/>
        <v>9651000</v>
      </c>
      <c r="E96" s="32"/>
      <c r="F96" s="32"/>
    </row>
    <row r="97" spans="1:6" ht="66" x14ac:dyDescent="0.3">
      <c r="A97" s="66" t="s">
        <v>18</v>
      </c>
      <c r="B97" s="67" t="s">
        <v>181</v>
      </c>
      <c r="C97" s="34">
        <v>36393808</v>
      </c>
      <c r="D97" s="32">
        <f>SUM(C97-E97)</f>
        <v>36393808</v>
      </c>
      <c r="E97" s="32">
        <v>0</v>
      </c>
      <c r="F97" s="32"/>
    </row>
    <row r="98" spans="1:6" ht="79.2" x14ac:dyDescent="0.3">
      <c r="A98" s="66" t="s">
        <v>20</v>
      </c>
      <c r="B98" s="67" t="s">
        <v>182</v>
      </c>
      <c r="C98" s="34">
        <v>6416000</v>
      </c>
      <c r="D98" s="32">
        <f t="shared" si="1"/>
        <v>6416000</v>
      </c>
      <c r="E98" s="32"/>
      <c r="F98" s="32"/>
    </row>
    <row r="99" spans="1:6" ht="66" x14ac:dyDescent="0.3">
      <c r="A99" s="66" t="s">
        <v>183</v>
      </c>
      <c r="B99" s="67" t="s">
        <v>184</v>
      </c>
      <c r="C99" s="34">
        <v>3310000</v>
      </c>
      <c r="D99" s="32">
        <f t="shared" si="1"/>
        <v>3310000</v>
      </c>
      <c r="E99" s="32"/>
      <c r="F99" s="32"/>
    </row>
    <row r="100" spans="1:6" ht="158.4" x14ac:dyDescent="0.3">
      <c r="A100" s="66" t="s">
        <v>185</v>
      </c>
      <c r="B100" s="67" t="s">
        <v>186</v>
      </c>
      <c r="C100" s="34">
        <v>0</v>
      </c>
      <c r="D100" s="32">
        <f t="shared" si="1"/>
        <v>0</v>
      </c>
      <c r="E100" s="32"/>
      <c r="F100" s="32"/>
    </row>
    <row r="101" spans="1:6" x14ac:dyDescent="0.3">
      <c r="A101" s="66" t="s">
        <v>187</v>
      </c>
      <c r="B101" s="68" t="s">
        <v>188</v>
      </c>
      <c r="C101" s="34">
        <v>840000</v>
      </c>
      <c r="D101" s="32">
        <f t="shared" si="1"/>
        <v>840000</v>
      </c>
      <c r="E101" s="32"/>
      <c r="F101" s="32"/>
    </row>
    <row r="102" spans="1:6" ht="343.2" x14ac:dyDescent="0.3">
      <c r="A102" s="66" t="s">
        <v>189</v>
      </c>
      <c r="B102" s="69" t="s">
        <v>190</v>
      </c>
      <c r="C102" s="34">
        <v>1000000</v>
      </c>
      <c r="D102" s="32">
        <f t="shared" si="1"/>
        <v>1000000</v>
      </c>
      <c r="E102" s="32"/>
      <c r="F102" s="32"/>
    </row>
    <row r="103" spans="1:6" ht="409.6" x14ac:dyDescent="0.3">
      <c r="A103" s="66" t="s">
        <v>191</v>
      </c>
      <c r="B103" s="69" t="s">
        <v>192</v>
      </c>
      <c r="C103" s="34">
        <v>390000</v>
      </c>
      <c r="D103" s="32">
        <f t="shared" si="1"/>
        <v>390000</v>
      </c>
      <c r="E103" s="32"/>
      <c r="F103" s="32"/>
    </row>
    <row r="104" spans="1:6" x14ac:dyDescent="0.3">
      <c r="A104" s="66" t="s">
        <v>193</v>
      </c>
      <c r="B104" s="68" t="s">
        <v>194</v>
      </c>
      <c r="C104" s="34">
        <v>1080000</v>
      </c>
      <c r="D104" s="32">
        <f t="shared" si="1"/>
        <v>1080000</v>
      </c>
      <c r="E104" s="32"/>
      <c r="F104" s="32"/>
    </row>
    <row r="105" spans="1:6" x14ac:dyDescent="0.3">
      <c r="A105" s="66" t="s">
        <v>195</v>
      </c>
      <c r="B105" s="68"/>
      <c r="C105" s="34"/>
      <c r="D105" s="32"/>
      <c r="E105" s="32"/>
      <c r="F105" s="32"/>
    </row>
    <row r="106" spans="1:6" x14ac:dyDescent="0.3">
      <c r="A106" s="66" t="s">
        <v>196</v>
      </c>
      <c r="B106" s="69"/>
      <c r="C106" s="34"/>
      <c r="D106" s="32"/>
      <c r="E106" s="32"/>
      <c r="F106" s="32"/>
    </row>
    <row r="107" spans="1:6" x14ac:dyDescent="0.3">
      <c r="A107" s="66" t="s">
        <v>197</v>
      </c>
      <c r="B107" s="69"/>
      <c r="C107" s="34"/>
      <c r="D107" s="32"/>
      <c r="E107" s="32"/>
      <c r="F107" s="32"/>
    </row>
    <row r="108" spans="1:6" x14ac:dyDescent="0.3">
      <c r="A108" s="66" t="s">
        <v>198</v>
      </c>
      <c r="B108" s="69"/>
      <c r="C108" s="34"/>
      <c r="D108" s="32"/>
      <c r="E108" s="32"/>
      <c r="F108" s="32"/>
    </row>
    <row r="109" spans="1:6" x14ac:dyDescent="0.3">
      <c r="A109" s="66" t="s">
        <v>199</v>
      </c>
      <c r="B109" s="69"/>
      <c r="C109" s="34"/>
      <c r="D109" s="32"/>
      <c r="E109" s="32"/>
      <c r="F109" s="32"/>
    </row>
    <row r="110" spans="1:6" ht="105.6" x14ac:dyDescent="0.3">
      <c r="A110" s="39" t="s">
        <v>24</v>
      </c>
      <c r="B110" s="65" t="s">
        <v>200</v>
      </c>
      <c r="C110" s="37">
        <f>+C111+C113+C115</f>
        <v>100713000</v>
      </c>
      <c r="D110" s="37">
        <f t="shared" ref="D110:D115" si="2">SUM(C110)</f>
        <v>100713000</v>
      </c>
      <c r="E110" s="32"/>
      <c r="F110" s="32"/>
    </row>
    <row r="111" spans="1:6" ht="26.4" x14ac:dyDescent="0.3">
      <c r="A111" s="66" t="s">
        <v>26</v>
      </c>
      <c r="B111" s="67" t="s">
        <v>201</v>
      </c>
      <c r="C111" s="34">
        <v>72757000</v>
      </c>
      <c r="D111" s="34">
        <f t="shared" si="2"/>
        <v>72757000</v>
      </c>
      <c r="E111" s="32"/>
      <c r="F111" s="32"/>
    </row>
    <row r="112" spans="1:6" ht="105.6" x14ac:dyDescent="0.3">
      <c r="A112" s="66" t="s">
        <v>28</v>
      </c>
      <c r="B112" s="67" t="s">
        <v>202</v>
      </c>
      <c r="C112" s="34">
        <v>4705000</v>
      </c>
      <c r="D112" s="34">
        <f t="shared" si="2"/>
        <v>4705000</v>
      </c>
      <c r="E112" s="32"/>
      <c r="F112" s="32"/>
    </row>
    <row r="113" spans="1:6" ht="26.4" x14ac:dyDescent="0.3">
      <c r="A113" s="66" t="s">
        <v>30</v>
      </c>
      <c r="B113" s="67" t="s">
        <v>203</v>
      </c>
      <c r="C113" s="34">
        <v>27956000</v>
      </c>
      <c r="D113" s="34">
        <f t="shared" si="2"/>
        <v>27956000</v>
      </c>
      <c r="E113" s="32"/>
      <c r="F113" s="32"/>
    </row>
    <row r="114" spans="1:6" ht="92.4" x14ac:dyDescent="0.3">
      <c r="A114" s="66" t="s">
        <v>32</v>
      </c>
      <c r="B114" s="67" t="s">
        <v>204</v>
      </c>
      <c r="C114" s="34">
        <v>15629000</v>
      </c>
      <c r="D114" s="34">
        <f t="shared" si="2"/>
        <v>15629000</v>
      </c>
      <c r="E114" s="32"/>
      <c r="F114" s="32"/>
    </row>
    <row r="115" spans="1:6" ht="66" x14ac:dyDescent="0.3">
      <c r="A115" s="66" t="s">
        <v>35</v>
      </c>
      <c r="B115" s="70" t="s">
        <v>205</v>
      </c>
      <c r="C115" s="34"/>
      <c r="D115" s="34">
        <f t="shared" si="2"/>
        <v>0</v>
      </c>
      <c r="E115" s="32"/>
      <c r="F115" s="32"/>
    </row>
    <row r="116" spans="1:6" ht="132" x14ac:dyDescent="0.3">
      <c r="A116" s="66" t="s">
        <v>37</v>
      </c>
      <c r="B116" s="70" t="s">
        <v>206</v>
      </c>
      <c r="C116" s="34"/>
      <c r="D116" s="34"/>
      <c r="E116" s="32"/>
      <c r="F116" s="32"/>
    </row>
    <row r="117" spans="1:6" ht="409.6" x14ac:dyDescent="0.3">
      <c r="A117" s="66" t="s">
        <v>207</v>
      </c>
      <c r="B117" s="69" t="s">
        <v>208</v>
      </c>
      <c r="C117" s="34"/>
      <c r="D117" s="34"/>
      <c r="E117" s="32"/>
      <c r="F117" s="32"/>
    </row>
    <row r="118" spans="1:6" ht="409.6" x14ac:dyDescent="0.3">
      <c r="A118" s="66" t="s">
        <v>209</v>
      </c>
      <c r="B118" s="69" t="s">
        <v>210</v>
      </c>
      <c r="C118" s="34"/>
      <c r="D118" s="34"/>
      <c r="E118" s="32"/>
      <c r="F118" s="32"/>
    </row>
    <row r="119" spans="1:6" ht="409.6" x14ac:dyDescent="0.3">
      <c r="A119" s="66" t="s">
        <v>211</v>
      </c>
      <c r="B119" s="69" t="s">
        <v>212</v>
      </c>
      <c r="C119" s="34"/>
      <c r="D119" s="34"/>
      <c r="E119" s="32"/>
      <c r="F119" s="32"/>
    </row>
    <row r="120" spans="1:6" ht="409.6" x14ac:dyDescent="0.3">
      <c r="A120" s="66" t="s">
        <v>213</v>
      </c>
      <c r="B120" s="69" t="s">
        <v>214</v>
      </c>
      <c r="C120" s="34"/>
      <c r="D120" s="34"/>
      <c r="E120" s="32"/>
      <c r="F120" s="32"/>
    </row>
    <row r="121" spans="1:6" ht="409.6" x14ac:dyDescent="0.3">
      <c r="A121" s="66" t="s">
        <v>215</v>
      </c>
      <c r="B121" s="69" t="s">
        <v>216</v>
      </c>
      <c r="C121" s="34"/>
      <c r="D121" s="34"/>
      <c r="E121" s="32"/>
      <c r="F121" s="32"/>
    </row>
    <row r="122" spans="1:6" ht="211.2" x14ac:dyDescent="0.3">
      <c r="A122" s="66" t="s">
        <v>217</v>
      </c>
      <c r="B122" s="69" t="s">
        <v>218</v>
      </c>
      <c r="C122" s="34"/>
      <c r="D122" s="34"/>
      <c r="E122" s="32"/>
      <c r="F122" s="32"/>
    </row>
    <row r="123" spans="1:6" ht="409.6" x14ac:dyDescent="0.3">
      <c r="A123" s="66" t="s">
        <v>219</v>
      </c>
      <c r="B123" s="69" t="s">
        <v>220</v>
      </c>
      <c r="C123" s="34"/>
      <c r="D123" s="34"/>
      <c r="E123" s="32"/>
      <c r="F123" s="32"/>
    </row>
    <row r="124" spans="1:6" ht="52.8" x14ac:dyDescent="0.3">
      <c r="A124" s="39" t="s">
        <v>39</v>
      </c>
      <c r="B124" s="39" t="s">
        <v>221</v>
      </c>
      <c r="C124" s="37">
        <f>+C125+C126</f>
        <v>5000000</v>
      </c>
      <c r="D124" s="37">
        <f>SUM(C124)</f>
        <v>5000000</v>
      </c>
      <c r="E124" s="32"/>
      <c r="F124" s="32"/>
    </row>
    <row r="125" spans="1:6" ht="39.6" x14ac:dyDescent="0.3">
      <c r="A125" s="66" t="s">
        <v>41</v>
      </c>
      <c r="B125" s="67" t="s">
        <v>222</v>
      </c>
      <c r="C125" s="34">
        <v>5000000</v>
      </c>
      <c r="D125" s="34">
        <f>SUM(C125)</f>
        <v>5000000</v>
      </c>
      <c r="E125" s="32"/>
      <c r="F125" s="32"/>
    </row>
    <row r="126" spans="1:6" ht="26.4" x14ac:dyDescent="0.3">
      <c r="A126" s="66" t="s">
        <v>43</v>
      </c>
      <c r="B126" s="67" t="s">
        <v>223</v>
      </c>
      <c r="C126" s="34"/>
      <c r="D126" s="34"/>
      <c r="E126" s="32"/>
      <c r="F126" s="32"/>
    </row>
    <row r="127" spans="1:6" ht="105.6" x14ac:dyDescent="0.3">
      <c r="A127" s="39" t="s">
        <v>224</v>
      </c>
      <c r="B127" s="39" t="s">
        <v>225</v>
      </c>
      <c r="C127" s="37">
        <f>+C94+C110+C124</f>
        <v>232580808</v>
      </c>
      <c r="D127" s="38">
        <f>+D94+D110+D124</f>
        <v>232580808</v>
      </c>
      <c r="E127" s="38">
        <f>+E94+E110+E124</f>
        <v>0</v>
      </c>
      <c r="F127" s="32"/>
    </row>
    <row r="128" spans="1:6" ht="145.19999999999999" x14ac:dyDescent="0.3">
      <c r="A128" s="39" t="s">
        <v>71</v>
      </c>
      <c r="B128" s="39" t="s">
        <v>226</v>
      </c>
      <c r="C128" s="37">
        <f>+C129+C130+C131</f>
        <v>0</v>
      </c>
      <c r="D128" s="32"/>
      <c r="E128" s="32"/>
      <c r="F128" s="32"/>
    </row>
    <row r="129" spans="1:6" ht="105.6" x14ac:dyDescent="0.3">
      <c r="A129" s="66" t="s">
        <v>73</v>
      </c>
      <c r="B129" s="67" t="s">
        <v>227</v>
      </c>
      <c r="C129" s="34"/>
      <c r="D129" s="32"/>
      <c r="E129" s="32"/>
      <c r="F129" s="32"/>
    </row>
    <row r="130" spans="1:6" ht="158.4" x14ac:dyDescent="0.3">
      <c r="A130" s="66" t="s">
        <v>75</v>
      </c>
      <c r="B130" s="67" t="s">
        <v>228</v>
      </c>
      <c r="C130" s="34"/>
      <c r="D130" s="32"/>
      <c r="E130" s="32"/>
      <c r="F130" s="32"/>
    </row>
    <row r="131" spans="1:6" ht="92.4" x14ac:dyDescent="0.3">
      <c r="A131" s="66" t="s">
        <v>77</v>
      </c>
      <c r="B131" s="67" t="s">
        <v>229</v>
      </c>
      <c r="C131" s="34"/>
      <c r="D131" s="32"/>
      <c r="E131" s="32"/>
      <c r="F131" s="32"/>
    </row>
    <row r="132" spans="1:6" ht="92.4" x14ac:dyDescent="0.3">
      <c r="A132" s="39" t="s">
        <v>92</v>
      </c>
      <c r="B132" s="39" t="s">
        <v>230</v>
      </c>
      <c r="C132" s="37">
        <f>+C133+C134+C135+C136</f>
        <v>0</v>
      </c>
      <c r="D132" s="32"/>
      <c r="E132" s="32"/>
      <c r="F132" s="32"/>
    </row>
    <row r="133" spans="1:6" ht="105.6" x14ac:dyDescent="0.3">
      <c r="A133" s="66" t="s">
        <v>94</v>
      </c>
      <c r="B133" s="67" t="s">
        <v>231</v>
      </c>
      <c r="C133" s="34"/>
      <c r="D133" s="32"/>
      <c r="E133" s="32"/>
      <c r="F133" s="32"/>
    </row>
    <row r="134" spans="1:6" ht="105.6" x14ac:dyDescent="0.3">
      <c r="A134" s="66" t="s">
        <v>96</v>
      </c>
      <c r="B134" s="67" t="s">
        <v>232</v>
      </c>
      <c r="C134" s="34"/>
      <c r="D134" s="32"/>
      <c r="E134" s="32"/>
      <c r="F134" s="32"/>
    </row>
    <row r="135" spans="1:6" ht="105.6" x14ac:dyDescent="0.3">
      <c r="A135" s="66" t="s">
        <v>98</v>
      </c>
      <c r="B135" s="67" t="s">
        <v>233</v>
      </c>
      <c r="C135" s="34"/>
      <c r="D135" s="32"/>
      <c r="E135" s="32"/>
      <c r="F135" s="32"/>
    </row>
    <row r="136" spans="1:6" ht="105.6" x14ac:dyDescent="0.3">
      <c r="A136" s="66" t="s">
        <v>100</v>
      </c>
      <c r="B136" s="67" t="s">
        <v>234</v>
      </c>
      <c r="C136" s="34"/>
      <c r="D136" s="32"/>
      <c r="E136" s="32"/>
      <c r="F136" s="32"/>
    </row>
    <row r="137" spans="1:6" ht="92.4" x14ac:dyDescent="0.3">
      <c r="A137" s="39" t="s">
        <v>235</v>
      </c>
      <c r="B137" s="39" t="s">
        <v>236</v>
      </c>
      <c r="C137" s="37">
        <f>+C138+C139+C140+C141</f>
        <v>49457322</v>
      </c>
      <c r="D137" s="38">
        <f>SUM(C137)</f>
        <v>49457322</v>
      </c>
      <c r="E137" s="32"/>
      <c r="F137" s="32"/>
    </row>
    <row r="138" spans="1:6" ht="105.6" x14ac:dyDescent="0.3">
      <c r="A138" s="66" t="s">
        <v>106</v>
      </c>
      <c r="B138" s="67" t="s">
        <v>237</v>
      </c>
      <c r="C138" s="34"/>
      <c r="D138" s="32"/>
      <c r="E138" s="32"/>
      <c r="F138" s="32"/>
    </row>
    <row r="139" spans="1:6" ht="158.4" x14ac:dyDescent="0.3">
      <c r="A139" s="66" t="s">
        <v>108</v>
      </c>
      <c r="B139" s="67" t="s">
        <v>238</v>
      </c>
      <c r="C139" s="34">
        <v>2816192</v>
      </c>
      <c r="D139" s="32">
        <f>SUM(C139)</f>
        <v>2816192</v>
      </c>
      <c r="E139" s="32"/>
      <c r="F139" s="32"/>
    </row>
    <row r="140" spans="1:6" ht="158.4" x14ac:dyDescent="0.3">
      <c r="A140" s="66" t="s">
        <v>110</v>
      </c>
      <c r="B140" s="67" t="s">
        <v>239</v>
      </c>
      <c r="C140" s="34">
        <v>46641130</v>
      </c>
      <c r="D140" s="32">
        <f>SUM(C140)</f>
        <v>46641130</v>
      </c>
      <c r="E140" s="32"/>
      <c r="F140" s="32"/>
    </row>
    <row r="141" spans="1:6" ht="66" x14ac:dyDescent="0.3">
      <c r="A141" s="66" t="s">
        <v>112</v>
      </c>
      <c r="B141" s="67" t="s">
        <v>240</v>
      </c>
      <c r="C141" s="34"/>
      <c r="D141" s="32"/>
      <c r="E141" s="32"/>
      <c r="F141" s="32"/>
    </row>
    <row r="142" spans="1:6" ht="92.4" x14ac:dyDescent="0.3">
      <c r="A142" s="39" t="s">
        <v>114</v>
      </c>
      <c r="B142" s="39" t="s">
        <v>241</v>
      </c>
      <c r="C142" s="71">
        <f>+C143+C144+C145+C146</f>
        <v>0</v>
      </c>
      <c r="D142" s="32"/>
      <c r="E142" s="32"/>
      <c r="F142" s="32"/>
    </row>
    <row r="143" spans="1:6" ht="105.6" x14ac:dyDescent="0.3">
      <c r="A143" s="66" t="s">
        <v>116</v>
      </c>
      <c r="B143" s="67" t="s">
        <v>242</v>
      </c>
      <c r="C143" s="34"/>
      <c r="D143" s="32"/>
      <c r="E143" s="32"/>
      <c r="F143" s="32"/>
    </row>
    <row r="144" spans="1:6" ht="105.6" x14ac:dyDescent="0.3">
      <c r="A144" s="66" t="s">
        <v>118</v>
      </c>
      <c r="B144" s="67" t="s">
        <v>243</v>
      </c>
      <c r="C144" s="34"/>
      <c r="D144" s="32"/>
      <c r="E144" s="32"/>
      <c r="F144" s="32"/>
    </row>
    <row r="145" spans="1:6" ht="66" x14ac:dyDescent="0.3">
      <c r="A145" s="66" t="s">
        <v>120</v>
      </c>
      <c r="B145" s="67" t="s">
        <v>244</v>
      </c>
      <c r="C145" s="34"/>
      <c r="D145" s="32"/>
      <c r="E145" s="32"/>
      <c r="F145" s="32"/>
    </row>
    <row r="146" spans="1:6" ht="79.2" x14ac:dyDescent="0.3">
      <c r="A146" s="66" t="s">
        <v>121</v>
      </c>
      <c r="B146" s="67" t="s">
        <v>245</v>
      </c>
      <c r="C146" s="34"/>
      <c r="D146" s="32"/>
      <c r="E146" s="32"/>
      <c r="F146" s="32"/>
    </row>
    <row r="147" spans="1:6" ht="118.8" x14ac:dyDescent="0.3">
      <c r="A147" s="39" t="s">
        <v>123</v>
      </c>
      <c r="B147" s="39" t="s">
        <v>246</v>
      </c>
      <c r="C147" s="72">
        <f>+C128+C132+C137+C142</f>
        <v>49457322</v>
      </c>
      <c r="D147" s="32">
        <f>SUM(C147)</f>
        <v>49457322</v>
      </c>
      <c r="E147" s="32"/>
      <c r="F147" s="73"/>
    </row>
    <row r="148" spans="1:6" ht="66" x14ac:dyDescent="0.3">
      <c r="A148" s="36" t="s">
        <v>247</v>
      </c>
      <c r="B148" s="36" t="s">
        <v>248</v>
      </c>
      <c r="C148" s="72">
        <f>+C127+C147</f>
        <v>282038130</v>
      </c>
      <c r="D148" s="38">
        <f>+D127+D147</f>
        <v>282038130</v>
      </c>
      <c r="E148" s="38">
        <f>+E127+E147</f>
        <v>0</v>
      </c>
      <c r="F148" s="32"/>
    </row>
    <row r="149" spans="1:6" x14ac:dyDescent="0.3">
      <c r="A149" s="74"/>
      <c r="B149" s="74"/>
      <c r="C149" s="75"/>
      <c r="D149" s="32"/>
      <c r="E149" s="32"/>
      <c r="F149" s="32"/>
    </row>
    <row r="150" spans="1:6" x14ac:dyDescent="0.3">
      <c r="A150" s="76" t="s">
        <v>249</v>
      </c>
      <c r="B150" s="76"/>
      <c r="C150" s="76"/>
      <c r="D150" s="32"/>
      <c r="E150" s="32"/>
      <c r="F150" s="32"/>
    </row>
    <row r="151" spans="1:6" x14ac:dyDescent="0.3">
      <c r="A151" s="77" t="s">
        <v>250</v>
      </c>
      <c r="B151" s="77"/>
      <c r="C151" s="78" t="s">
        <v>251</v>
      </c>
      <c r="D151" s="32"/>
      <c r="E151" s="32"/>
      <c r="F151" s="32"/>
    </row>
    <row r="152" spans="1:6" ht="171.6" x14ac:dyDescent="0.3">
      <c r="A152" s="39">
        <v>1</v>
      </c>
      <c r="B152" s="65" t="s">
        <v>252</v>
      </c>
      <c r="C152" s="37">
        <f>+C65-C127</f>
        <v>-107361808</v>
      </c>
      <c r="D152" s="32">
        <f>+D65-D127</f>
        <v>-107361808</v>
      </c>
      <c r="E152" s="32">
        <f>+E65-E127</f>
        <v>0</v>
      </c>
      <c r="F152" s="32"/>
    </row>
    <row r="153" spans="1:6" ht="224.4" x14ac:dyDescent="0.3">
      <c r="A153" s="39" t="s">
        <v>24</v>
      </c>
      <c r="B153" s="65" t="s">
        <v>253</v>
      </c>
      <c r="C153" s="37">
        <f>+C88-C147</f>
        <v>107361808</v>
      </c>
      <c r="D153" s="32">
        <f>+D88-D147</f>
        <v>107361808</v>
      </c>
      <c r="E153" s="32">
        <f>+E147</f>
        <v>0</v>
      </c>
      <c r="F153" s="32"/>
    </row>
  </sheetData>
  <mergeCells count="5">
    <mergeCell ref="A3:C3"/>
    <mergeCell ref="A5:B5"/>
    <mergeCell ref="A91:B91"/>
    <mergeCell ref="A150:C150"/>
    <mergeCell ref="A151:B1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2021-03-19T11:00:57Z</dcterms:created>
  <dcterms:modified xsi:type="dcterms:W3CDTF">2021-03-19T11:01:49Z</dcterms:modified>
</cp:coreProperties>
</file>