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05" windowWidth="14805" windowHeight="68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<sst xmlns="http://schemas.openxmlformats.org/spreadsheetml/2006/main" count="311" uniqueCount="268">
  <si>
    <t>Sor-
szám</t>
  </si>
  <si>
    <t>Bevételi jogcím</t>
  </si>
  <si>
    <t>1.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</si>
  <si>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</si>
  <si>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</si>
  <si>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</si>
  <si>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</si>
  <si>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</si>
  <si>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</si>
  <si>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</si>
  <si>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</si>
  <si>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</si>
  <si>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3.</t>
  </si>
  <si>
    <t>3.1.</t>
  </si>
  <si>
    <t>3.2.</t>
  </si>
  <si>
    <t>3.3.</t>
  </si>
  <si>
    <t>3.4.</t>
  </si>
  <si>
    <t>3.5.</t>
  </si>
  <si>
    <t>3.6.</t>
  </si>
  <si>
    <t xml:space="preserve">4. 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</si>
  <si>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</si>
  <si>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</si>
  <si>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</si>
  <si>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</si>
  <si>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</si>
  <si>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</si>
  <si>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</si>
  <si>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</si>
  <si>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</si>
  <si>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6.</t>
  </si>
  <si>
    <t>6.1.</t>
  </si>
  <si>
    <t>6.2.</t>
  </si>
  <si>
    <t>7.1.</t>
  </si>
  <si>
    <t>7.2.</t>
  </si>
  <si>
    <t>8.</t>
  </si>
  <si>
    <t>8.1.</t>
  </si>
  <si>
    <t>8.2.</t>
  </si>
  <si>
    <t>10.</t>
  </si>
  <si>
    <t>11.2.</t>
  </si>
  <si>
    <t>K I A D Á S O K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</si>
  <si>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</si>
  <si>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</si>
  <si>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</si>
  <si>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</si>
  <si>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</si>
  <si>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</si>
  <si>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</si>
  <si>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</si>
  <si>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</si>
  <si>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</si>
  <si>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</si>
  <si>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</si>
  <si>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>1.7.</t>
  </si>
  <si>
    <t>1.8.</t>
  </si>
  <si>
    <t>1.9.</t>
  </si>
  <si>
    <t>1.10.</t>
  </si>
  <si>
    <t>1.11.</t>
  </si>
  <si>
    <t>1.12.</t>
  </si>
  <si>
    <t>2.9.</t>
  </si>
  <si>
    <t>2.10.</t>
  </si>
  <si>
    <t>2.11.</t>
  </si>
  <si>
    <t>4.</t>
  </si>
  <si>
    <t>Általános tartalék</t>
  </si>
  <si>
    <t>Céltartalék</t>
  </si>
  <si>
    <t>7.</t>
  </si>
  <si>
    <t>Gépjárműadó</t>
  </si>
  <si>
    <t>9.</t>
  </si>
  <si>
    <t>8.3.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</si>
  <si>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</si>
  <si>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</si>
  <si>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</si>
  <si>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</si>
  <si>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</si>
  <si>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1.5.</t>
  </si>
  <si>
    <t>Működési célú központosított előirányzatok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</si>
  <si>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</si>
  <si>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</si>
  <si>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</si>
  <si>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</si>
  <si>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</si>
  <si>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</si>
  <si>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</si>
  <si>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</si>
  <si>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</si>
  <si>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</si>
  <si>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</si>
  <si>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</si>
  <si>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</si>
  <si>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</si>
  <si>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</si>
  <si>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</si>
  <si>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</si>
  <si>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</si>
  <si>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</si>
  <si>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</si>
  <si>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</si>
  <si>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</si>
  <si>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</si>
  <si>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</si>
  <si>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</si>
  <si>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</si>
  <si>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</si>
  <si>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</si>
  <si>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</si>
  <si>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</si>
  <si>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</si>
  <si>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</si>
  <si>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</si>
  <si>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</si>
  <si>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</si>
  <si>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</si>
  <si>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</si>
  <si>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</si>
  <si>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</si>
  <si>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</si>
  <si>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</si>
  <si>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</si>
  <si>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</si>
  <si>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</si>
  <si>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</si>
  <si>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</si>
  <si>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</si>
  <si>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</si>
  <si>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</si>
  <si>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</si>
  <si>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</si>
  <si>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</si>
  <si>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</si>
  <si>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</si>
  <si>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</si>
  <si>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</si>
  <si>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</si>
  <si>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</si>
  <si>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</si>
  <si>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</si>
  <si>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</si>
  <si>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</si>
  <si>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</si>
  <si>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</si>
  <si>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</si>
  <si>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</si>
  <si>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</si>
  <si>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</si>
  <si>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</si>
  <si>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</si>
  <si>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</si>
  <si>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</si>
  <si>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</si>
  <si>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</si>
  <si>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</si>
  <si>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</si>
  <si>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</si>
  <si>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</si>
  <si>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</si>
  <si>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</si>
  <si>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</si>
  <si>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</si>
  <si>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</si>
  <si>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</si>
  <si>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</si>
  <si>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</si>
  <si>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</si>
  <si>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</si>
  <si>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</si>
  <si>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</si>
  <si>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</si>
  <si>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</si>
  <si>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</si>
  <si>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</si>
  <si>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</si>
  <si>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</si>
  <si>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</si>
  <si>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</si>
  <si>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</si>
  <si>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</si>
  <si>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</si>
  <si>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</si>
  <si>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</si>
  <si>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</si>
  <si>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</si>
  <si>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</si>
  <si>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</si>
  <si>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</si>
  <si>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</si>
  <si>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</si>
  <si>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</si>
  <si>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</si>
  <si>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</si>
  <si>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</si>
  <si>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</si>
  <si>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</si>
  <si>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</si>
  <si>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</si>
  <si>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</si>
  <si>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</si>
  <si>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</si>
  <si>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</si>
  <si>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</si>
  <si>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</si>
  <si>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</si>
  <si>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</si>
  <si>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2.12.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</si>
  <si>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</si>
  <si>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</si>
  <si>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</si>
  <si>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</si>
  <si>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</si>
  <si>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</si>
  <si>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</si>
  <si>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</si>
  <si>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</si>
  <si>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</si>
  <si>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</si>
  <si>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</si>
  <si>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</si>
  <si>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</si>
  <si>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</si>
  <si>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</si>
  <si>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</si>
  <si>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</si>
  <si>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</si>
  <si>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</si>
  <si>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</si>
  <si>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</si>
  <si>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</si>
  <si>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</si>
  <si>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</si>
  <si>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 xml:space="preserve">Helyi adók  </t>
  </si>
  <si>
    <t xml:space="preserve"> -építményadó</t>
  </si>
  <si>
    <t xml:space="preserve"> -telekadó</t>
  </si>
  <si>
    <t xml:space="preserve"> -magánszemélyek kommunális adója</t>
  </si>
  <si>
    <t xml:space="preserve"> - helyi iparűzési adó</t>
  </si>
  <si>
    <t xml:space="preserve"> -foglalkoztatottak személyi juttatásai</t>
  </si>
  <si>
    <t xml:space="preserve"> -külső személyi juttatás</t>
  </si>
  <si>
    <t xml:space="preserve"> -készletbeszerzés</t>
  </si>
  <si>
    <t xml:space="preserve"> -kommunikációs szolgáltatások</t>
  </si>
  <si>
    <t xml:space="preserve"> -közüzemi díjak</t>
  </si>
  <si>
    <t xml:space="preserve"> -vásárolt élelmezés</t>
  </si>
  <si>
    <t xml:space="preserve"> -bérleti és lízing díjak</t>
  </si>
  <si>
    <t xml:space="preserve"> -karbantartás</t>
  </si>
  <si>
    <t xml:space="preserve"> -közvetített szolgáltatások</t>
  </si>
  <si>
    <t xml:space="preserve"> -szakmai tevékenységet segítő szolgáltatások</t>
  </si>
  <si>
    <t xml:space="preserve"> -egyéb szolgáltatások</t>
  </si>
  <si>
    <t xml:space="preserve"> -kiküldetés</t>
  </si>
  <si>
    <t xml:space="preserve"> -reklám- és propaganda </t>
  </si>
  <si>
    <t xml:space="preserve"> -működési célú előzetesen felszámított ÁFA</t>
  </si>
  <si>
    <t xml:space="preserve"> -fizetendő ÁFA</t>
  </si>
  <si>
    <t xml:space="preserve"> -kamatkiadások</t>
  </si>
  <si>
    <t xml:space="preserve"> -egyéb pénzügyi műveletek kiadásai</t>
  </si>
  <si>
    <t xml:space="preserve"> -egyéb dologi kiadás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</si>
  <si>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</si>
  <si>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</si>
  <si>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 xml:space="preserve">  - idegenforgalmi adó</t>
  </si>
  <si>
    <t>Helyi önkormányzatok kiegészítő támogatásai</t>
  </si>
  <si>
    <t>2. táblázat</t>
  </si>
  <si>
    <t xml:space="preserve"> Ft-ban</t>
  </si>
  <si>
    <t>2019. évi előirányzat</t>
  </si>
  <si>
    <t xml:space="preserve"> - egyéb helyi adó (mezőőri járulék)</t>
  </si>
  <si>
    <t xml:space="preserve"> - költségvetési maradvány</t>
  </si>
  <si>
    <t xml:space="preserve"> - leutalt fejlesztési előlegek maradványa</t>
  </si>
  <si>
    <t xml:space="preserve"> - fejlesztési hitel maradványa</t>
  </si>
  <si>
    <t xml:space="preserve">   - Lakástámogatás </t>
  </si>
  <si>
    <t>Kötelező feladat</t>
  </si>
  <si>
    <t>Önként vállalt feladat</t>
  </si>
  <si>
    <t>Állami feladat</t>
  </si>
  <si>
    <t>2020. évi előirányzat</t>
  </si>
  <si>
    <t>Hiány/Új fejlesztési hitel felvétele</t>
  </si>
  <si>
    <t>Hosszú lejáratú  hitelek, kölcsönök felvétele (meglévő hitelszerződés alapján)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</si>
</sst>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</numFmts>
  <fonts count="58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 CE"/>
      <family val="1"/>
    </font>
    <font>
      <b/>
      <sz val="9"/>
      <name val="Times New Roman"/>
      <family val="1"/>
    </font>
    <font>
      <b/>
      <i/>
      <sz val="8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8"/>
      <color indexed="8"/>
      <name val="Times New Roman"/>
      <family val="0"/>
    </font>
    <font>
      <b/>
      <i/>
      <sz val="16"/>
      <color indexed="21"/>
      <name val="Times New Roman"/>
      <family val="0"/>
    </font>
    <font>
      <i/>
      <sz val="24"/>
      <color indexed="21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1" borderId="7" applyNumberFormat="0" applyFon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29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9" fontId="6" fillId="0" borderId="10" xfId="56" applyNumberFormat="1" applyFont="1" applyFill="1" applyBorder="1" applyAlignment="1" applyProtection="1">
      <alignment horizontal="left" vertical="center" wrapText="1" indent="1"/>
      <protection/>
    </xf>
    <xf numFmtId="0" fontId="2" fillId="0" borderId="0" xfId="56" applyFont="1" applyFill="1" applyBorder="1" applyAlignment="1" applyProtection="1">
      <alignment horizontal="center" vertical="center" wrapText="1"/>
      <protection/>
    </xf>
    <xf numFmtId="0" fontId="2" fillId="0" borderId="0" xfId="56" applyFont="1" applyFill="1" applyBorder="1" applyAlignment="1" applyProtection="1">
      <alignment vertical="center" wrapText="1"/>
      <protection/>
    </xf>
    <xf numFmtId="0" fontId="1" fillId="0" borderId="0" xfId="56" applyFill="1" applyProtection="1">
      <alignment/>
      <protection/>
    </xf>
    <xf numFmtId="0" fontId="6" fillId="0" borderId="0" xfId="56" applyFont="1" applyFill="1" applyProtection="1">
      <alignment/>
      <protection/>
    </xf>
    <xf numFmtId="0" fontId="11" fillId="0" borderId="0" xfId="56" applyFont="1" applyFill="1" applyProtection="1">
      <alignment/>
      <protection/>
    </xf>
    <xf numFmtId="0" fontId="10" fillId="0" borderId="10" xfId="0" applyFont="1" applyBorder="1" applyAlignment="1" applyProtection="1">
      <alignment wrapText="1"/>
      <protection/>
    </xf>
    <xf numFmtId="0" fontId="1" fillId="0" borderId="0" xfId="56" applyFill="1" applyAlignment="1" applyProtection="1">
      <alignment/>
      <protection/>
    </xf>
    <xf numFmtId="0" fontId="2" fillId="0" borderId="0" xfId="56" applyFont="1" applyFill="1" applyProtection="1">
      <alignment/>
      <protection/>
    </xf>
    <xf numFmtId="0" fontId="1" fillId="0" borderId="0" xfId="56" applyFont="1" applyFill="1" applyProtection="1">
      <alignment/>
      <protection/>
    </xf>
    <xf numFmtId="166" fontId="5" fillId="0" borderId="11" xfId="40" applyNumberFormat="1" applyFont="1" applyFill="1" applyBorder="1" applyAlignment="1" applyProtection="1">
      <alignment horizontal="center" vertical="center" wrapText="1"/>
      <protection/>
    </xf>
    <xf numFmtId="166" fontId="6" fillId="0" borderId="0" xfId="40" applyNumberFormat="1" applyFont="1" applyFill="1" applyAlignment="1" applyProtection="1">
      <alignment/>
      <protection/>
    </xf>
    <xf numFmtId="0" fontId="6" fillId="0" borderId="0" xfId="56" applyFont="1" applyFill="1" applyProtection="1">
      <alignment/>
      <protection/>
    </xf>
    <xf numFmtId="166" fontId="5" fillId="0" borderId="0" xfId="40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40" applyNumberFormat="1" applyFont="1" applyFill="1" applyAlignment="1" applyProtection="1">
      <alignment/>
      <protection/>
    </xf>
    <xf numFmtId="166" fontId="6" fillId="0" borderId="0" xfId="40" applyNumberFormat="1" applyFont="1" applyFill="1" applyAlignment="1" applyProtection="1">
      <alignment/>
      <protection/>
    </xf>
    <xf numFmtId="0" fontId="6" fillId="0" borderId="0" xfId="56" applyFont="1" applyFill="1" applyAlignment="1" applyProtection="1">
      <alignment/>
      <protection/>
    </xf>
    <xf numFmtId="166" fontId="6" fillId="0" borderId="0" xfId="40" applyNumberFormat="1" applyFont="1" applyFill="1" applyAlignment="1" applyProtection="1">
      <alignment horizontal="right" vertical="center" indent="1"/>
      <protection/>
    </xf>
    <xf numFmtId="166" fontId="14" fillId="0" borderId="12" xfId="40" applyNumberFormat="1" applyFont="1" applyFill="1" applyBorder="1" applyAlignment="1" applyProtection="1">
      <alignment/>
      <protection/>
    </xf>
    <xf numFmtId="166" fontId="14" fillId="0" borderId="12" xfId="40" applyNumberFormat="1" applyFont="1" applyFill="1" applyBorder="1" applyAlignment="1" applyProtection="1">
      <alignment/>
      <protection/>
    </xf>
    <xf numFmtId="0" fontId="5" fillId="0" borderId="13" xfId="56" applyFont="1" applyFill="1" applyBorder="1" applyAlignment="1" applyProtection="1">
      <alignment horizontal="center" vertical="center" wrapText="1"/>
      <protection/>
    </xf>
    <xf numFmtId="0" fontId="5" fillId="0" borderId="11" xfId="56" applyFont="1" applyFill="1" applyBorder="1" applyAlignment="1" applyProtection="1">
      <alignment horizontal="center" vertical="center" wrapText="1"/>
      <protection/>
    </xf>
    <xf numFmtId="0" fontId="5" fillId="0" borderId="10" xfId="56" applyFont="1" applyFill="1" applyBorder="1" applyAlignment="1" applyProtection="1">
      <alignment horizontal="center" vertical="center" wrapText="1"/>
      <protection/>
    </xf>
    <xf numFmtId="0" fontId="5" fillId="0" borderId="12" xfId="56" applyFont="1" applyFill="1" applyBorder="1" applyAlignment="1" applyProtection="1">
      <alignment horizontal="center" vertical="center" wrapText="1"/>
      <protection/>
    </xf>
    <xf numFmtId="0" fontId="5" fillId="0" borderId="10" xfId="56" applyFont="1" applyFill="1" applyBorder="1" applyAlignment="1" applyProtection="1">
      <alignment horizontal="left" vertical="center" wrapText="1" indent="1"/>
      <protection/>
    </xf>
    <xf numFmtId="0" fontId="5" fillId="0" borderId="12" xfId="56" applyFont="1" applyFill="1" applyBorder="1" applyAlignment="1" applyProtection="1">
      <alignment horizontal="left" vertical="center" wrapText="1" indent="1"/>
      <protection/>
    </xf>
    <xf numFmtId="0" fontId="10" fillId="0" borderId="12" xfId="0" applyFont="1" applyBorder="1" applyAlignment="1" applyProtection="1">
      <alignment horizontal="left" wrapText="1" indent="1"/>
      <protection/>
    </xf>
    <xf numFmtId="0" fontId="9" fillId="0" borderId="12" xfId="0" applyFont="1" applyBorder="1" applyAlignment="1" applyProtection="1">
      <alignment horizontal="left" vertical="center" wrapText="1" indent="1"/>
      <protection/>
    </xf>
    <xf numFmtId="0" fontId="10" fillId="0" borderId="12" xfId="0" applyFont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 applyProtection="1">
      <alignment wrapText="1"/>
      <protection/>
    </xf>
    <xf numFmtId="0" fontId="10" fillId="0" borderId="12" xfId="0" applyFont="1" applyBorder="1" applyAlignment="1" applyProtection="1">
      <alignment wrapText="1"/>
      <protection/>
    </xf>
    <xf numFmtId="0" fontId="10" fillId="0" borderId="12" xfId="0" applyFont="1" applyBorder="1" applyAlignment="1" applyProtection="1">
      <alignment horizontal="left" indent="1"/>
      <protection/>
    </xf>
    <xf numFmtId="0" fontId="9" fillId="0" borderId="12" xfId="0" applyFont="1" applyBorder="1" applyAlignment="1" applyProtection="1">
      <alignment wrapText="1"/>
      <protection/>
    </xf>
    <xf numFmtId="0" fontId="9" fillId="0" borderId="14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 wrapText="1"/>
      <protection/>
    </xf>
    <xf numFmtId="0" fontId="5" fillId="0" borderId="12" xfId="56" applyFont="1" applyFill="1" applyBorder="1" applyAlignment="1" applyProtection="1">
      <alignment vertical="center" wrapText="1"/>
      <protection/>
    </xf>
    <xf numFmtId="0" fontId="6" fillId="0" borderId="12" xfId="56" applyFont="1" applyFill="1" applyBorder="1" applyAlignment="1" applyProtection="1">
      <alignment horizontal="left" vertical="center" wrapText="1" indent="1"/>
      <protection/>
    </xf>
    <xf numFmtId="0" fontId="6" fillId="0" borderId="12" xfId="56" applyFont="1" applyFill="1" applyBorder="1" applyAlignment="1" applyProtection="1">
      <alignment horizontal="left" wrapText="1" indent="6"/>
      <protection/>
    </xf>
    <xf numFmtId="0" fontId="6" fillId="0" borderId="12" xfId="56" applyFont="1" applyFill="1" applyBorder="1" applyAlignment="1" applyProtection="1">
      <alignment horizontal="left" vertical="center" wrapText="1" indent="6"/>
      <protection/>
    </xf>
    <xf numFmtId="0" fontId="5" fillId="0" borderId="12" xfId="56" applyFont="1" applyFill="1" applyBorder="1" applyAlignment="1" applyProtection="1">
      <alignment horizontal="left" vertical="center" wrapText="1" indent="1"/>
      <protection/>
    </xf>
    <xf numFmtId="0" fontId="9" fillId="0" borderId="14" xfId="0" applyFont="1" applyBorder="1" applyAlignment="1" applyProtection="1">
      <alignment horizontal="left" vertical="center" wrapText="1" indent="1"/>
      <protection/>
    </xf>
    <xf numFmtId="0" fontId="9" fillId="0" borderId="15" xfId="0" applyFont="1" applyBorder="1" applyAlignment="1" applyProtection="1">
      <alignment horizontal="left" vertical="center" wrapText="1" indent="1"/>
      <protection/>
    </xf>
    <xf numFmtId="166" fontId="13" fillId="0" borderId="0" xfId="40" applyNumberFormat="1" applyFont="1" applyFill="1" applyBorder="1" applyAlignment="1" applyProtection="1">
      <alignment horizontal="right" vertical="center"/>
      <protection/>
    </xf>
    <xf numFmtId="166" fontId="8" fillId="0" borderId="11" xfId="40" applyNumberFormat="1" applyFont="1" applyBorder="1" applyAlignment="1">
      <alignment horizontal="center" vertical="center" wrapText="1"/>
    </xf>
    <xf numFmtId="166" fontId="8" fillId="0" borderId="16" xfId="40" applyNumberFormat="1" applyFont="1" applyBorder="1" applyAlignment="1">
      <alignment horizontal="center" vertical="center" wrapText="1"/>
    </xf>
    <xf numFmtId="166" fontId="5" fillId="0" borderId="12" xfId="40" applyNumberFormat="1" applyFont="1" applyFill="1" applyBorder="1" applyAlignment="1" applyProtection="1">
      <alignment horizontal="center" vertical="center" wrapText="1"/>
      <protection/>
    </xf>
    <xf numFmtId="0" fontId="5" fillId="0" borderId="17" xfId="56" applyFont="1" applyFill="1" applyBorder="1" applyAlignment="1" applyProtection="1">
      <alignment horizontal="center" vertical="center" wrapText="1"/>
      <protection/>
    </xf>
    <xf numFmtId="166" fontId="4" fillId="0" borderId="12" xfId="40" applyNumberFormat="1" applyFont="1" applyFill="1" applyBorder="1" applyAlignment="1" applyProtection="1">
      <alignment horizontal="right" vertical="center" wrapText="1" indent="1"/>
      <protection/>
    </xf>
    <xf numFmtId="166" fontId="4" fillId="0" borderId="12" xfId="40" applyNumberFormat="1" applyFont="1" applyFill="1" applyBorder="1" applyAlignment="1" applyProtection="1">
      <alignment horizontal="right" vertical="center" wrapText="1" indent="1"/>
      <protection/>
    </xf>
    <xf numFmtId="166" fontId="13" fillId="0" borderId="0" xfId="40" applyNumberFormat="1" applyFont="1" applyFill="1" applyBorder="1" applyAlignment="1" applyProtection="1">
      <alignment horizontal="right"/>
      <protection/>
    </xf>
    <xf numFmtId="166" fontId="14" fillId="0" borderId="12" xfId="4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7" xfId="40" applyNumberFormat="1" applyFont="1" applyFill="1" applyBorder="1" applyAlignment="1" applyProtection="1">
      <alignment/>
      <protection/>
    </xf>
    <xf numFmtId="166" fontId="12" fillId="0" borderId="12" xfId="40" applyNumberFormat="1" applyFont="1" applyBorder="1" applyAlignment="1" applyProtection="1">
      <alignment horizontal="right" vertical="center" wrapText="1" indent="1"/>
      <protection/>
    </xf>
    <xf numFmtId="164" fontId="4" fillId="0" borderId="17" xfId="56" applyNumberFormat="1" applyFont="1" applyFill="1" applyBorder="1" applyAlignment="1" applyProtection="1">
      <alignment horizontal="right" vertical="center" wrapText="1" indent="1"/>
      <protection/>
    </xf>
    <xf numFmtId="164" fontId="14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7" xfId="56" applyFont="1" applyFill="1" applyBorder="1" applyProtection="1">
      <alignment/>
      <protection/>
    </xf>
    <xf numFmtId="166" fontId="15" fillId="0" borderId="12" xfId="40" applyNumberFormat="1" applyFont="1" applyFill="1" applyBorder="1" applyAlignment="1">
      <alignment/>
    </xf>
    <xf numFmtId="0" fontId="14" fillId="0" borderId="18" xfId="56" applyFont="1" applyFill="1" applyBorder="1" applyProtection="1">
      <alignment/>
      <protection/>
    </xf>
    <xf numFmtId="164" fontId="4" fillId="0" borderId="17" xfId="56" applyNumberFormat="1" applyFont="1" applyFill="1" applyBorder="1" applyAlignment="1" applyProtection="1">
      <alignment horizontal="right" vertical="center" wrapText="1" indent="1"/>
      <protection/>
    </xf>
    <xf numFmtId="164" fontId="12" fillId="0" borderId="17" xfId="0" applyNumberFormat="1" applyFont="1" applyBorder="1" applyAlignment="1" applyProtection="1">
      <alignment horizontal="right" vertical="center" wrapText="1" indent="1"/>
      <protection/>
    </xf>
    <xf numFmtId="166" fontId="12" fillId="0" borderId="12" xfId="40" applyNumberFormat="1" applyFont="1" applyBorder="1" applyAlignment="1" applyProtection="1" quotePrefix="1">
      <alignment horizontal="right" vertical="center" wrapText="1" indent="1"/>
      <protection/>
    </xf>
    <xf numFmtId="164" fontId="12" fillId="0" borderId="17" xfId="0" applyNumberFormat="1" applyFont="1" applyBorder="1" applyAlignment="1" applyProtection="1" quotePrefix="1">
      <alignment horizontal="right" vertical="center" wrapText="1" indent="1"/>
      <protection/>
    </xf>
    <xf numFmtId="166" fontId="12" fillId="0" borderId="15" xfId="40" applyNumberFormat="1" applyFont="1" applyBorder="1" applyAlignment="1" applyProtection="1" quotePrefix="1">
      <alignment horizontal="right" vertical="center" wrapText="1" indent="1"/>
      <protection/>
    </xf>
    <xf numFmtId="164" fontId="12" fillId="0" borderId="19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17" xfId="56" applyFont="1" applyFill="1" applyBorder="1" applyProtection="1">
      <alignment/>
      <protection/>
    </xf>
    <xf numFmtId="166" fontId="4" fillId="0" borderId="12" xfId="4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66" fontId="4" fillId="0" borderId="15" xfId="40" applyNumberFormat="1" applyFont="1" applyFill="1" applyBorder="1" applyAlignment="1" applyProtection="1">
      <alignment horizontal="right" vertical="center" wrapText="1" indent="1"/>
      <protection/>
    </xf>
    <xf numFmtId="164" fontId="4" fillId="0" borderId="19" xfId="56" applyNumberFormat="1" applyFont="1" applyFill="1" applyBorder="1" applyAlignment="1" applyProtection="1">
      <alignment horizontal="right" vertical="center" wrapText="1" indent="1"/>
      <protection/>
    </xf>
    <xf numFmtId="166" fontId="16" fillId="0" borderId="12" xfId="40" applyNumberFormat="1" applyFont="1" applyFill="1" applyBorder="1" applyAlignment="1">
      <alignment/>
    </xf>
    <xf numFmtId="0" fontId="10" fillId="0" borderId="12" xfId="0" applyFont="1" applyFill="1" applyBorder="1" applyAlignment="1" applyProtection="1">
      <alignment horizontal="left" wrapText="1" indent="1"/>
      <protection/>
    </xf>
    <xf numFmtId="166" fontId="14" fillId="0" borderId="12" xfId="40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56" applyNumberFormat="1" applyFont="1" applyFill="1" applyBorder="1" applyAlignment="1" applyProtection="1">
      <alignment horizontal="center" vertical="center"/>
      <protection/>
    </xf>
    <xf numFmtId="164" fontId="3" fillId="0" borderId="0" xfId="56" applyNumberFormat="1" applyFont="1" applyFill="1" applyBorder="1" applyAlignment="1" applyProtection="1">
      <alignment horizontal="left" vertical="center"/>
      <protection/>
    </xf>
    <xf numFmtId="164" fontId="3" fillId="0" borderId="0" xfId="56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85725</xdr:rowOff>
    </xdr:from>
    <xdr:to>
      <xdr:col>6</xdr:col>
      <xdr:colOff>685800</xdr:colOff>
      <xdr:row>1</xdr:row>
      <xdr:rowOff>476250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00025" y="85725"/>
          <a:ext cx="8382000" cy="590550"/>
        </a:xfrm>
        <a:prstGeom prst="rect">
          <a:avLst/>
        </a:prstGeom>
        <a:solidFill>
          <a:srgbClr val="FF9900"/>
        </a:solidFill>
        <a:ln w="101600" cmpd="tri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1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Jászberény Városi Önkormányzat 2015. évi bevételei - kiadásai</a:t>
          </a:r>
          <a:r>
            <a:rPr lang="en-US" cap="none" sz="2400" b="0" i="1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6</xdr:col>
      <xdr:colOff>685800</xdr:colOff>
      <xdr:row>1</xdr:row>
      <xdr:rowOff>476250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0025" y="85725"/>
          <a:ext cx="8382000" cy="590550"/>
        </a:xfrm>
        <a:prstGeom prst="rect">
          <a:avLst/>
        </a:prstGeom>
        <a:solidFill>
          <a:srgbClr val="FF9900"/>
        </a:solidFill>
        <a:ln w="101600" cmpd="tri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1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Jászberény Városi Önkormányzat 2017. évi bevételei - kiadásai</a:t>
          </a:r>
          <a:r>
            <a:rPr lang="en-US" cap="none" sz="2400" b="0" i="1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6</xdr:col>
      <xdr:colOff>685800</xdr:colOff>
      <xdr:row>1</xdr:row>
      <xdr:rowOff>476250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0025" y="85725"/>
          <a:ext cx="8382000" cy="590550"/>
        </a:xfrm>
        <a:prstGeom prst="rect">
          <a:avLst/>
        </a:prstGeom>
        <a:solidFill>
          <a:srgbClr val="FF9900"/>
        </a:solidFill>
        <a:ln w="101600" cmpd="tri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1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Jászberény Városi Önkormányzat 2015. évi bevételei - kiadásai</a:t>
          </a:r>
          <a:r>
            <a:rPr lang="en-US" cap="none" sz="2400" b="0" i="1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6</xdr:col>
      <xdr:colOff>685800</xdr:colOff>
      <xdr:row>1</xdr:row>
      <xdr:rowOff>476250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200025" y="85725"/>
          <a:ext cx="8382000" cy="590550"/>
        </a:xfrm>
        <a:prstGeom prst="rect">
          <a:avLst/>
        </a:prstGeom>
        <a:solidFill>
          <a:srgbClr val="FF9900"/>
        </a:solidFill>
        <a:ln w="101600" cmpd="tri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1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Jászberény Városi Önkormányzat 2020. évi bevételei - kiadásai</a:t>
          </a:r>
          <a:r>
            <a:rPr lang="en-US" cap="none" sz="2400" b="0" i="1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tabSelected="1" zoomScale="115" zoomScaleNormal="115" workbookViewId="0" topLeftCell="A1">
      <selection activeCell="E170" sqref="E170:F170"/>
    </sheetView>
  </sheetViews>
  <sheetFormatPr defaultColWidth="9.140625" defaultRowHeight="15"/>
  <cols>
    <col min="1" max="1" width="5.7109375" style="10" customWidth="1"/>
    <col min="2" max="2" width="49.140625" style="10" customWidth="1"/>
    <col min="3" max="3" width="15.421875" style="18" customWidth="1"/>
    <col min="4" max="4" width="17.421875" style="12" customWidth="1"/>
    <col min="5" max="5" width="15.28125" style="12" customWidth="1"/>
    <col min="6" max="6" width="15.421875" style="12" customWidth="1"/>
    <col min="7" max="7" width="12.8515625" style="13" customWidth="1"/>
    <col min="8" max="16384" width="9.140625" style="4" customWidth="1"/>
  </cols>
  <sheetData>
    <row r="1" spans="1:3" ht="15.75" customHeight="1">
      <c r="A1" s="73"/>
      <c r="B1" s="73"/>
      <c r="C1" s="73"/>
    </row>
    <row r="2" spans="1:7" ht="53.25" customHeight="1" thickBot="1">
      <c r="A2" s="74"/>
      <c r="B2" s="74"/>
      <c r="C2" s="43"/>
      <c r="F2" s="13" t="s">
        <v>254</v>
      </c>
      <c r="G2" s="13" t="s">
        <v>255</v>
      </c>
    </row>
    <row r="3" spans="1:7" ht="16.5" customHeight="1">
      <c r="A3" s="21" t="s">
        <v>0</v>
      </c>
      <c r="B3" s="22" t="s">
        <v>1</v>
      </c>
      <c r="C3" s="11" t="s">
        <v>256</v>
      </c>
      <c r="D3" s="11" t="s">
        <v>265</v>
      </c>
      <c r="E3" s="44" t="s">
        <v>262</v>
      </c>
      <c r="F3" s="44" t="s">
        <v>263</v>
      </c>
      <c r="G3" s="45" t="s">
        <v>264</v>
      </c>
    </row>
    <row r="4" spans="1:7" s="5" customFormat="1" ht="12" customHeight="1">
      <c r="A4" s="23">
        <v>1</v>
      </c>
      <c r="B4" s="24">
        <v>2</v>
      </c>
      <c r="C4" s="24">
        <v>4</v>
      </c>
      <c r="D4" s="24">
        <v>4</v>
      </c>
      <c r="E4" s="46">
        <v>5</v>
      </c>
      <c r="F4" s="46">
        <v>6</v>
      </c>
      <c r="G4" s="47">
        <v>7</v>
      </c>
    </row>
    <row r="5" spans="1:7" s="6" customFormat="1" ht="12" customHeight="1">
      <c r="A5" s="25" t="s">
        <v>2</v>
      </c>
      <c r="B5" s="26" t="s">
        <v>68</v>
      </c>
      <c r="C5" s="48">
        <f>SUM(C6:C11)</f>
        <v>1132225241</v>
      </c>
      <c r="D5" s="48">
        <f>SUM(D6:D11)</f>
        <v>1217449278</v>
      </c>
      <c r="E5" s="48">
        <f>SUM(E6:E11)</f>
        <v>1217449278</v>
      </c>
      <c r="F5" s="48">
        <f>SUM(F6:F11)</f>
        <v>0</v>
      </c>
      <c r="G5" s="48">
        <f>SUM(G6:G11)</f>
        <v>0</v>
      </c>
    </row>
    <row r="6" spans="1:7" s="6" customFormat="1" ht="12" customHeight="1">
      <c r="A6" s="1" t="s">
        <v>41</v>
      </c>
      <c r="B6" s="27" t="s">
        <v>69</v>
      </c>
      <c r="C6" s="19"/>
      <c r="D6" s="19"/>
      <c r="E6" s="48"/>
      <c r="F6" s="19"/>
      <c r="G6" s="65"/>
    </row>
    <row r="7" spans="1:7" s="6" customFormat="1" ht="12" customHeight="1">
      <c r="A7" s="1" t="s">
        <v>43</v>
      </c>
      <c r="B7" s="27" t="s">
        <v>70</v>
      </c>
      <c r="C7" s="19">
        <v>519237983</v>
      </c>
      <c r="D7" s="19">
        <v>524499170</v>
      </c>
      <c r="E7" s="19">
        <v>524499170</v>
      </c>
      <c r="F7" s="19"/>
      <c r="G7" s="65"/>
    </row>
    <row r="8" spans="1:7" s="6" customFormat="1" ht="12" customHeight="1">
      <c r="A8" s="1" t="s">
        <v>45</v>
      </c>
      <c r="B8" s="27" t="s">
        <v>71</v>
      </c>
      <c r="C8" s="19">
        <v>561650448</v>
      </c>
      <c r="D8" s="19">
        <v>643662601</v>
      </c>
      <c r="E8" s="19">
        <v>643662601</v>
      </c>
      <c r="F8" s="19"/>
      <c r="G8" s="65"/>
    </row>
    <row r="9" spans="1:7" s="6" customFormat="1" ht="12" customHeight="1">
      <c r="A9" s="1" t="s">
        <v>47</v>
      </c>
      <c r="B9" s="27" t="s">
        <v>72</v>
      </c>
      <c r="C9" s="19">
        <v>51336810</v>
      </c>
      <c r="D9" s="19">
        <v>49287507</v>
      </c>
      <c r="E9" s="19">
        <v>49287507</v>
      </c>
      <c r="F9" s="19"/>
      <c r="G9" s="65"/>
    </row>
    <row r="10" spans="1:7" s="6" customFormat="1" ht="12" customHeight="1">
      <c r="A10" s="1" t="s">
        <v>73</v>
      </c>
      <c r="B10" s="27" t="s">
        <v>74</v>
      </c>
      <c r="C10" s="19"/>
      <c r="D10" s="19"/>
      <c r="E10" s="48"/>
      <c r="F10" s="19"/>
      <c r="G10" s="65"/>
    </row>
    <row r="11" spans="1:7" s="6" customFormat="1" ht="18.75" customHeight="1">
      <c r="A11" s="1" t="s">
        <v>51</v>
      </c>
      <c r="B11" s="27" t="s">
        <v>253</v>
      </c>
      <c r="C11" s="19"/>
      <c r="D11" s="19"/>
      <c r="E11" s="48"/>
      <c r="F11" s="19"/>
      <c r="G11" s="65"/>
    </row>
    <row r="12" spans="1:7" s="6" customFormat="1" ht="12" customHeight="1">
      <c r="A12" s="25" t="s">
        <v>3</v>
      </c>
      <c r="B12" s="28" t="s">
        <v>75</v>
      </c>
      <c r="C12" s="48">
        <f>+C13+C14+C15+C16+C17</f>
        <v>166479000</v>
      </c>
      <c r="D12" s="48">
        <f>+D13+D14+D15+D16+D17</f>
        <v>246041000</v>
      </c>
      <c r="E12" s="48">
        <f>+E13+E14+E15+E16+E17</f>
        <v>246041000</v>
      </c>
      <c r="F12" s="48">
        <f>+F13+F14+F15+F16+F17</f>
        <v>0</v>
      </c>
      <c r="G12" s="54">
        <f>+G13+G14+G15+G16+G17</f>
        <v>0</v>
      </c>
    </row>
    <row r="13" spans="1:7" s="6" customFormat="1" ht="12" customHeight="1">
      <c r="A13" s="1" t="s">
        <v>4</v>
      </c>
      <c r="B13" s="27" t="s">
        <v>76</v>
      </c>
      <c r="C13" s="19"/>
      <c r="D13" s="19"/>
      <c r="E13" s="48"/>
      <c r="F13" s="19"/>
      <c r="G13" s="65"/>
    </row>
    <row r="14" spans="1:7" s="6" customFormat="1" ht="12" customHeight="1">
      <c r="A14" s="1" t="s">
        <v>5</v>
      </c>
      <c r="B14" s="27" t="s">
        <v>77</v>
      </c>
      <c r="C14" s="19"/>
      <c r="D14" s="19"/>
      <c r="E14" s="48"/>
      <c r="F14" s="19"/>
      <c r="G14" s="65"/>
    </row>
    <row r="15" spans="1:7" s="6" customFormat="1" ht="12" customHeight="1">
      <c r="A15" s="1" t="s">
        <v>6</v>
      </c>
      <c r="B15" s="27" t="s">
        <v>78</v>
      </c>
      <c r="C15" s="19"/>
      <c r="D15" s="19"/>
      <c r="E15" s="48"/>
      <c r="F15" s="19"/>
      <c r="G15" s="65"/>
    </row>
    <row r="16" spans="1:7" s="6" customFormat="1" ht="12" customHeight="1">
      <c r="A16" s="1" t="s">
        <v>7</v>
      </c>
      <c r="B16" s="29" t="s">
        <v>79</v>
      </c>
      <c r="C16" s="19"/>
      <c r="D16" s="19"/>
      <c r="E16" s="48"/>
      <c r="F16" s="19"/>
      <c r="G16" s="65"/>
    </row>
    <row r="17" spans="1:7" s="6" customFormat="1" ht="12" customHeight="1">
      <c r="A17" s="1" t="s">
        <v>8</v>
      </c>
      <c r="B17" s="27" t="s">
        <v>80</v>
      </c>
      <c r="C17" s="19">
        <v>166479000</v>
      </c>
      <c r="D17" s="19">
        <v>246041000</v>
      </c>
      <c r="E17" s="19">
        <v>246041000</v>
      </c>
      <c r="F17" s="19"/>
      <c r="G17" s="65"/>
    </row>
    <row r="18" spans="1:7" s="6" customFormat="1" ht="12" customHeight="1">
      <c r="A18" s="1" t="s">
        <v>9</v>
      </c>
      <c r="B18" s="27" t="s">
        <v>81</v>
      </c>
      <c r="C18" s="19"/>
      <c r="D18" s="19"/>
      <c r="E18" s="48"/>
      <c r="F18" s="19"/>
      <c r="G18" s="65"/>
    </row>
    <row r="19" spans="1:7" s="6" customFormat="1" ht="12" customHeight="1">
      <c r="A19" s="25" t="s">
        <v>12</v>
      </c>
      <c r="B19" s="26" t="s">
        <v>82</v>
      </c>
      <c r="C19" s="48">
        <f>+C20+C21+C22+C23+C24</f>
        <v>489674050</v>
      </c>
      <c r="D19" s="48">
        <f>+D20+D21+D22+D23+D24</f>
        <v>761146840</v>
      </c>
      <c r="E19" s="48">
        <f>+E20+E21+E22+E23+E24</f>
        <v>0</v>
      </c>
      <c r="F19" s="48">
        <f>+F20+F21+F22+F23+F24</f>
        <v>761146840</v>
      </c>
      <c r="G19" s="54">
        <f>+G20+G21+G22+G23+G24</f>
        <v>0</v>
      </c>
    </row>
    <row r="20" spans="1:7" s="6" customFormat="1" ht="12" customHeight="1">
      <c r="A20" s="1" t="s">
        <v>13</v>
      </c>
      <c r="B20" s="27" t="s">
        <v>83</v>
      </c>
      <c r="C20" s="19"/>
      <c r="D20" s="19"/>
      <c r="E20" s="48"/>
      <c r="F20" s="19"/>
      <c r="G20" s="65"/>
    </row>
    <row r="21" spans="1:7" s="6" customFormat="1" ht="12" customHeight="1">
      <c r="A21" s="1" t="s">
        <v>14</v>
      </c>
      <c r="B21" s="27" t="s">
        <v>84</v>
      </c>
      <c r="C21" s="19"/>
      <c r="D21" s="19"/>
      <c r="E21" s="48"/>
      <c r="F21" s="19"/>
      <c r="G21" s="65"/>
    </row>
    <row r="22" spans="1:7" s="6" customFormat="1" ht="12" customHeight="1">
      <c r="A22" s="1" t="s">
        <v>15</v>
      </c>
      <c r="B22" s="27" t="s">
        <v>85</v>
      </c>
      <c r="C22" s="19"/>
      <c r="D22" s="19"/>
      <c r="E22" s="48"/>
      <c r="F22" s="19"/>
      <c r="G22" s="65"/>
    </row>
    <row r="23" spans="1:7" s="6" customFormat="1" ht="12" customHeight="1">
      <c r="A23" s="1" t="s">
        <v>16</v>
      </c>
      <c r="B23" s="27" t="s">
        <v>86</v>
      </c>
      <c r="C23" s="19"/>
      <c r="D23" s="19"/>
      <c r="E23" s="48"/>
      <c r="F23" s="19"/>
      <c r="G23" s="65"/>
    </row>
    <row r="24" spans="1:7" s="6" customFormat="1" ht="12" customHeight="1">
      <c r="A24" s="1" t="s">
        <v>17</v>
      </c>
      <c r="B24" s="27" t="s">
        <v>87</v>
      </c>
      <c r="C24" s="19">
        <v>489674050</v>
      </c>
      <c r="D24" s="19">
        <v>761146840</v>
      </c>
      <c r="E24" s="19"/>
      <c r="F24" s="19">
        <v>761146840</v>
      </c>
      <c r="G24" s="65"/>
    </row>
    <row r="25" spans="1:7" s="6" customFormat="1" ht="12" customHeight="1">
      <c r="A25" s="1" t="s">
        <v>18</v>
      </c>
      <c r="B25" s="27" t="s">
        <v>88</v>
      </c>
      <c r="C25" s="19"/>
      <c r="D25" s="19"/>
      <c r="E25" s="48"/>
      <c r="F25" s="19"/>
      <c r="G25" s="65"/>
    </row>
    <row r="26" spans="1:7" s="6" customFormat="1" ht="12" customHeight="1">
      <c r="A26" s="25" t="s">
        <v>19</v>
      </c>
      <c r="B26" s="26" t="s">
        <v>89</v>
      </c>
      <c r="C26" s="48">
        <f>+C27+C34+C35+C36</f>
        <v>3278550000</v>
      </c>
      <c r="D26" s="48">
        <f>+D27+D34+D35+D36</f>
        <v>2944650000</v>
      </c>
      <c r="E26" s="48">
        <f>+E27+E34+E35+E36</f>
        <v>2944650000</v>
      </c>
      <c r="F26" s="48">
        <f>+F27+F34+F35+F36</f>
        <v>0</v>
      </c>
      <c r="G26" s="54">
        <f>+G27+G34+G35+G36</f>
        <v>0</v>
      </c>
    </row>
    <row r="27" spans="1:7" s="6" customFormat="1" ht="12" customHeight="1">
      <c r="A27" s="1" t="s">
        <v>90</v>
      </c>
      <c r="B27" s="27" t="s">
        <v>227</v>
      </c>
      <c r="C27" s="19">
        <f>SUM(C28:C33)</f>
        <v>3129000000</v>
      </c>
      <c r="D27" s="19">
        <f>SUM(D28:D33)</f>
        <v>2788500000</v>
      </c>
      <c r="E27" s="19">
        <f>SUM(E28:E33)</f>
        <v>2788500000</v>
      </c>
      <c r="F27" s="19">
        <f>SUM(F28:F33)</f>
        <v>0</v>
      </c>
      <c r="G27" s="65">
        <f>SUM(G28:G33)</f>
        <v>0</v>
      </c>
    </row>
    <row r="28" spans="1:7" s="6" customFormat="1" ht="12" customHeight="1">
      <c r="A28" s="1"/>
      <c r="B28" s="27" t="s">
        <v>228</v>
      </c>
      <c r="C28" s="19">
        <v>350000000</v>
      </c>
      <c r="D28" s="19">
        <v>350000000</v>
      </c>
      <c r="E28" s="19">
        <v>350000000</v>
      </c>
      <c r="F28" s="19"/>
      <c r="G28" s="65"/>
    </row>
    <row r="29" spans="1:7" s="6" customFormat="1" ht="12" customHeight="1">
      <c r="A29" s="1"/>
      <c r="B29" s="27" t="s">
        <v>229</v>
      </c>
      <c r="C29" s="19">
        <v>63000000</v>
      </c>
      <c r="D29" s="19">
        <v>65000000</v>
      </c>
      <c r="E29" s="19">
        <v>65000000</v>
      </c>
      <c r="F29" s="19"/>
      <c r="G29" s="65"/>
    </row>
    <row r="30" spans="1:7" s="6" customFormat="1" ht="12" customHeight="1">
      <c r="A30" s="1"/>
      <c r="B30" s="27" t="s">
        <v>230</v>
      </c>
      <c r="C30" s="19">
        <v>15000000</v>
      </c>
      <c r="D30" s="19">
        <v>14000000</v>
      </c>
      <c r="E30" s="19">
        <v>14000000</v>
      </c>
      <c r="F30" s="19"/>
      <c r="G30" s="65"/>
    </row>
    <row r="31" spans="1:7" s="6" customFormat="1" ht="12" customHeight="1">
      <c r="A31" s="1"/>
      <c r="B31" s="27" t="s">
        <v>231</v>
      </c>
      <c r="C31" s="19">
        <v>2690000000</v>
      </c>
      <c r="D31" s="19">
        <v>2350000000</v>
      </c>
      <c r="E31" s="19">
        <v>2350000000</v>
      </c>
      <c r="F31" s="19"/>
      <c r="G31" s="65"/>
    </row>
    <row r="32" spans="1:7" s="6" customFormat="1" ht="12" customHeight="1">
      <c r="A32" s="1"/>
      <c r="B32" s="27" t="s">
        <v>252</v>
      </c>
      <c r="C32" s="19">
        <v>6500000</v>
      </c>
      <c r="D32" s="19">
        <v>5500000</v>
      </c>
      <c r="E32" s="19">
        <v>5500000</v>
      </c>
      <c r="F32" s="19"/>
      <c r="G32" s="65"/>
    </row>
    <row r="33" spans="1:7" s="6" customFormat="1" ht="12" customHeight="1">
      <c r="A33" s="1"/>
      <c r="B33" s="27" t="s">
        <v>257</v>
      </c>
      <c r="C33" s="19">
        <v>4500000</v>
      </c>
      <c r="D33" s="19">
        <v>4000000</v>
      </c>
      <c r="E33" s="19">
        <v>4000000</v>
      </c>
      <c r="F33" s="19"/>
      <c r="G33" s="65"/>
    </row>
    <row r="34" spans="1:7" s="6" customFormat="1" ht="12" customHeight="1">
      <c r="A34" s="1" t="s">
        <v>91</v>
      </c>
      <c r="B34" s="27" t="s">
        <v>65</v>
      </c>
      <c r="C34" s="19">
        <v>140000000</v>
      </c>
      <c r="D34" s="19">
        <v>145000000</v>
      </c>
      <c r="E34" s="19">
        <v>145000000</v>
      </c>
      <c r="F34" s="19"/>
      <c r="G34" s="65"/>
    </row>
    <row r="35" spans="1:7" s="6" customFormat="1" ht="12" customHeight="1">
      <c r="A35" s="1" t="s">
        <v>92</v>
      </c>
      <c r="B35" s="27" t="s">
        <v>93</v>
      </c>
      <c r="C35" s="19"/>
      <c r="D35" s="19"/>
      <c r="E35" s="19"/>
      <c r="F35" s="19"/>
      <c r="G35" s="65"/>
    </row>
    <row r="36" spans="1:7" s="6" customFormat="1" ht="12" customHeight="1">
      <c r="A36" s="1" t="s">
        <v>94</v>
      </c>
      <c r="B36" s="27" t="s">
        <v>95</v>
      </c>
      <c r="C36" s="19">
        <v>9550000</v>
      </c>
      <c r="D36" s="19">
        <v>11150000</v>
      </c>
      <c r="E36" s="19">
        <v>11150000</v>
      </c>
      <c r="F36" s="19"/>
      <c r="G36" s="65"/>
    </row>
    <row r="37" spans="1:7" s="6" customFormat="1" ht="12" customHeight="1">
      <c r="A37" s="25" t="s">
        <v>20</v>
      </c>
      <c r="B37" s="26" t="s">
        <v>96</v>
      </c>
      <c r="C37" s="48">
        <f>SUM(C38:C47)</f>
        <v>824868000</v>
      </c>
      <c r="D37" s="48">
        <f>SUM(D38:D47)</f>
        <v>1094826000</v>
      </c>
      <c r="E37" s="48">
        <f>SUM(E38:E47)</f>
        <v>966126000</v>
      </c>
      <c r="F37" s="48">
        <f>SUM(F38:F47)</f>
        <v>128700000</v>
      </c>
      <c r="G37" s="54">
        <f>SUM(G38:G47)</f>
        <v>0</v>
      </c>
    </row>
    <row r="38" spans="1:7" s="6" customFormat="1" ht="12" customHeight="1">
      <c r="A38" s="1" t="s">
        <v>21</v>
      </c>
      <c r="B38" s="27" t="s">
        <v>97</v>
      </c>
      <c r="C38" s="19">
        <v>6300000</v>
      </c>
      <c r="D38" s="19">
        <v>5000000</v>
      </c>
      <c r="E38" s="19">
        <v>5000000</v>
      </c>
      <c r="F38" s="19"/>
      <c r="G38" s="65"/>
    </row>
    <row r="39" spans="1:7" s="6" customFormat="1" ht="12" customHeight="1">
      <c r="A39" s="1" t="s">
        <v>22</v>
      </c>
      <c r="B39" s="27" t="s">
        <v>98</v>
      </c>
      <c r="C39" s="19">
        <v>194250000</v>
      </c>
      <c r="D39" s="19">
        <v>203307000</v>
      </c>
      <c r="E39" s="19">
        <v>200107000</v>
      </c>
      <c r="F39" s="19">
        <v>3200000</v>
      </c>
      <c r="G39" s="65"/>
    </row>
    <row r="40" spans="1:7" s="6" customFormat="1" ht="12" customHeight="1">
      <c r="A40" s="1" t="s">
        <v>23</v>
      </c>
      <c r="B40" s="27" t="s">
        <v>99</v>
      </c>
      <c r="C40" s="19">
        <v>20486000</v>
      </c>
      <c r="D40" s="19">
        <v>19159000</v>
      </c>
      <c r="E40" s="19">
        <v>19159000</v>
      </c>
      <c r="F40" s="19"/>
      <c r="G40" s="65"/>
    </row>
    <row r="41" spans="1:7" s="6" customFormat="1" ht="12" customHeight="1">
      <c r="A41" s="1" t="s">
        <v>24</v>
      </c>
      <c r="B41" s="27" t="s">
        <v>100</v>
      </c>
      <c r="C41" s="19"/>
      <c r="D41" s="19"/>
      <c r="E41" s="19"/>
      <c r="F41" s="19"/>
      <c r="G41" s="65"/>
    </row>
    <row r="42" spans="1:7" s="6" customFormat="1" ht="12" customHeight="1">
      <c r="A42" s="1" t="s">
        <v>25</v>
      </c>
      <c r="B42" s="27" t="s">
        <v>101</v>
      </c>
      <c r="C42" s="19">
        <v>196021000</v>
      </c>
      <c r="D42" s="19">
        <v>198979000</v>
      </c>
      <c r="E42" s="19">
        <v>82979000</v>
      </c>
      <c r="F42" s="19">
        <v>116000000</v>
      </c>
      <c r="G42" s="65"/>
    </row>
    <row r="43" spans="1:7" s="6" customFormat="1" ht="12" customHeight="1">
      <c r="A43" s="1" t="s">
        <v>26</v>
      </c>
      <c r="B43" s="27" t="s">
        <v>102</v>
      </c>
      <c r="C43" s="19">
        <v>64624000</v>
      </c>
      <c r="D43" s="19">
        <v>114066000</v>
      </c>
      <c r="E43" s="19">
        <v>112766000</v>
      </c>
      <c r="F43" s="19">
        <v>1300000</v>
      </c>
      <c r="G43" s="65"/>
    </row>
    <row r="44" spans="1:7" s="6" customFormat="1" ht="12" customHeight="1">
      <c r="A44" s="1" t="s">
        <v>27</v>
      </c>
      <c r="B44" s="27" t="s">
        <v>103</v>
      </c>
      <c r="C44" s="19">
        <v>317160000</v>
      </c>
      <c r="D44" s="19">
        <v>440229000</v>
      </c>
      <c r="E44" s="19">
        <v>440229000</v>
      </c>
      <c r="F44" s="19"/>
      <c r="G44" s="65"/>
    </row>
    <row r="45" spans="1:7" s="6" customFormat="1" ht="12" customHeight="1">
      <c r="A45" s="1" t="s">
        <v>28</v>
      </c>
      <c r="B45" s="27" t="s">
        <v>104</v>
      </c>
      <c r="C45" s="19"/>
      <c r="D45" s="19"/>
      <c r="E45" s="19"/>
      <c r="F45" s="19"/>
      <c r="G45" s="65"/>
    </row>
    <row r="46" spans="1:7" s="6" customFormat="1" ht="12" customHeight="1">
      <c r="A46" s="1" t="s">
        <v>105</v>
      </c>
      <c r="B46" s="27" t="s">
        <v>106</v>
      </c>
      <c r="C46" s="19"/>
      <c r="D46" s="19"/>
      <c r="E46" s="19"/>
      <c r="F46" s="19"/>
      <c r="G46" s="65"/>
    </row>
    <row r="47" spans="1:7" s="6" customFormat="1" ht="12" customHeight="1">
      <c r="A47" s="1" t="s">
        <v>107</v>
      </c>
      <c r="B47" s="27" t="s">
        <v>108</v>
      </c>
      <c r="C47" s="19">
        <v>26027000</v>
      </c>
      <c r="D47" s="19">
        <v>114086000</v>
      </c>
      <c r="E47" s="19">
        <v>105886000</v>
      </c>
      <c r="F47" s="19">
        <v>8200000</v>
      </c>
      <c r="G47" s="65"/>
    </row>
    <row r="48" spans="1:7" s="6" customFormat="1" ht="12" customHeight="1">
      <c r="A48" s="25" t="s">
        <v>29</v>
      </c>
      <c r="B48" s="26" t="s">
        <v>109</v>
      </c>
      <c r="C48" s="48">
        <f>SUM(C49:C53)</f>
        <v>80000000</v>
      </c>
      <c r="D48" s="48">
        <f>SUM(D49:D53)</f>
        <v>203043000</v>
      </c>
      <c r="E48" s="48">
        <f>SUM(E49:E53)</f>
        <v>0</v>
      </c>
      <c r="F48" s="48">
        <f>SUM(F49:F53)</f>
        <v>203043000</v>
      </c>
      <c r="G48" s="54">
        <f>SUM(G49:G53)</f>
        <v>0</v>
      </c>
    </row>
    <row r="49" spans="1:7" s="6" customFormat="1" ht="12" customHeight="1">
      <c r="A49" s="1" t="s">
        <v>30</v>
      </c>
      <c r="B49" s="27" t="s">
        <v>110</v>
      </c>
      <c r="C49" s="19"/>
      <c r="D49" s="19"/>
      <c r="E49" s="48"/>
      <c r="F49" s="19"/>
      <c r="G49" s="65"/>
    </row>
    <row r="50" spans="1:7" s="6" customFormat="1" ht="12" customHeight="1">
      <c r="A50" s="1" t="s">
        <v>31</v>
      </c>
      <c r="B50" s="71" t="s">
        <v>111</v>
      </c>
      <c r="C50" s="19">
        <v>80000000</v>
      </c>
      <c r="D50" s="19">
        <v>203043000</v>
      </c>
      <c r="E50" s="19"/>
      <c r="F50" s="19">
        <v>203043000</v>
      </c>
      <c r="G50" s="65"/>
    </row>
    <row r="51" spans="1:7" s="6" customFormat="1" ht="12" customHeight="1">
      <c r="A51" s="1" t="s">
        <v>112</v>
      </c>
      <c r="B51" s="27" t="s">
        <v>113</v>
      </c>
      <c r="C51" s="19"/>
      <c r="D51" s="19"/>
      <c r="E51" s="48"/>
      <c r="F51" s="19"/>
      <c r="G51" s="65"/>
    </row>
    <row r="52" spans="1:7" s="6" customFormat="1" ht="12" customHeight="1">
      <c r="A52" s="1" t="s">
        <v>114</v>
      </c>
      <c r="B52" s="27" t="s">
        <v>115</v>
      </c>
      <c r="C52" s="19"/>
      <c r="D52" s="19"/>
      <c r="E52" s="48"/>
      <c r="F52" s="19"/>
      <c r="G52" s="65"/>
    </row>
    <row r="53" spans="1:7" s="6" customFormat="1" ht="12" customHeight="1">
      <c r="A53" s="1" t="s">
        <v>116</v>
      </c>
      <c r="B53" s="27" t="s">
        <v>117</v>
      </c>
      <c r="C53" s="19"/>
      <c r="D53" s="19"/>
      <c r="E53" s="48"/>
      <c r="F53" s="19"/>
      <c r="G53" s="65"/>
    </row>
    <row r="54" spans="1:7" s="6" customFormat="1" ht="12" customHeight="1">
      <c r="A54" s="25" t="s">
        <v>118</v>
      </c>
      <c r="B54" s="26" t="s">
        <v>119</v>
      </c>
      <c r="C54" s="48">
        <f>SUM(C55:C57)</f>
        <v>36000000</v>
      </c>
      <c r="D54" s="48">
        <f>SUM(D55:D57)</f>
        <v>23000000</v>
      </c>
      <c r="E54" s="48">
        <f>SUM(E55:E57)</f>
        <v>0</v>
      </c>
      <c r="F54" s="48">
        <f>SUM(F55:F57)</f>
        <v>23000000</v>
      </c>
      <c r="G54" s="54">
        <f>SUM(G55:G57)</f>
        <v>0</v>
      </c>
    </row>
    <row r="55" spans="1:7" s="6" customFormat="1" ht="12" customHeight="1">
      <c r="A55" s="1" t="s">
        <v>32</v>
      </c>
      <c r="B55" s="27" t="s">
        <v>120</v>
      </c>
      <c r="C55" s="19"/>
      <c r="D55" s="19"/>
      <c r="E55" s="48"/>
      <c r="F55" s="19"/>
      <c r="G55" s="65"/>
    </row>
    <row r="56" spans="1:7" s="6" customFormat="1" ht="24.75" customHeight="1">
      <c r="A56" s="1" t="s">
        <v>33</v>
      </c>
      <c r="B56" s="27" t="s">
        <v>121</v>
      </c>
      <c r="C56" s="19">
        <v>36000000</v>
      </c>
      <c r="D56" s="19">
        <v>23000000</v>
      </c>
      <c r="E56" s="19"/>
      <c r="F56" s="19">
        <v>23000000</v>
      </c>
      <c r="G56" s="65"/>
    </row>
    <row r="57" spans="1:7" s="6" customFormat="1" ht="12" customHeight="1">
      <c r="A57" s="1" t="s">
        <v>122</v>
      </c>
      <c r="B57" s="27" t="s">
        <v>123</v>
      </c>
      <c r="C57" s="19"/>
      <c r="D57" s="19"/>
      <c r="E57" s="48"/>
      <c r="F57" s="19"/>
      <c r="G57" s="65"/>
    </row>
    <row r="58" spans="1:7" s="6" customFormat="1" ht="12" customHeight="1">
      <c r="A58" s="1" t="s">
        <v>124</v>
      </c>
      <c r="B58" s="27" t="s">
        <v>125</v>
      </c>
      <c r="C58" s="19"/>
      <c r="D58" s="19"/>
      <c r="E58" s="48"/>
      <c r="F58" s="19"/>
      <c r="G58" s="65"/>
    </row>
    <row r="59" spans="1:7" s="6" customFormat="1" ht="12" customHeight="1">
      <c r="A59" s="25" t="s">
        <v>34</v>
      </c>
      <c r="B59" s="28" t="s">
        <v>126</v>
      </c>
      <c r="C59" s="48">
        <f>SUM(C60:C62)</f>
        <v>10404000</v>
      </c>
      <c r="D59" s="48">
        <f>SUM(D60:D62)</f>
        <v>13404000</v>
      </c>
      <c r="E59" s="48">
        <f>SUM(E60:E62)</f>
        <v>0</v>
      </c>
      <c r="F59" s="48">
        <f>SUM(F60:F62)</f>
        <v>13404000</v>
      </c>
      <c r="G59" s="54">
        <f>SUM(G60:G62)</f>
        <v>0</v>
      </c>
    </row>
    <row r="60" spans="1:7" s="6" customFormat="1" ht="12" customHeight="1">
      <c r="A60" s="1" t="s">
        <v>35</v>
      </c>
      <c r="B60" s="27" t="s">
        <v>127</v>
      </c>
      <c r="C60" s="19"/>
      <c r="D60" s="19"/>
      <c r="E60" s="48"/>
      <c r="F60" s="19"/>
      <c r="G60" s="65"/>
    </row>
    <row r="61" spans="1:7" s="6" customFormat="1" ht="12" customHeight="1">
      <c r="A61" s="1" t="s">
        <v>36</v>
      </c>
      <c r="B61" s="27" t="s">
        <v>128</v>
      </c>
      <c r="C61" s="19">
        <v>10404000</v>
      </c>
      <c r="D61" s="19">
        <v>10404000</v>
      </c>
      <c r="E61" s="19"/>
      <c r="F61" s="19">
        <v>10404000</v>
      </c>
      <c r="G61" s="65"/>
    </row>
    <row r="62" spans="1:7" s="6" customFormat="1" ht="12" customHeight="1">
      <c r="A62" s="1" t="s">
        <v>67</v>
      </c>
      <c r="B62" s="27" t="s">
        <v>129</v>
      </c>
      <c r="C62" s="19"/>
      <c r="D62" s="19">
        <v>3000000</v>
      </c>
      <c r="E62" s="19"/>
      <c r="F62" s="19">
        <v>3000000</v>
      </c>
      <c r="G62" s="65"/>
    </row>
    <row r="63" spans="1:7" s="6" customFormat="1" ht="12" customHeight="1">
      <c r="A63" s="1" t="s">
        <v>130</v>
      </c>
      <c r="B63" s="27" t="s">
        <v>131</v>
      </c>
      <c r="C63" s="19"/>
      <c r="D63" s="19"/>
      <c r="E63" s="48"/>
      <c r="F63" s="19"/>
      <c r="G63" s="65"/>
    </row>
    <row r="64" spans="1:7" s="6" customFormat="1" ht="12" customHeight="1">
      <c r="A64" s="25" t="s">
        <v>66</v>
      </c>
      <c r="B64" s="26" t="s">
        <v>132</v>
      </c>
      <c r="C64" s="48">
        <f>+C5+C12+C19+C26+C37+C48+C54+C59</f>
        <v>6018200291</v>
      </c>
      <c r="D64" s="48">
        <f>+D5+D12+D19+D26+D37+D48+D54+D59</f>
        <v>6503560118</v>
      </c>
      <c r="E64" s="48">
        <f>+E5+E12+E19+E26+E37+E48+E54+E59</f>
        <v>5374266278</v>
      </c>
      <c r="F64" s="48">
        <f>+F5+F12+F19+F26+F37+F48+F54+F59</f>
        <v>1129293840</v>
      </c>
      <c r="G64" s="54">
        <f>+G5+G12+G19+G26+G37+G48+G54+G59</f>
        <v>0</v>
      </c>
    </row>
    <row r="65" spans="1:7" s="6" customFormat="1" ht="12" customHeight="1">
      <c r="A65" s="30" t="s">
        <v>133</v>
      </c>
      <c r="B65" s="28" t="s">
        <v>134</v>
      </c>
      <c r="C65" s="48">
        <f>SUM(C66:C69)</f>
        <v>1152784705</v>
      </c>
      <c r="D65" s="48">
        <f>SUM(D66:D69)</f>
        <v>1162380000</v>
      </c>
      <c r="E65" s="48">
        <f>SUM(E66:E69)</f>
        <v>0</v>
      </c>
      <c r="F65" s="48">
        <f>SUM(F66:F69)</f>
        <v>1162380000</v>
      </c>
      <c r="G65" s="54">
        <f>SUM(G66:G69)</f>
        <v>0</v>
      </c>
    </row>
    <row r="66" spans="1:7" s="6" customFormat="1" ht="12" customHeight="1">
      <c r="A66" s="1" t="s">
        <v>135</v>
      </c>
      <c r="B66" s="27" t="s">
        <v>267</v>
      </c>
      <c r="C66" s="19">
        <v>1152784705</v>
      </c>
      <c r="D66" s="19">
        <v>680000000</v>
      </c>
      <c r="E66" s="19"/>
      <c r="F66" s="19">
        <v>680000000</v>
      </c>
      <c r="G66" s="65"/>
    </row>
    <row r="67" spans="1:7" s="6" customFormat="1" ht="12" customHeight="1">
      <c r="A67" s="1"/>
      <c r="B67" s="27" t="s">
        <v>266</v>
      </c>
      <c r="C67" s="19"/>
      <c r="D67" s="19">
        <v>482380000</v>
      </c>
      <c r="E67" s="19"/>
      <c r="F67" s="19">
        <v>482380000</v>
      </c>
      <c r="G67" s="65"/>
    </row>
    <row r="68" spans="1:7" s="6" customFormat="1" ht="12" customHeight="1">
      <c r="A68" s="1" t="s">
        <v>136</v>
      </c>
      <c r="B68" s="27" t="s">
        <v>137</v>
      </c>
      <c r="C68" s="19"/>
      <c r="D68" s="19"/>
      <c r="E68" s="48"/>
      <c r="F68" s="19"/>
      <c r="G68" s="65"/>
    </row>
    <row r="69" spans="1:7" s="6" customFormat="1" ht="12" customHeight="1">
      <c r="A69" s="1" t="s">
        <v>138</v>
      </c>
      <c r="B69" s="31" t="s">
        <v>139</v>
      </c>
      <c r="C69" s="19"/>
      <c r="D69" s="19"/>
      <c r="E69" s="48"/>
      <c r="F69" s="19"/>
      <c r="G69" s="65"/>
    </row>
    <row r="70" spans="1:7" s="6" customFormat="1" ht="12" customHeight="1">
      <c r="A70" s="30" t="s">
        <v>140</v>
      </c>
      <c r="B70" s="28" t="s">
        <v>141</v>
      </c>
      <c r="C70" s="48">
        <f>SUM(C71:C74)</f>
        <v>0</v>
      </c>
      <c r="D70" s="48">
        <f>SUM(D71:D74)</f>
        <v>0</v>
      </c>
      <c r="E70" s="48">
        <f>SUM(E71:E74)</f>
        <v>0</v>
      </c>
      <c r="F70" s="48">
        <f>SUM(F71:F74)</f>
        <v>0</v>
      </c>
      <c r="G70" s="54">
        <f>SUM(G71:G74)</f>
        <v>0</v>
      </c>
    </row>
    <row r="71" spans="1:7" s="6" customFormat="1" ht="12" customHeight="1">
      <c r="A71" s="1" t="s">
        <v>142</v>
      </c>
      <c r="B71" s="27" t="s">
        <v>143</v>
      </c>
      <c r="C71" s="19"/>
      <c r="D71" s="19"/>
      <c r="E71" s="48"/>
      <c r="F71" s="19"/>
      <c r="G71" s="65"/>
    </row>
    <row r="72" spans="1:7" s="6" customFormat="1" ht="12" customHeight="1">
      <c r="A72" s="1" t="s">
        <v>38</v>
      </c>
      <c r="B72" s="27" t="s">
        <v>144</v>
      </c>
      <c r="C72" s="19"/>
      <c r="D72" s="19"/>
      <c r="E72" s="48"/>
      <c r="F72" s="19"/>
      <c r="G72" s="65"/>
    </row>
    <row r="73" spans="1:7" s="6" customFormat="1" ht="12" customHeight="1">
      <c r="A73" s="1" t="s">
        <v>145</v>
      </c>
      <c r="B73" s="27" t="s">
        <v>146</v>
      </c>
      <c r="C73" s="19"/>
      <c r="D73" s="19"/>
      <c r="E73" s="48"/>
      <c r="F73" s="19"/>
      <c r="G73" s="65"/>
    </row>
    <row r="74" spans="1:7" s="6" customFormat="1" ht="12" customHeight="1">
      <c r="A74" s="1" t="s">
        <v>147</v>
      </c>
      <c r="B74" s="27" t="s">
        <v>148</v>
      </c>
      <c r="C74" s="19"/>
      <c r="D74" s="19"/>
      <c r="E74" s="48"/>
      <c r="F74" s="19"/>
      <c r="G74" s="65"/>
    </row>
    <row r="75" spans="1:7" s="6" customFormat="1" ht="12" customHeight="1">
      <c r="A75" s="30" t="s">
        <v>149</v>
      </c>
      <c r="B75" s="28" t="s">
        <v>150</v>
      </c>
      <c r="C75" s="48">
        <f>SUM(C76,C80)</f>
        <v>3316773377</v>
      </c>
      <c r="D75" s="48">
        <f>SUM(D76,D80)</f>
        <v>2227914000</v>
      </c>
      <c r="E75" s="48">
        <f>SUM(E76,E80)</f>
        <v>355175000</v>
      </c>
      <c r="F75" s="48">
        <f>SUM(F76,F80)</f>
        <v>1872739000</v>
      </c>
      <c r="G75" s="54">
        <f>SUM(G76:G80)</f>
        <v>0</v>
      </c>
    </row>
    <row r="76" spans="1:7" s="6" customFormat="1" ht="12" customHeight="1">
      <c r="A76" s="1" t="s">
        <v>151</v>
      </c>
      <c r="B76" s="27" t="s">
        <v>152</v>
      </c>
      <c r="C76" s="19">
        <f>SUM(C77:C79)</f>
        <v>3316773377</v>
      </c>
      <c r="D76" s="19">
        <f>SUM(D77:D79)</f>
        <v>2227914000</v>
      </c>
      <c r="E76" s="19">
        <f>SUM(E77:E79)</f>
        <v>355175000</v>
      </c>
      <c r="F76" s="19">
        <f>SUM(F77:F79)</f>
        <v>1872739000</v>
      </c>
      <c r="G76" s="65"/>
    </row>
    <row r="77" spans="1:7" s="6" customFormat="1" ht="12" customHeight="1">
      <c r="A77" s="1"/>
      <c r="B77" s="27" t="s">
        <v>258</v>
      </c>
      <c r="C77" s="19">
        <v>398463925</v>
      </c>
      <c r="D77" s="19">
        <v>355175000</v>
      </c>
      <c r="E77" s="19">
        <v>355175000</v>
      </c>
      <c r="F77" s="19"/>
      <c r="G77" s="65"/>
    </row>
    <row r="78" spans="1:7" s="6" customFormat="1" ht="12" customHeight="1">
      <c r="A78" s="1"/>
      <c r="B78" s="27" t="s">
        <v>259</v>
      </c>
      <c r="C78" s="19">
        <v>2808893637</v>
      </c>
      <c r="D78" s="19">
        <v>1562162000</v>
      </c>
      <c r="E78" s="19"/>
      <c r="F78" s="19">
        <v>1562162000</v>
      </c>
      <c r="G78" s="65"/>
    </row>
    <row r="79" spans="1:7" s="6" customFormat="1" ht="12" customHeight="1">
      <c r="A79" s="1"/>
      <c r="B79" s="27" t="s">
        <v>260</v>
      </c>
      <c r="C79" s="19">
        <v>109415815</v>
      </c>
      <c r="D79" s="19">
        <v>310577000</v>
      </c>
      <c r="E79" s="19"/>
      <c r="F79" s="19">
        <v>310577000</v>
      </c>
      <c r="G79" s="65"/>
    </row>
    <row r="80" spans="1:7" s="6" customFormat="1" ht="12" customHeight="1">
      <c r="A80" s="1" t="s">
        <v>153</v>
      </c>
      <c r="B80" s="27" t="s">
        <v>154</v>
      </c>
      <c r="C80" s="19"/>
      <c r="D80" s="19"/>
      <c r="E80" s="48"/>
      <c r="F80" s="19"/>
      <c r="G80" s="65"/>
    </row>
    <row r="81" spans="1:7" s="6" customFormat="1" ht="12" customHeight="1">
      <c r="A81" s="30" t="s">
        <v>155</v>
      </c>
      <c r="B81" s="28" t="s">
        <v>156</v>
      </c>
      <c r="C81" s="48"/>
      <c r="D81" s="48"/>
      <c r="E81" s="48"/>
      <c r="F81" s="48">
        <f>SUM(F82:F84)</f>
        <v>0</v>
      </c>
      <c r="G81" s="54">
        <f>SUM(G82:G84)</f>
        <v>0</v>
      </c>
    </row>
    <row r="82" spans="1:7" s="6" customFormat="1" ht="12" customHeight="1">
      <c r="A82" s="1" t="s">
        <v>157</v>
      </c>
      <c r="B82" s="27" t="s">
        <v>158</v>
      </c>
      <c r="C82" s="19"/>
      <c r="D82" s="19"/>
      <c r="E82" s="48"/>
      <c r="F82" s="19"/>
      <c r="G82" s="65"/>
    </row>
    <row r="83" spans="1:7" s="6" customFormat="1" ht="12" customHeight="1">
      <c r="A83" s="1" t="s">
        <v>159</v>
      </c>
      <c r="B83" s="32" t="s">
        <v>160</v>
      </c>
      <c r="C83" s="19"/>
      <c r="D83" s="19"/>
      <c r="E83" s="48"/>
      <c r="F83" s="19"/>
      <c r="G83" s="65"/>
    </row>
    <row r="84" spans="1:7" s="6" customFormat="1" ht="12" customHeight="1">
      <c r="A84" s="1" t="s">
        <v>161</v>
      </c>
      <c r="B84" s="27" t="s">
        <v>162</v>
      </c>
      <c r="C84" s="19"/>
      <c r="D84" s="19"/>
      <c r="E84" s="48"/>
      <c r="F84" s="19"/>
      <c r="G84" s="65"/>
    </row>
    <row r="85" spans="1:7" s="6" customFormat="1" ht="12" customHeight="1">
      <c r="A85" s="30" t="s">
        <v>163</v>
      </c>
      <c r="B85" s="28" t="s">
        <v>164</v>
      </c>
      <c r="C85" s="48">
        <f>SUM(C86:C89)</f>
        <v>0</v>
      </c>
      <c r="D85" s="48">
        <f>SUM(D86:D89)</f>
        <v>0</v>
      </c>
      <c r="E85" s="48">
        <f>SUM(E86:E89)</f>
        <v>0</v>
      </c>
      <c r="F85" s="48">
        <f>SUM(F86:F89)</f>
        <v>0</v>
      </c>
      <c r="G85" s="54">
        <f>SUM(G86:G89)</f>
        <v>0</v>
      </c>
    </row>
    <row r="86" spans="1:7" s="6" customFormat="1" ht="12" customHeight="1">
      <c r="A86" s="7" t="s">
        <v>165</v>
      </c>
      <c r="B86" s="27" t="s">
        <v>166</v>
      </c>
      <c r="C86" s="19"/>
      <c r="D86" s="19"/>
      <c r="E86" s="48"/>
      <c r="F86" s="19"/>
      <c r="G86" s="65"/>
    </row>
    <row r="87" spans="1:7" s="6" customFormat="1" ht="12" customHeight="1">
      <c r="A87" s="7" t="s">
        <v>167</v>
      </c>
      <c r="B87" s="27" t="s">
        <v>168</v>
      </c>
      <c r="C87" s="19"/>
      <c r="D87" s="19"/>
      <c r="E87" s="48"/>
      <c r="F87" s="19"/>
      <c r="G87" s="65"/>
    </row>
    <row r="88" spans="1:7" s="6" customFormat="1" ht="12" customHeight="1">
      <c r="A88" s="7" t="s">
        <v>169</v>
      </c>
      <c r="B88" s="27" t="s">
        <v>170</v>
      </c>
      <c r="C88" s="19"/>
      <c r="D88" s="19"/>
      <c r="E88" s="48"/>
      <c r="F88" s="19"/>
      <c r="G88" s="65"/>
    </row>
    <row r="89" spans="1:7" s="6" customFormat="1" ht="12" customHeight="1">
      <c r="A89" s="7" t="s">
        <v>171</v>
      </c>
      <c r="B89" s="27" t="s">
        <v>172</v>
      </c>
      <c r="C89" s="19"/>
      <c r="D89" s="19"/>
      <c r="E89" s="48"/>
      <c r="F89" s="19"/>
      <c r="G89" s="65"/>
    </row>
    <row r="90" spans="1:7" s="6" customFormat="1" ht="13.5" customHeight="1">
      <c r="A90" s="30" t="s">
        <v>173</v>
      </c>
      <c r="B90" s="28" t="s">
        <v>174</v>
      </c>
      <c r="C90" s="66"/>
      <c r="D90" s="66"/>
      <c r="E90" s="48"/>
      <c r="F90" s="66"/>
      <c r="G90" s="67"/>
    </row>
    <row r="91" spans="1:7" s="6" customFormat="1" ht="15.75" customHeight="1">
      <c r="A91" s="30" t="s">
        <v>175</v>
      </c>
      <c r="B91" s="33" t="s">
        <v>176</v>
      </c>
      <c r="C91" s="48">
        <f>+C65+C70+C75+C81+C85+C90</f>
        <v>4469558082</v>
      </c>
      <c r="D91" s="48">
        <f>+D65+D70+D75+D81+D85+D90</f>
        <v>3390294000</v>
      </c>
      <c r="E91" s="48">
        <f>+E65+E70+E75+E81+E85+E90</f>
        <v>355175000</v>
      </c>
      <c r="F91" s="48">
        <f>+F65+F70+F75+F81+F85+F90</f>
        <v>3035119000</v>
      </c>
      <c r="G91" s="54">
        <f>+G65+G70+G75+G81+G85+G90</f>
        <v>0</v>
      </c>
    </row>
    <row r="92" spans="1:7" s="6" customFormat="1" ht="27" customHeight="1" thickBot="1">
      <c r="A92" s="34" t="s">
        <v>177</v>
      </c>
      <c r="B92" s="35" t="s">
        <v>178</v>
      </c>
      <c r="C92" s="68">
        <f>+C64+C91</f>
        <v>10487758373</v>
      </c>
      <c r="D92" s="68">
        <f>+D64+D91</f>
        <v>9893854118</v>
      </c>
      <c r="E92" s="68">
        <f>+E64+E91</f>
        <v>5729441278</v>
      </c>
      <c r="F92" s="68">
        <f>+F64+F91</f>
        <v>4164412840</v>
      </c>
      <c r="G92" s="69">
        <f>+G64+G91</f>
        <v>0</v>
      </c>
    </row>
    <row r="93" spans="1:7" s="6" customFormat="1" ht="114.75" customHeight="1">
      <c r="A93" s="2"/>
      <c r="B93" s="3"/>
      <c r="C93" s="14"/>
      <c r="D93" s="15"/>
      <c r="E93" s="15"/>
      <c r="F93" s="15"/>
      <c r="G93" s="5"/>
    </row>
    <row r="94" spans="1:3" ht="16.5" customHeight="1">
      <c r="A94" s="73" t="s">
        <v>39</v>
      </c>
      <c r="B94" s="73"/>
      <c r="C94" s="73"/>
    </row>
    <row r="95" spans="1:7" s="8" customFormat="1" ht="16.5" customHeight="1" thickBot="1">
      <c r="A95" s="75"/>
      <c r="B95" s="75"/>
      <c r="C95" s="50"/>
      <c r="D95" s="16"/>
      <c r="E95" s="16"/>
      <c r="F95" s="16"/>
      <c r="G95" s="17"/>
    </row>
    <row r="96" spans="1:7" ht="37.5" customHeight="1">
      <c r="A96" s="21" t="s">
        <v>0</v>
      </c>
      <c r="B96" s="22" t="s">
        <v>40</v>
      </c>
      <c r="C96" s="11" t="s">
        <v>256</v>
      </c>
      <c r="D96" s="11" t="s">
        <v>265</v>
      </c>
      <c r="E96" s="44" t="s">
        <v>262</v>
      </c>
      <c r="F96" s="44" t="s">
        <v>263</v>
      </c>
      <c r="G96" s="45" t="s">
        <v>264</v>
      </c>
    </row>
    <row r="97" spans="1:7" s="5" customFormat="1" ht="12" customHeight="1">
      <c r="A97" s="23">
        <v>1</v>
      </c>
      <c r="B97" s="24">
        <v>2</v>
      </c>
      <c r="C97" s="24">
        <v>4</v>
      </c>
      <c r="D97" s="24">
        <v>4</v>
      </c>
      <c r="E97" s="46">
        <v>5</v>
      </c>
      <c r="F97" s="46">
        <v>6</v>
      </c>
      <c r="G97" s="47">
        <v>7</v>
      </c>
    </row>
    <row r="98" spans="1:7" ht="12" customHeight="1">
      <c r="A98" s="25" t="s">
        <v>2</v>
      </c>
      <c r="B98" s="36" t="s">
        <v>250</v>
      </c>
      <c r="C98" s="48">
        <f>SUM(C99,C102,C103,C120,C121)</f>
        <v>4611687832</v>
      </c>
      <c r="D98" s="48">
        <f>SUM(D99,D102,D103,D120,D121)</f>
        <v>4590882160</v>
      </c>
      <c r="E98" s="48">
        <f>SUM(E99,E102,E103,E120,E121)</f>
        <v>3646837160</v>
      </c>
      <c r="F98" s="48">
        <f>SUM(F99,F102,F103,F120,F121)</f>
        <v>944045000</v>
      </c>
      <c r="G98" s="54">
        <f>SUM(G99,G102,G103,G120,G121)</f>
        <v>0</v>
      </c>
    </row>
    <row r="99" spans="1:7" ht="12" customHeight="1">
      <c r="A99" s="1" t="s">
        <v>41</v>
      </c>
      <c r="B99" s="37" t="s">
        <v>42</v>
      </c>
      <c r="C99" s="51">
        <f>SUM(C100:C101)</f>
        <v>1503771000</v>
      </c>
      <c r="D99" s="51">
        <f>SUM(D100:D101)</f>
        <v>1525824000</v>
      </c>
      <c r="E99" s="51">
        <f>SUM(E100:E101)</f>
        <v>1275137000</v>
      </c>
      <c r="F99" s="51">
        <f>SUM(F100:F101)</f>
        <v>250687000</v>
      </c>
      <c r="G99" s="55">
        <f>SUM(G100:G101)</f>
        <v>0</v>
      </c>
    </row>
    <row r="100" spans="1:7" ht="12" customHeight="1">
      <c r="A100" s="1"/>
      <c r="B100" s="37" t="s">
        <v>232</v>
      </c>
      <c r="C100" s="19">
        <v>1362649173</v>
      </c>
      <c r="D100" s="19">
        <v>1397483000</v>
      </c>
      <c r="E100" s="72">
        <v>1169996000</v>
      </c>
      <c r="F100" s="20">
        <v>227487000</v>
      </c>
      <c r="G100" s="56"/>
    </row>
    <row r="101" spans="1:7" ht="12" customHeight="1">
      <c r="A101" s="1"/>
      <c r="B101" s="37" t="s">
        <v>233</v>
      </c>
      <c r="C101" s="19">
        <v>141121827</v>
      </c>
      <c r="D101" s="19">
        <v>128341000</v>
      </c>
      <c r="E101" s="72">
        <v>105141000</v>
      </c>
      <c r="F101" s="20">
        <v>23200000</v>
      </c>
      <c r="G101" s="56"/>
    </row>
    <row r="102" spans="1:7" ht="12" customHeight="1">
      <c r="A102" s="1" t="s">
        <v>43</v>
      </c>
      <c r="B102" s="37" t="s">
        <v>44</v>
      </c>
      <c r="C102" s="19">
        <v>318110000</v>
      </c>
      <c r="D102" s="19">
        <v>310460000</v>
      </c>
      <c r="E102" s="72">
        <v>265017000</v>
      </c>
      <c r="F102" s="20">
        <v>45443000</v>
      </c>
      <c r="G102" s="56"/>
    </row>
    <row r="103" spans="1:7" ht="12" customHeight="1">
      <c r="A103" s="1" t="s">
        <v>45</v>
      </c>
      <c r="B103" s="37" t="s">
        <v>46</v>
      </c>
      <c r="C103" s="51">
        <f>SUM(C104:C119)</f>
        <v>1838165000</v>
      </c>
      <c r="D103" s="51">
        <f>SUM(D104:D119)</f>
        <v>1930157000</v>
      </c>
      <c r="E103" s="51">
        <f>SUM(E104:E119)</f>
        <v>1787191000</v>
      </c>
      <c r="F103" s="51">
        <f>SUM(F104:F119)</f>
        <v>142966000</v>
      </c>
      <c r="G103" s="55">
        <f>SUM(G104:G119)</f>
        <v>0</v>
      </c>
    </row>
    <row r="104" spans="1:7" ht="12" customHeight="1">
      <c r="A104" s="1"/>
      <c r="B104" s="37" t="s">
        <v>234</v>
      </c>
      <c r="C104" s="70">
        <v>140744000</v>
      </c>
      <c r="D104" s="70">
        <v>158947000</v>
      </c>
      <c r="E104" s="72">
        <v>76695000</v>
      </c>
      <c r="F104" s="57">
        <v>82252000</v>
      </c>
      <c r="G104" s="58"/>
    </row>
    <row r="105" spans="1:7" ht="12" customHeight="1">
      <c r="A105" s="1"/>
      <c r="B105" s="37" t="s">
        <v>235</v>
      </c>
      <c r="C105" s="70">
        <v>57164000</v>
      </c>
      <c r="D105" s="70">
        <v>51450000</v>
      </c>
      <c r="E105" s="72">
        <v>48250000</v>
      </c>
      <c r="F105" s="57">
        <v>3200000</v>
      </c>
      <c r="G105" s="58"/>
    </row>
    <row r="106" spans="1:7" ht="12" customHeight="1">
      <c r="A106" s="1"/>
      <c r="B106" s="37" t="s">
        <v>236</v>
      </c>
      <c r="C106" s="70">
        <v>115166000</v>
      </c>
      <c r="D106" s="70">
        <v>131187000</v>
      </c>
      <c r="E106" s="72">
        <v>119687000</v>
      </c>
      <c r="F106" s="57">
        <v>11500000</v>
      </c>
      <c r="G106" s="58"/>
    </row>
    <row r="107" spans="1:7" ht="12" customHeight="1">
      <c r="A107" s="1"/>
      <c r="B107" s="37" t="s">
        <v>237</v>
      </c>
      <c r="C107" s="70">
        <v>294157000</v>
      </c>
      <c r="D107" s="70">
        <v>290927000</v>
      </c>
      <c r="E107" s="70">
        <v>290927000</v>
      </c>
      <c r="F107" s="57"/>
      <c r="G107" s="58"/>
    </row>
    <row r="108" spans="1:7" ht="12" customHeight="1">
      <c r="A108" s="1"/>
      <c r="B108" s="37" t="s">
        <v>238</v>
      </c>
      <c r="C108" s="70">
        <v>10425000</v>
      </c>
      <c r="D108" s="70">
        <v>8855000</v>
      </c>
      <c r="E108" s="72">
        <v>8811000</v>
      </c>
      <c r="F108" s="57">
        <v>44000</v>
      </c>
      <c r="G108" s="58"/>
    </row>
    <row r="109" spans="1:7" ht="12" customHeight="1">
      <c r="A109" s="1"/>
      <c r="B109" s="37" t="s">
        <v>239</v>
      </c>
      <c r="C109" s="70">
        <v>39751000</v>
      </c>
      <c r="D109" s="70">
        <v>54910000</v>
      </c>
      <c r="E109" s="72">
        <v>50310000</v>
      </c>
      <c r="F109" s="57">
        <v>4600000</v>
      </c>
      <c r="G109" s="58"/>
    </row>
    <row r="110" spans="1:7" ht="12" customHeight="1">
      <c r="A110" s="1"/>
      <c r="B110" s="37" t="s">
        <v>240</v>
      </c>
      <c r="C110" s="70">
        <v>0</v>
      </c>
      <c r="D110" s="70">
        <v>6000000</v>
      </c>
      <c r="E110" s="72">
        <v>6000000</v>
      </c>
      <c r="F110" s="57"/>
      <c r="G110" s="58"/>
    </row>
    <row r="111" spans="1:7" ht="12" customHeight="1">
      <c r="A111" s="1"/>
      <c r="B111" s="37" t="s">
        <v>241</v>
      </c>
      <c r="C111" s="70">
        <v>57485000</v>
      </c>
      <c r="D111" s="70">
        <v>30820000</v>
      </c>
      <c r="E111" s="72">
        <v>30785000</v>
      </c>
      <c r="F111" s="57">
        <v>35000</v>
      </c>
      <c r="G111" s="58"/>
    </row>
    <row r="112" spans="1:7" ht="12" customHeight="1">
      <c r="A112" s="1"/>
      <c r="B112" s="37" t="s">
        <v>242</v>
      </c>
      <c r="C112" s="70">
        <v>570254000</v>
      </c>
      <c r="D112" s="70">
        <v>555893000</v>
      </c>
      <c r="E112" s="72">
        <v>543893000</v>
      </c>
      <c r="F112" s="57">
        <v>12000000</v>
      </c>
      <c r="G112" s="58"/>
    </row>
    <row r="113" spans="1:7" ht="12" customHeight="1">
      <c r="A113" s="1"/>
      <c r="B113" s="37" t="s">
        <v>243</v>
      </c>
      <c r="C113" s="70">
        <v>5550000</v>
      </c>
      <c r="D113" s="70">
        <v>5550000</v>
      </c>
      <c r="E113" s="72">
        <v>5150000</v>
      </c>
      <c r="F113" s="57">
        <v>400000</v>
      </c>
      <c r="G113" s="58"/>
    </row>
    <row r="114" spans="1:7" ht="12" customHeight="1">
      <c r="A114" s="1"/>
      <c r="B114" s="37" t="s">
        <v>244</v>
      </c>
      <c r="C114" s="70">
        <v>2880000</v>
      </c>
      <c r="D114" s="70">
        <v>2700000</v>
      </c>
      <c r="E114" s="72">
        <v>2650000</v>
      </c>
      <c r="F114" s="57">
        <v>50000</v>
      </c>
      <c r="G114" s="58"/>
    </row>
    <row r="115" spans="1:7" ht="12" customHeight="1">
      <c r="A115" s="1"/>
      <c r="B115" s="37" t="s">
        <v>245</v>
      </c>
      <c r="C115" s="70">
        <v>335805000</v>
      </c>
      <c r="D115" s="70">
        <v>338764000</v>
      </c>
      <c r="E115" s="72">
        <v>313424000</v>
      </c>
      <c r="F115" s="57">
        <v>25340000</v>
      </c>
      <c r="G115" s="58"/>
    </row>
    <row r="116" spans="1:7" ht="12" customHeight="1">
      <c r="A116" s="1"/>
      <c r="B116" s="37" t="s">
        <v>246</v>
      </c>
      <c r="C116" s="70">
        <v>60524000</v>
      </c>
      <c r="D116" s="70">
        <v>111786000</v>
      </c>
      <c r="E116" s="72">
        <v>110986000</v>
      </c>
      <c r="F116" s="57">
        <v>800000</v>
      </c>
      <c r="G116" s="58"/>
    </row>
    <row r="117" spans="1:7" ht="12" customHeight="1">
      <c r="A117" s="1"/>
      <c r="B117" s="37" t="s">
        <v>247</v>
      </c>
      <c r="C117" s="70">
        <v>24000000</v>
      </c>
      <c r="D117" s="70">
        <v>25000000</v>
      </c>
      <c r="E117" s="72">
        <v>25000000</v>
      </c>
      <c r="F117" s="57"/>
      <c r="G117" s="58"/>
    </row>
    <row r="118" spans="1:7" ht="12" customHeight="1">
      <c r="A118" s="1"/>
      <c r="B118" s="37" t="s">
        <v>248</v>
      </c>
      <c r="C118" s="70">
        <v>0</v>
      </c>
      <c r="D118" s="70">
        <v>0</v>
      </c>
      <c r="E118" s="72"/>
      <c r="F118" s="57"/>
      <c r="G118" s="58"/>
    </row>
    <row r="119" spans="1:7" ht="12" customHeight="1">
      <c r="A119" s="1"/>
      <c r="B119" s="37" t="s">
        <v>249</v>
      </c>
      <c r="C119" s="70">
        <v>124260000</v>
      </c>
      <c r="D119" s="70">
        <v>157368000</v>
      </c>
      <c r="E119" s="72">
        <v>154623000</v>
      </c>
      <c r="F119" s="57">
        <v>2745000</v>
      </c>
      <c r="G119" s="58"/>
    </row>
    <row r="120" spans="1:7" ht="12" customHeight="1">
      <c r="A120" s="1" t="s">
        <v>47</v>
      </c>
      <c r="B120" s="37" t="s">
        <v>48</v>
      </c>
      <c r="C120" s="19">
        <v>100992000</v>
      </c>
      <c r="D120" s="19">
        <v>100460000</v>
      </c>
      <c r="E120" s="19">
        <v>100060000</v>
      </c>
      <c r="F120" s="19">
        <v>400000</v>
      </c>
      <c r="G120" s="56"/>
    </row>
    <row r="121" spans="1:7" ht="12" customHeight="1">
      <c r="A121" s="1" t="s">
        <v>49</v>
      </c>
      <c r="B121" s="37" t="s">
        <v>50</v>
      </c>
      <c r="C121" s="19">
        <f>SUM(C122:C131)</f>
        <v>850649832</v>
      </c>
      <c r="D121" s="19">
        <f>SUM(D122:D131)</f>
        <v>723981160</v>
      </c>
      <c r="E121" s="19">
        <f>SUM(E122:E131)</f>
        <v>219432160</v>
      </c>
      <c r="F121" s="19">
        <f>SUM(F122:F131)</f>
        <v>504549000</v>
      </c>
      <c r="G121" s="56">
        <f>SUM(G122:G131)</f>
        <v>0</v>
      </c>
    </row>
    <row r="122" spans="1:7" ht="12" customHeight="1">
      <c r="A122" s="1" t="s">
        <v>51</v>
      </c>
      <c r="B122" s="37" t="s">
        <v>179</v>
      </c>
      <c r="C122" s="19">
        <v>182035832</v>
      </c>
      <c r="D122" s="19">
        <v>219432160</v>
      </c>
      <c r="E122" s="19">
        <v>219432160</v>
      </c>
      <c r="F122" s="20"/>
      <c r="G122" s="56"/>
    </row>
    <row r="123" spans="1:7" ht="12" customHeight="1">
      <c r="A123" s="1" t="s">
        <v>52</v>
      </c>
      <c r="B123" s="38" t="s">
        <v>180</v>
      </c>
      <c r="C123" s="19"/>
      <c r="D123" s="19"/>
      <c r="E123" s="48"/>
      <c r="F123" s="20"/>
      <c r="G123" s="56"/>
    </row>
    <row r="124" spans="1:7" ht="22.5" customHeight="1">
      <c r="A124" s="1" t="s">
        <v>53</v>
      </c>
      <c r="B124" s="39" t="s">
        <v>181</v>
      </c>
      <c r="C124" s="19"/>
      <c r="D124" s="19"/>
      <c r="E124" s="48"/>
      <c r="F124" s="20"/>
      <c r="G124" s="56"/>
    </row>
    <row r="125" spans="1:7" ht="26.25" customHeight="1">
      <c r="A125" s="1" t="s">
        <v>54</v>
      </c>
      <c r="B125" s="39" t="s">
        <v>182</v>
      </c>
      <c r="C125" s="19"/>
      <c r="D125" s="19"/>
      <c r="E125" s="48"/>
      <c r="F125" s="20"/>
      <c r="G125" s="56"/>
    </row>
    <row r="126" spans="1:7" ht="12" customHeight="1">
      <c r="A126" s="1" t="s">
        <v>55</v>
      </c>
      <c r="B126" s="38" t="s">
        <v>183</v>
      </c>
      <c r="C126" s="19">
        <v>10300000</v>
      </c>
      <c r="D126" s="19">
        <v>7000000</v>
      </c>
      <c r="E126" s="19"/>
      <c r="F126" s="19">
        <v>7000000</v>
      </c>
      <c r="G126" s="56"/>
    </row>
    <row r="127" spans="1:7" ht="12" customHeight="1">
      <c r="A127" s="1" t="s">
        <v>56</v>
      </c>
      <c r="B127" s="38" t="s">
        <v>184</v>
      </c>
      <c r="C127" s="19"/>
      <c r="D127" s="19"/>
      <c r="E127" s="48"/>
      <c r="F127" s="20"/>
      <c r="G127" s="56"/>
    </row>
    <row r="128" spans="1:7" ht="12" customHeight="1">
      <c r="A128" s="1" t="s">
        <v>57</v>
      </c>
      <c r="B128" s="39" t="s">
        <v>185</v>
      </c>
      <c r="C128" s="19"/>
      <c r="D128" s="19"/>
      <c r="E128" s="48"/>
      <c r="F128" s="20"/>
      <c r="G128" s="56"/>
    </row>
    <row r="129" spans="1:7" ht="12" customHeight="1">
      <c r="A129" s="1" t="s">
        <v>186</v>
      </c>
      <c r="B129" s="39" t="s">
        <v>187</v>
      </c>
      <c r="C129" s="19"/>
      <c r="D129" s="19"/>
      <c r="E129" s="48"/>
      <c r="F129" s="20"/>
      <c r="G129" s="56"/>
    </row>
    <row r="130" spans="1:7" ht="12" customHeight="1">
      <c r="A130" s="1" t="s">
        <v>188</v>
      </c>
      <c r="B130" s="39" t="s">
        <v>189</v>
      </c>
      <c r="C130" s="19"/>
      <c r="D130" s="19"/>
      <c r="E130" s="48"/>
      <c r="F130" s="20"/>
      <c r="G130" s="56"/>
    </row>
    <row r="131" spans="1:7" ht="12" customHeight="1">
      <c r="A131" s="1" t="s">
        <v>190</v>
      </c>
      <c r="B131" s="39" t="s">
        <v>191</v>
      </c>
      <c r="C131" s="19">
        <v>658314000</v>
      </c>
      <c r="D131" s="19">
        <v>497549000</v>
      </c>
      <c r="E131" s="19"/>
      <c r="F131" s="19">
        <v>497549000</v>
      </c>
      <c r="G131" s="56"/>
    </row>
    <row r="132" spans="1:7" ht="12" customHeight="1">
      <c r="A132" s="25" t="s">
        <v>3</v>
      </c>
      <c r="B132" s="36" t="s">
        <v>251</v>
      </c>
      <c r="C132" s="48">
        <f>+C133+C135+C137</f>
        <v>5228434060</v>
      </c>
      <c r="D132" s="48">
        <f>+D133+D135+D137</f>
        <v>4822570000</v>
      </c>
      <c r="E132" s="48">
        <f>+E133+E135+E137</f>
        <v>0</v>
      </c>
      <c r="F132" s="48">
        <f>+F133+F135+F137</f>
        <v>4822570000</v>
      </c>
      <c r="G132" s="54">
        <f>+G133+G135+G137</f>
        <v>0</v>
      </c>
    </row>
    <row r="133" spans="1:7" ht="12" customHeight="1">
      <c r="A133" s="1" t="s">
        <v>4</v>
      </c>
      <c r="B133" s="37" t="s">
        <v>192</v>
      </c>
      <c r="C133" s="20">
        <v>2979695150</v>
      </c>
      <c r="D133" s="20">
        <v>2737919000</v>
      </c>
      <c r="E133" s="20"/>
      <c r="F133" s="20">
        <v>2737919000</v>
      </c>
      <c r="G133" s="56"/>
    </row>
    <row r="134" spans="1:7" ht="12" customHeight="1">
      <c r="A134" s="1" t="s">
        <v>5</v>
      </c>
      <c r="B134" s="37" t="s">
        <v>193</v>
      </c>
      <c r="C134" s="20"/>
      <c r="D134" s="20"/>
      <c r="E134" s="20"/>
      <c r="F134" s="20"/>
      <c r="G134" s="56"/>
    </row>
    <row r="135" spans="1:7" ht="12" customHeight="1">
      <c r="A135" s="1" t="s">
        <v>6</v>
      </c>
      <c r="B135" s="37" t="s">
        <v>194</v>
      </c>
      <c r="C135" s="20">
        <v>2110362910</v>
      </c>
      <c r="D135" s="20">
        <v>1986037000</v>
      </c>
      <c r="E135" s="20"/>
      <c r="F135" s="20">
        <v>1986037000</v>
      </c>
      <c r="G135" s="56"/>
    </row>
    <row r="136" spans="1:7" ht="12" customHeight="1">
      <c r="A136" s="1" t="s">
        <v>7</v>
      </c>
      <c r="B136" s="37" t="s">
        <v>195</v>
      </c>
      <c r="C136" s="20"/>
      <c r="D136" s="20"/>
      <c r="E136" s="48"/>
      <c r="F136" s="20"/>
      <c r="G136" s="56"/>
    </row>
    <row r="137" spans="1:7" ht="12" customHeight="1">
      <c r="A137" s="1" t="s">
        <v>8</v>
      </c>
      <c r="B137" s="29" t="s">
        <v>196</v>
      </c>
      <c r="C137" s="20">
        <f>SUM(C138:C145)</f>
        <v>138376000</v>
      </c>
      <c r="D137" s="20">
        <f>SUM(D138:D145)</f>
        <v>98614000</v>
      </c>
      <c r="E137" s="20">
        <f>SUM(E138:E145)</f>
        <v>0</v>
      </c>
      <c r="F137" s="20">
        <f>SUM(F138:F145)</f>
        <v>98614000</v>
      </c>
      <c r="G137" s="52">
        <f>SUM(G138:G145)</f>
        <v>0</v>
      </c>
    </row>
    <row r="138" spans="1:7" ht="12" customHeight="1">
      <c r="A138" s="1" t="s">
        <v>9</v>
      </c>
      <c r="B138" s="29" t="s">
        <v>197</v>
      </c>
      <c r="C138" s="20"/>
      <c r="D138" s="20"/>
      <c r="E138" s="48"/>
      <c r="F138" s="20"/>
      <c r="G138" s="56"/>
    </row>
    <row r="139" spans="1:7" ht="24" customHeight="1">
      <c r="A139" s="1" t="s">
        <v>10</v>
      </c>
      <c r="B139" s="39" t="s">
        <v>198</v>
      </c>
      <c r="C139" s="20"/>
      <c r="D139" s="20"/>
      <c r="E139" s="48"/>
      <c r="F139" s="20"/>
      <c r="G139" s="56"/>
    </row>
    <row r="140" spans="1:7" ht="22.5">
      <c r="A140" s="1" t="s">
        <v>11</v>
      </c>
      <c r="B140" s="39" t="s">
        <v>182</v>
      </c>
      <c r="C140" s="20"/>
      <c r="D140" s="20"/>
      <c r="E140" s="48"/>
      <c r="F140" s="20"/>
      <c r="G140" s="56"/>
    </row>
    <row r="141" spans="1:7" ht="12" customHeight="1">
      <c r="A141" s="1" t="s">
        <v>58</v>
      </c>
      <c r="B141" s="39" t="s">
        <v>199</v>
      </c>
      <c r="C141" s="20">
        <v>9600000</v>
      </c>
      <c r="D141" s="20">
        <v>1600000</v>
      </c>
      <c r="E141" s="20"/>
      <c r="F141" s="20">
        <v>1600000</v>
      </c>
      <c r="G141" s="56"/>
    </row>
    <row r="142" spans="1:7" ht="12" customHeight="1">
      <c r="A142" s="1" t="s">
        <v>59</v>
      </c>
      <c r="B142" s="39" t="s">
        <v>200</v>
      </c>
      <c r="C142" s="20"/>
      <c r="D142" s="20"/>
      <c r="E142" s="20"/>
      <c r="F142" s="20"/>
      <c r="G142" s="56"/>
    </row>
    <row r="143" spans="1:7" ht="21.75" customHeight="1">
      <c r="A143" s="1" t="s">
        <v>60</v>
      </c>
      <c r="B143" s="39" t="s">
        <v>185</v>
      </c>
      <c r="C143" s="20">
        <v>11000000</v>
      </c>
      <c r="D143" s="20">
        <v>20780000</v>
      </c>
      <c r="E143" s="20"/>
      <c r="F143" s="20">
        <v>20780000</v>
      </c>
      <c r="G143" s="56"/>
    </row>
    <row r="144" spans="1:7" ht="21" customHeight="1">
      <c r="A144" s="1" t="s">
        <v>201</v>
      </c>
      <c r="B144" s="39" t="s">
        <v>261</v>
      </c>
      <c r="C144" s="20"/>
      <c r="D144" s="20"/>
      <c r="E144" s="20"/>
      <c r="F144" s="20"/>
      <c r="G144" s="56"/>
    </row>
    <row r="145" spans="1:7" ht="22.5">
      <c r="A145" s="1" t="s">
        <v>202</v>
      </c>
      <c r="B145" s="39" t="s">
        <v>203</v>
      </c>
      <c r="C145" s="20">
        <v>117776000</v>
      </c>
      <c r="D145" s="20">
        <v>76234000</v>
      </c>
      <c r="E145" s="20"/>
      <c r="F145" s="20">
        <v>76234000</v>
      </c>
      <c r="G145" s="56"/>
    </row>
    <row r="146" spans="1:7" ht="12" customHeight="1">
      <c r="A146" s="25" t="s">
        <v>12</v>
      </c>
      <c r="B146" s="40" t="s">
        <v>204</v>
      </c>
      <c r="C146" s="48">
        <f>+C147+C148</f>
        <v>601474000</v>
      </c>
      <c r="D146" s="48">
        <f>+D147+D148</f>
        <v>347601000</v>
      </c>
      <c r="E146" s="48">
        <f>+E147+E148</f>
        <v>0</v>
      </c>
      <c r="F146" s="48">
        <f>+F147+F148</f>
        <v>347601000</v>
      </c>
      <c r="G146" s="54">
        <f>+G147+G148</f>
        <v>0</v>
      </c>
    </row>
    <row r="147" spans="1:7" ht="12" customHeight="1">
      <c r="A147" s="1" t="s">
        <v>13</v>
      </c>
      <c r="B147" s="37" t="s">
        <v>62</v>
      </c>
      <c r="C147" s="20">
        <v>85000000</v>
      </c>
      <c r="D147" s="20">
        <v>40000000</v>
      </c>
      <c r="E147" s="20"/>
      <c r="F147" s="20">
        <v>40000000</v>
      </c>
      <c r="G147" s="56"/>
    </row>
    <row r="148" spans="1:7" ht="12" customHeight="1">
      <c r="A148" s="1" t="s">
        <v>14</v>
      </c>
      <c r="B148" s="37" t="s">
        <v>63</v>
      </c>
      <c r="C148" s="20">
        <v>516474000</v>
      </c>
      <c r="D148" s="20">
        <v>307601000</v>
      </c>
      <c r="E148" s="20"/>
      <c r="F148" s="20">
        <v>307601000</v>
      </c>
      <c r="G148" s="56"/>
    </row>
    <row r="149" spans="1:7" ht="12" customHeight="1">
      <c r="A149" s="25" t="s">
        <v>61</v>
      </c>
      <c r="B149" s="40" t="s">
        <v>205</v>
      </c>
      <c r="C149" s="48">
        <f>+C98+C132+C146</f>
        <v>10441595892</v>
      </c>
      <c r="D149" s="48">
        <f>+D98+D132+D146</f>
        <v>9761053160</v>
      </c>
      <c r="E149" s="48">
        <f>+E98+E132+E146</f>
        <v>3646837160</v>
      </c>
      <c r="F149" s="48">
        <f>+F98+F132+F146</f>
        <v>6114216000</v>
      </c>
      <c r="G149" s="54">
        <f>+G98+G132+G146</f>
        <v>0</v>
      </c>
    </row>
    <row r="150" spans="1:7" ht="12" customHeight="1">
      <c r="A150" s="25" t="s">
        <v>20</v>
      </c>
      <c r="B150" s="40" t="s">
        <v>206</v>
      </c>
      <c r="C150" s="48">
        <f>+C151+C152+C153</f>
        <v>9086000</v>
      </c>
      <c r="D150" s="48">
        <f>+D151+D152+D153</f>
        <v>84760587</v>
      </c>
      <c r="E150" s="48">
        <f>+E151+E152+E153</f>
        <v>84760587</v>
      </c>
      <c r="F150" s="48">
        <f>+F151+F152+F153</f>
        <v>0</v>
      </c>
      <c r="G150" s="54">
        <f>+G151+G152+G153</f>
        <v>0</v>
      </c>
    </row>
    <row r="151" spans="1:7" ht="12" customHeight="1">
      <c r="A151" s="1" t="s">
        <v>21</v>
      </c>
      <c r="B151" s="37" t="s">
        <v>207</v>
      </c>
      <c r="C151" s="20">
        <v>9086000</v>
      </c>
      <c r="D151" s="20">
        <v>84760587</v>
      </c>
      <c r="E151" s="20">
        <v>84760587</v>
      </c>
      <c r="F151" s="20"/>
      <c r="G151" s="56"/>
    </row>
    <row r="152" spans="1:7" ht="12" customHeight="1">
      <c r="A152" s="1" t="s">
        <v>22</v>
      </c>
      <c r="B152" s="37" t="s">
        <v>208</v>
      </c>
      <c r="C152" s="20"/>
      <c r="D152" s="20"/>
      <c r="E152" s="48"/>
      <c r="F152" s="20"/>
      <c r="G152" s="56"/>
    </row>
    <row r="153" spans="1:7" ht="12" customHeight="1">
      <c r="A153" s="1" t="s">
        <v>23</v>
      </c>
      <c r="B153" s="37" t="s">
        <v>209</v>
      </c>
      <c r="C153" s="20"/>
      <c r="D153" s="20"/>
      <c r="E153" s="48"/>
      <c r="F153" s="20"/>
      <c r="G153" s="56"/>
    </row>
    <row r="154" spans="1:7" ht="12" customHeight="1">
      <c r="A154" s="25" t="s">
        <v>29</v>
      </c>
      <c r="B154" s="40" t="s">
        <v>210</v>
      </c>
      <c r="C154" s="48"/>
      <c r="D154" s="48"/>
      <c r="E154" s="48"/>
      <c r="F154" s="48">
        <f>+F155+F156+F157+F158</f>
        <v>0</v>
      </c>
      <c r="G154" s="54">
        <f>+G155+G156+G157+G158</f>
        <v>0</v>
      </c>
    </row>
    <row r="155" spans="1:7" ht="12" customHeight="1">
      <c r="A155" s="1" t="s">
        <v>30</v>
      </c>
      <c r="B155" s="37" t="s">
        <v>211</v>
      </c>
      <c r="C155" s="20"/>
      <c r="D155" s="20"/>
      <c r="E155" s="48"/>
      <c r="F155" s="20"/>
      <c r="G155" s="56"/>
    </row>
    <row r="156" spans="1:7" ht="12" customHeight="1">
      <c r="A156" s="1" t="s">
        <v>31</v>
      </c>
      <c r="B156" s="37" t="s">
        <v>212</v>
      </c>
      <c r="C156" s="20"/>
      <c r="D156" s="20"/>
      <c r="E156" s="48"/>
      <c r="F156" s="20"/>
      <c r="G156" s="56"/>
    </row>
    <row r="157" spans="1:7" ht="12" customHeight="1">
      <c r="A157" s="1" t="s">
        <v>112</v>
      </c>
      <c r="B157" s="37" t="s">
        <v>213</v>
      </c>
      <c r="C157" s="20"/>
      <c r="D157" s="20"/>
      <c r="E157" s="48"/>
      <c r="F157" s="20"/>
      <c r="G157" s="56"/>
    </row>
    <row r="158" spans="1:7" ht="12" customHeight="1">
      <c r="A158" s="1" t="s">
        <v>114</v>
      </c>
      <c r="B158" s="37" t="s">
        <v>214</v>
      </c>
      <c r="C158" s="20"/>
      <c r="D158" s="20"/>
      <c r="E158" s="48"/>
      <c r="F158" s="20"/>
      <c r="G158" s="56"/>
    </row>
    <row r="159" spans="1:7" ht="12" customHeight="1">
      <c r="A159" s="25" t="s">
        <v>64</v>
      </c>
      <c r="B159" s="40" t="s">
        <v>215</v>
      </c>
      <c r="C159" s="49">
        <f>SUM(C160:C163)</f>
        <v>37076481</v>
      </c>
      <c r="D159" s="49">
        <f>SUM(D160:D163)</f>
        <v>48040371</v>
      </c>
      <c r="E159" s="49">
        <f>+E160+E161+E162+E163</f>
        <v>48040371</v>
      </c>
      <c r="F159" s="49">
        <f>+F160+F161+F162+F163</f>
        <v>0</v>
      </c>
      <c r="G159" s="59">
        <f>+G160+G161+G162+G163</f>
        <v>0</v>
      </c>
    </row>
    <row r="160" spans="1:7" ht="12" customHeight="1">
      <c r="A160" s="1" t="s">
        <v>32</v>
      </c>
      <c r="B160" s="37" t="s">
        <v>216</v>
      </c>
      <c r="C160" s="20"/>
      <c r="D160" s="20"/>
      <c r="E160" s="48"/>
      <c r="F160" s="20"/>
      <c r="G160" s="56"/>
    </row>
    <row r="161" spans="1:7" ht="12" customHeight="1">
      <c r="A161" s="1" t="s">
        <v>33</v>
      </c>
      <c r="B161" s="37" t="s">
        <v>217</v>
      </c>
      <c r="C161" s="20">
        <v>37076481</v>
      </c>
      <c r="D161" s="20">
        <v>48040371</v>
      </c>
      <c r="E161" s="20">
        <v>48040371</v>
      </c>
      <c r="F161" s="20"/>
      <c r="G161" s="56"/>
    </row>
    <row r="162" spans="1:7" ht="12" customHeight="1">
      <c r="A162" s="1" t="s">
        <v>122</v>
      </c>
      <c r="B162" s="37" t="s">
        <v>218</v>
      </c>
      <c r="C162" s="20"/>
      <c r="D162" s="20"/>
      <c r="E162" s="48"/>
      <c r="F162" s="20"/>
      <c r="G162" s="56"/>
    </row>
    <row r="163" spans="1:7" ht="12" customHeight="1">
      <c r="A163" s="1" t="s">
        <v>124</v>
      </c>
      <c r="B163" s="37" t="s">
        <v>219</v>
      </c>
      <c r="C163" s="20"/>
      <c r="D163" s="20"/>
      <c r="E163" s="48"/>
      <c r="F163" s="20"/>
      <c r="G163" s="56"/>
    </row>
    <row r="164" spans="1:7" ht="12" customHeight="1">
      <c r="A164" s="25" t="s">
        <v>34</v>
      </c>
      <c r="B164" s="40" t="s">
        <v>220</v>
      </c>
      <c r="C164" s="53">
        <f>+C165+C166+C167+C168</f>
        <v>0</v>
      </c>
      <c r="D164" s="53">
        <f>+D165+D166+D167+D168</f>
        <v>0</v>
      </c>
      <c r="E164" s="48"/>
      <c r="F164" s="53">
        <f>+F165+F166+F167+F168</f>
        <v>0</v>
      </c>
      <c r="G164" s="60">
        <f>+G165+G166+G167+G168</f>
        <v>0</v>
      </c>
    </row>
    <row r="165" spans="1:7" ht="12" customHeight="1">
      <c r="A165" s="1" t="s">
        <v>35</v>
      </c>
      <c r="B165" s="37" t="s">
        <v>221</v>
      </c>
      <c r="C165" s="20"/>
      <c r="D165" s="20"/>
      <c r="E165" s="48"/>
      <c r="F165" s="20"/>
      <c r="G165" s="56"/>
    </row>
    <row r="166" spans="1:7" ht="12" customHeight="1">
      <c r="A166" s="1" t="s">
        <v>36</v>
      </c>
      <c r="B166" s="37" t="s">
        <v>222</v>
      </c>
      <c r="C166" s="20"/>
      <c r="D166" s="20"/>
      <c r="E166" s="48"/>
      <c r="F166" s="20"/>
      <c r="G166" s="56"/>
    </row>
    <row r="167" spans="1:7" ht="12" customHeight="1">
      <c r="A167" s="1" t="s">
        <v>67</v>
      </c>
      <c r="B167" s="37" t="s">
        <v>223</v>
      </c>
      <c r="C167" s="20"/>
      <c r="D167" s="20"/>
      <c r="E167" s="48"/>
      <c r="F167" s="20"/>
      <c r="G167" s="56"/>
    </row>
    <row r="168" spans="1:7" ht="12" customHeight="1">
      <c r="A168" s="1" t="s">
        <v>130</v>
      </c>
      <c r="B168" s="37" t="s">
        <v>224</v>
      </c>
      <c r="C168" s="20"/>
      <c r="D168" s="20"/>
      <c r="E168" s="48"/>
      <c r="F168" s="20"/>
      <c r="G168" s="56"/>
    </row>
    <row r="169" spans="1:8" ht="15" customHeight="1">
      <c r="A169" s="25" t="s">
        <v>66</v>
      </c>
      <c r="B169" s="40" t="s">
        <v>225</v>
      </c>
      <c r="C169" s="61">
        <f>+C150+C154+C159+C164</f>
        <v>46162481</v>
      </c>
      <c r="D169" s="61">
        <f>+D150+D154+D159+D164</f>
        <v>132800958</v>
      </c>
      <c r="E169" s="61">
        <f>+E150+E154+E159+E164</f>
        <v>132800958</v>
      </c>
      <c r="F169" s="61">
        <f>+F150+F154+F159+F164</f>
        <v>0</v>
      </c>
      <c r="G169" s="62">
        <f>+G150+G154+G159+G164</f>
        <v>0</v>
      </c>
      <c r="H169" s="9"/>
    </row>
    <row r="170" spans="1:7" s="6" customFormat="1" ht="23.25" customHeight="1" thickBot="1">
      <c r="A170" s="41" t="s">
        <v>37</v>
      </c>
      <c r="B170" s="42" t="s">
        <v>226</v>
      </c>
      <c r="C170" s="63">
        <f>+C149+C169</f>
        <v>10487758373</v>
      </c>
      <c r="D170" s="63">
        <f>+D149+D169</f>
        <v>9893854118</v>
      </c>
      <c r="E170" s="63">
        <f>+E149+E169</f>
        <v>3779638118</v>
      </c>
      <c r="F170" s="63">
        <f>+F149+F169</f>
        <v>6114216000</v>
      </c>
      <c r="G170" s="64">
        <f>+G149+G169</f>
        <v>0</v>
      </c>
    </row>
    <row r="171" ht="7.5" customHeight="1"/>
  </sheetData>
  <sheetProtection/>
  <mergeCells count="4">
    <mergeCell ref="A1:C1"/>
    <mergeCell ref="A2:B2"/>
    <mergeCell ref="A94:C94"/>
    <mergeCell ref="A95:B95"/>
  </mergeCells>
  <printOptions/>
  <pageMargins left="0.7086614173228347" right="0.7086614173228347" top="0.35433070866141736" bottom="0.35433070866141736" header="0.31496062992125984" footer="0.31496062992125984"/>
  <pageSetup firstPageNumber="18" useFirstPageNumber="1" fitToHeight="2" fitToWidth="1" horizontalDpi="600" verticalDpi="600" orientation="portrait" paperSize="8" scale="99" r:id="rId2"/>
  <headerFooter>
    <oddFooter>&amp;C&amp;P</oddFooter>
  </headerFooter>
  <rowBreaks count="1" manualBreakCount="1">
    <brk id="9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2020-02-13T08:38:45Z</dcterms:modified>
  <cp:category/>
  <cp:version/>
  <cp:contentType/>
  <cp:contentStatus/>
</cp:coreProperties>
</file>