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ÉRLEG" sheetId="1" r:id="rId1"/>
    <sheet name="BEVÉTEL" sheetId="2" r:id="rId2"/>
    <sheet name="KIADÁS" sheetId="3" r:id="rId3"/>
    <sheet name="cofogbev" sheetId="4" r:id="rId4"/>
    <sheet name="cofogkiad" sheetId="5" r:id="rId5"/>
  </sheets>
  <definedNames>
    <definedName name="_xlnm.Print_Titles" localSheetId="3">'cofogbev'!$2:$3</definedName>
    <definedName name="_xlnm.Print_Titles" localSheetId="4">'cofogkiad'!$1:$3</definedName>
  </definedNames>
  <calcPr fullCalcOnLoad="1"/>
</workbook>
</file>

<file path=xl/sharedStrings.xml><?xml version="1.0" encoding="utf-8"?>
<sst xmlns="http://schemas.openxmlformats.org/spreadsheetml/2006/main" count="305" uniqueCount="224">
  <si>
    <t xml:space="preserve"> Ezer forintban</t>
  </si>
  <si>
    <t>Sorszám</t>
  </si>
  <si>
    <t>Bevételek</t>
  </si>
  <si>
    <t>Kiadások</t>
  </si>
  <si>
    <t>Megnevezés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</si>
  <si>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</si>
  <si>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</si>
  <si>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</si>
  <si>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</si>
  <si>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</si>
  <si>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</si>
  <si>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</si>
  <si>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</si>
  <si>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</si>
  <si>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</si>
  <si>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</si>
  <si>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</si>
  <si>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</si>
  <si>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</si>
  <si>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</si>
  <si>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</si>
  <si>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</si>
  <si>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</si>
  <si>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</si>
  <si>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</si>
  <si>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</si>
  <si>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</si>
  <si>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</si>
  <si>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</si>
  <si>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</si>
  <si>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</si>
  <si>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</si>
  <si>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</si>
  <si>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</si>
  <si>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</si>
  <si>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</si>
  <si>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</si>
  <si>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</si>
  <si>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</si>
  <si>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</si>
  <si>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</si>
  <si>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</si>
  <si>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</si>
  <si>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</si>
  <si>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</si>
  <si>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</si>
  <si>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</si>
  <si>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</si>
  <si>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</si>
  <si>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</si>
  <si>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</si>
  <si>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</si>
  <si>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</si>
  <si>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</si>
  <si>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</si>
  <si>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</si>
  <si>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</si>
  <si>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</si>
  <si>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</si>
  <si>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</si>
  <si>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</si>
  <si>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</si>
  <si>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</si>
  <si>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</si>
  <si>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</si>
  <si>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</si>
  <si>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</si>
  <si>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</si>
  <si>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</si>
  <si>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</si>
  <si>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</si>
  <si>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</si>
  <si>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</si>
  <si>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</si>
  <si>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</si>
  <si>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</si>
  <si>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</si>
  <si>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</si>
  <si>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</si>
  <si>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</si>
  <si>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</si>
  <si>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</si>
  <si>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</si>
  <si>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</si>
  <si>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</si>
  <si>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27.</t>
  </si>
  <si>
    <t>Mindösszesen (14+25)</t>
  </si>
  <si>
    <t xml:space="preserve"> </t>
  </si>
  <si>
    <t>Adatok ezer forintban</t>
  </si>
  <si>
    <t>MEGNEVEZÉS</t>
  </si>
  <si>
    <t>2014. évi eredeti előirányzat</t>
  </si>
  <si>
    <t>2014. évi módosított előirányzat</t>
  </si>
  <si>
    <t>Teljesítés      %-ban</t>
  </si>
  <si>
    <t>1. Saját működési bevételek</t>
  </si>
  <si>
    <t>2. Általános forgalmi adó-bevételek, -visszatérülések</t>
  </si>
  <si>
    <t>3. Működési célú hozam- és kamatbevételek</t>
  </si>
  <si>
    <t>Intézményi működési bevételek összesen</t>
  </si>
  <si>
    <t>Közhatalmi bevételek</t>
  </si>
  <si>
    <t>1. Igazgatási szolgáltatási díj</t>
  </si>
  <si>
    <t xml:space="preserve">  </t>
  </si>
  <si>
    <t>2. Felügyeleti jellegű tevékenység díja</t>
  </si>
  <si>
    <t>3. Átengedett közhatalmi bevételek</t>
  </si>
  <si>
    <t>4. Helyi adók és adójellegű bevételek</t>
  </si>
  <si>
    <t>5. Adópótlék és adóbírság</t>
  </si>
  <si>
    <t>6. Bírságbevételek</t>
  </si>
  <si>
    <t>7. Egyéb közhatalmi bevételek</t>
  </si>
  <si>
    <t>Közhatalmi bevételek összesen</t>
  </si>
  <si>
    <t>Költségvetési támogatás</t>
  </si>
  <si>
    <t>1. Működési költségvetési támogatás</t>
  </si>
  <si>
    <t>2. Felhalmozási költségvetési támogatás</t>
  </si>
  <si>
    <t>Költségvetési támogatás összesen</t>
  </si>
  <si>
    <t>Működési célú átvett pénzeszközök</t>
  </si>
  <si>
    <t>Felhalmozási jellegű bevételek</t>
  </si>
  <si>
    <t>I. Tárgyi eszközök, immateriális javak értékesítése</t>
  </si>
  <si>
    <t>II. Pénzügyi befektetések bevételei</t>
  </si>
  <si>
    <t>III. Egyéb felhalmozási bevételek</t>
  </si>
  <si>
    <t>IV. Felhalmozási célú támogatásértékű bevételek</t>
  </si>
  <si>
    <t>V. Felhalmozási célú átvett pénzeszközök</t>
  </si>
  <si>
    <t>Felhalmozási jellegű bevételek összesen</t>
  </si>
  <si>
    <t>KÖLTSÉGVETÉSI BEVÉTELEK ÖSSZESEN</t>
  </si>
  <si>
    <t>Hitel- kölcsönfelvétel államháztartáson kívülről</t>
  </si>
  <si>
    <t>Maradvány igénybevétele</t>
  </si>
  <si>
    <t>Irányítószervi támogatás</t>
  </si>
  <si>
    <t>FINANSZÍROZÁSI BEVÉTELEK ÖSSZESEN</t>
  </si>
  <si>
    <t>BEVÉTELEK ÖSSZESEN</t>
  </si>
  <si>
    <t>Működési kiadások</t>
  </si>
  <si>
    <t>1. Személyi juttatások</t>
  </si>
  <si>
    <t>2. Szociális hozzájárulási adó és járulékok</t>
  </si>
  <si>
    <t>3. Dologi kiadások</t>
  </si>
  <si>
    <t>4. Ellátottak pénzbeli juttatásai</t>
  </si>
  <si>
    <t>Intézményi működési kiadások összesen</t>
  </si>
  <si>
    <t>Működési célú támogatásértékű kiadások</t>
  </si>
  <si>
    <t>Működési célú átadott pénzeszközök</t>
  </si>
  <si>
    <t>Felhalmozási jellegű kiadások</t>
  </si>
  <si>
    <t>1. Felújítások, beruházások</t>
  </si>
  <si>
    <t>2. Felhalmozási célú támogatásértékű kiadások</t>
  </si>
  <si>
    <t>3. Felhalmozási célú átadott pénzeszközök</t>
  </si>
  <si>
    <t>Tartalék előirányzatok</t>
  </si>
  <si>
    <t>1. Általános tartalék</t>
  </si>
  <si>
    <t>2. Működési célú céltartalék</t>
  </si>
  <si>
    <t>3. Felhalmozási célú céltartalék</t>
  </si>
  <si>
    <t>Tartalék előirányzatok összesen</t>
  </si>
  <si>
    <t>KÖLTSÉGVETÉSI KIADÁSOK ÖSSZESEN</t>
  </si>
  <si>
    <t>Hitel-kölcsön törlesztés államháztartáson kívülre</t>
  </si>
  <si>
    <t>Külföldi finanszírozási kiadásai</t>
  </si>
  <si>
    <t>FINANSZÍROZÁS KIADÁSOK ÖSSZESEN</t>
  </si>
  <si>
    <t>Függő, átfutó, kiegyenlítő kiadás</t>
  </si>
  <si>
    <t>KIADÁSOK ÖSSZESEN</t>
  </si>
  <si>
    <t>TELJESÍTÉS</t>
  </si>
  <si>
    <t>Eredeti előirányzat</t>
  </si>
  <si>
    <t>Módosított előirányzat</t>
  </si>
  <si>
    <t>Támogatásért. Bevétel és pénzeszköz átvétel</t>
  </si>
  <si>
    <t>Felhalmozási bevétel</t>
  </si>
  <si>
    <t>Maradvány igénybev.</t>
  </si>
  <si>
    <t>Összesen</t>
  </si>
  <si>
    <t>%-ban</t>
  </si>
  <si>
    <t>Adó kiszabás, beszedés</t>
  </si>
  <si>
    <t>- gépjármű adó</t>
  </si>
  <si>
    <t xml:space="preserve">- magánsz.komm. adója </t>
  </si>
  <si>
    <t>- iparűzési adó</t>
  </si>
  <si>
    <t xml:space="preserve">- termőföld bérbead. </t>
  </si>
  <si>
    <t>- idegenforgalmi adó</t>
  </si>
  <si>
    <t>- pótlék, bírág, ig-i. szolg. díj</t>
  </si>
  <si>
    <t>Zöldterület kezelés</t>
  </si>
  <si>
    <t>Komp és révközlekedés</t>
  </si>
  <si>
    <t>Közutak üzemeltetése</t>
  </si>
  <si>
    <t>Közművelődési tevékenység</t>
  </si>
  <si>
    <t>Köztemető fenntartás</t>
  </si>
  <si>
    <t>Egyéb vendéglátás</t>
  </si>
  <si>
    <t>Közvilágítás</t>
  </si>
  <si>
    <t>Önkorm. Kiegészitő támogat.</t>
  </si>
  <si>
    <t>Községgazdálkodás</t>
  </si>
  <si>
    <t>Háziorvosi szolgálat</t>
  </si>
  <si>
    <t>Család és nővédelem</t>
  </si>
  <si>
    <t>Ifjúság eü. Gondozás</t>
  </si>
  <si>
    <t>Bölcsődei ellátás</t>
  </si>
  <si>
    <t>Önkorm.hivatal müködés.t.</t>
  </si>
  <si>
    <t>Szoc. ell.önerejéhez finansz.</t>
  </si>
  <si>
    <t>RSZS</t>
  </si>
  <si>
    <t>FHT</t>
  </si>
  <si>
    <t>Lakásfenntartási támogatás</t>
  </si>
  <si>
    <t>Közfoglalkoztatás</t>
  </si>
  <si>
    <t>Szennyvíz kezelése</t>
  </si>
  <si>
    <t>Önkormányzati segély</t>
  </si>
  <si>
    <t>Szoc.ellátás támogatása</t>
  </si>
  <si>
    <t>Maradvány felhasználás</t>
  </si>
  <si>
    <t>Önkormányzati vagyonnal k.g.</t>
  </si>
  <si>
    <t>Viztermelés kezelés</t>
  </si>
  <si>
    <t>Rendezvények</t>
  </si>
  <si>
    <t>Egyéb felhalm bevételek</t>
  </si>
  <si>
    <t>Civil szervezetek mük.támog.</t>
  </si>
  <si>
    <t>Közbiztonság</t>
  </si>
  <si>
    <t>Személyi</t>
  </si>
  <si>
    <t>Járulékok</t>
  </si>
  <si>
    <t>Dologi és egyéb műk.c.kiad.</t>
  </si>
  <si>
    <t>Szociális</t>
  </si>
  <si>
    <t>Támogatás</t>
  </si>
  <si>
    <t>Beruházás</t>
  </si>
  <si>
    <t>Tüz és katasztrófavéd.tev.</t>
  </si>
  <si>
    <t>Civil szervezetek támog.</t>
  </si>
  <si>
    <t>Szakmai érdekképv. Támog.</t>
  </si>
  <si>
    <t>Iskolai oktatás támogatása</t>
  </si>
  <si>
    <t xml:space="preserve"> Közművelődési tevékenység</t>
  </si>
  <si>
    <t>Szociális ellátás támogatása</t>
  </si>
  <si>
    <t>Támogatási célú finanszírozás</t>
  </si>
  <si>
    <t>Önkormányzati jogalkotás</t>
  </si>
  <si>
    <t>Egyéb vendéglátás (konyha)</t>
  </si>
  <si>
    <t>Nem vesz.hulladék kezelése</t>
  </si>
  <si>
    <t>Háziorvosi ügyelet</t>
  </si>
  <si>
    <t>Fogorvosi ellátás</t>
  </si>
  <si>
    <t>Település eü. Feladatok</t>
  </si>
  <si>
    <t>FHT., RSZS.</t>
  </si>
  <si>
    <t>Egyéb nem intézm.ellátások</t>
  </si>
  <si>
    <t>Átmeneti segély</t>
  </si>
  <si>
    <t>Temetési segély</t>
  </si>
  <si>
    <t>Oktatásban résztvevők pb.jutt.</t>
  </si>
  <si>
    <t>Köztemetés</t>
  </si>
  <si>
    <t>Egyes szoc.pbeli és term.ellát.</t>
  </si>
  <si>
    <t>Víztermelés-, kezelés</t>
  </si>
  <si>
    <t>Rendezvény</t>
  </si>
  <si>
    <t>Önkormányz.elszám.kp.kv.sz.</t>
  </si>
  <si>
    <t>Közbiztonság, közrend igazg.</t>
  </si>
  <si>
    <t>Közgyógyellátás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</si>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</sst>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46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164" fontId="8" fillId="0" borderId="12" xfId="55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164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4" fontId="10" fillId="0" borderId="12" xfId="40" applyNumberFormat="1" applyFont="1" applyFill="1" applyBorder="1" applyAlignment="1" applyProtection="1">
      <alignment/>
      <protection/>
    </xf>
    <xf numFmtId="10" fontId="10" fillId="0" borderId="12" xfId="6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0" fontId="0" fillId="0" borderId="12" xfId="62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top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0" xfId="6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0" fillId="0" borderId="12" xfId="0" applyNumberFormat="1" applyBorder="1" applyAlignment="1">
      <alignment horizontal="right"/>
    </xf>
    <xf numFmtId="10" fontId="9" fillId="0" borderId="12" xfId="62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Normal="122" workbookViewId="0" topLeftCell="A1">
      <selection activeCell="K32" sqref="K32"/>
    </sheetView>
  </sheetViews>
  <sheetFormatPr defaultColWidth="9.00390625" defaultRowHeight="12.75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54" t="s">
        <v>0</v>
      </c>
      <c r="I1" s="54"/>
      <c r="J1" s="54"/>
      <c r="K1" s="54"/>
    </row>
    <row r="2" spans="1:11" ht="12.75" customHeight="1">
      <c r="A2" s="55" t="s">
        <v>1</v>
      </c>
      <c r="B2" s="56" t="s">
        <v>2</v>
      </c>
      <c r="C2" s="56"/>
      <c r="D2" s="3"/>
      <c r="E2" s="3"/>
      <c r="F2" s="3"/>
      <c r="G2" s="56" t="s">
        <v>3</v>
      </c>
      <c r="H2" s="56"/>
      <c r="I2" s="4"/>
      <c r="J2" s="4"/>
      <c r="K2" s="3"/>
    </row>
    <row r="3" spans="1:11" ht="51">
      <c r="A3" s="55"/>
      <c r="B3" s="5" t="s">
        <v>4</v>
      </c>
      <c r="C3" s="6" t="s">
        <v>90</v>
      </c>
      <c r="D3" s="6" t="s">
        <v>91</v>
      </c>
      <c r="E3" s="6" t="s">
        <v>5</v>
      </c>
      <c r="F3" s="6" t="s">
        <v>6</v>
      </c>
      <c r="G3" s="5" t="s">
        <v>4</v>
      </c>
      <c r="H3" s="6" t="s">
        <v>90</v>
      </c>
      <c r="I3" s="6" t="s">
        <v>91</v>
      </c>
      <c r="J3" s="6" t="s">
        <v>5</v>
      </c>
      <c r="K3" s="6" t="s">
        <v>7</v>
      </c>
    </row>
    <row r="4" spans="1:11" ht="12.75">
      <c r="A4" s="5"/>
      <c r="B4" s="5" t="s">
        <v>8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9</v>
      </c>
      <c r="B5" s="9" t="s">
        <v>10</v>
      </c>
      <c r="C5" s="9">
        <v>32762</v>
      </c>
      <c r="D5" s="9">
        <v>34611</v>
      </c>
      <c r="E5" s="9">
        <v>31199</v>
      </c>
      <c r="F5" s="10">
        <f>E5/D5</f>
        <v>0.9014186241368352</v>
      </c>
      <c r="G5" s="9" t="s">
        <v>11</v>
      </c>
      <c r="H5" s="9">
        <v>88982</v>
      </c>
      <c r="I5" s="11">
        <v>115003</v>
      </c>
      <c r="J5" s="11">
        <v>112824</v>
      </c>
      <c r="K5" s="12">
        <f>J5/I5</f>
        <v>0.9810526681912646</v>
      </c>
    </row>
    <row r="6" spans="1:11" ht="13.5" customHeight="1">
      <c r="A6" s="8" t="s">
        <v>12</v>
      </c>
      <c r="B6" s="9" t="s">
        <v>13</v>
      </c>
      <c r="C6" s="9">
        <v>13100</v>
      </c>
      <c r="D6" s="9">
        <v>19763</v>
      </c>
      <c r="E6" s="9">
        <v>19763</v>
      </c>
      <c r="F6" s="10">
        <f>E6/D6</f>
        <v>1</v>
      </c>
      <c r="G6" s="9" t="s">
        <v>14</v>
      </c>
      <c r="H6" s="9">
        <v>16024</v>
      </c>
      <c r="I6" s="11">
        <v>19119</v>
      </c>
      <c r="J6" s="11">
        <v>19070</v>
      </c>
      <c r="K6" s="12">
        <f>J6/I6</f>
        <v>0.9974371044510696</v>
      </c>
    </row>
    <row r="7" spans="1:11" ht="13.5" customHeight="1">
      <c r="A7" s="8" t="s">
        <v>15</v>
      </c>
      <c r="B7" s="9" t="s">
        <v>16</v>
      </c>
      <c r="C7" s="9">
        <v>91884</v>
      </c>
      <c r="D7" s="9">
        <v>144520</v>
      </c>
      <c r="E7" s="9">
        <v>144523</v>
      </c>
      <c r="F7" s="10">
        <f>E7/D7</f>
        <v>1.0000207583725436</v>
      </c>
      <c r="G7" s="9" t="s">
        <v>17</v>
      </c>
      <c r="H7" s="9">
        <v>49341</v>
      </c>
      <c r="I7" s="11">
        <v>71473</v>
      </c>
      <c r="J7" s="11">
        <v>69568</v>
      </c>
      <c r="K7" s="12">
        <f>J7/I7</f>
        <v>0.9733465784282177</v>
      </c>
    </row>
    <row r="8" spans="1:11" ht="13.5" customHeight="1">
      <c r="A8" s="8" t="s">
        <v>18</v>
      </c>
      <c r="B8" s="9" t="s">
        <v>19</v>
      </c>
      <c r="C8" s="9">
        <v>142200</v>
      </c>
      <c r="D8" s="9">
        <v>111719</v>
      </c>
      <c r="E8" s="9">
        <v>109605</v>
      </c>
      <c r="F8" s="10">
        <f>E8/D8</f>
        <v>0.9810775248614828</v>
      </c>
      <c r="G8" s="9" t="s">
        <v>20</v>
      </c>
      <c r="H8" s="9">
        <v>70099</v>
      </c>
      <c r="I8" s="11">
        <v>65276</v>
      </c>
      <c r="J8" s="11">
        <v>59619</v>
      </c>
      <c r="K8" s="12">
        <f>J8/I8</f>
        <v>0.9133372142900913</v>
      </c>
    </row>
    <row r="9" spans="1:11" ht="13.5" customHeight="1">
      <c r="A9" s="8" t="s">
        <v>21</v>
      </c>
      <c r="B9" s="9" t="s">
        <v>22</v>
      </c>
      <c r="C9" s="9"/>
      <c r="D9" s="9">
        <v>1796</v>
      </c>
      <c r="E9" s="9">
        <v>1796</v>
      </c>
      <c r="F9" s="10">
        <f>E9/D9</f>
        <v>1</v>
      </c>
      <c r="G9" s="9" t="s">
        <v>23</v>
      </c>
      <c r="H9" s="9">
        <v>10961</v>
      </c>
      <c r="I9" s="11">
        <v>17436</v>
      </c>
      <c r="J9" s="11">
        <v>14170</v>
      </c>
      <c r="K9" s="12">
        <f>J9/I9</f>
        <v>0.8126863959623767</v>
      </c>
    </row>
    <row r="10" spans="1:11" ht="13.5" customHeight="1">
      <c r="A10" s="8" t="s">
        <v>24</v>
      </c>
      <c r="B10" s="9"/>
      <c r="C10" s="9"/>
      <c r="D10" s="9"/>
      <c r="E10" s="9"/>
      <c r="F10" s="10"/>
      <c r="G10" s="9" t="s">
        <v>25</v>
      </c>
      <c r="H10" s="9"/>
      <c r="I10" s="11">
        <v>0</v>
      </c>
      <c r="J10" s="11">
        <v>0</v>
      </c>
      <c r="K10" s="12"/>
    </row>
    <row r="11" spans="1:11" ht="13.5" customHeight="1">
      <c r="A11" s="5" t="s">
        <v>26</v>
      </c>
      <c r="B11" s="13" t="s">
        <v>27</v>
      </c>
      <c r="C11" s="14">
        <f>SUM(C5:C10)</f>
        <v>279946</v>
      </c>
      <c r="D11" s="14">
        <f>SUM(D5:D10)</f>
        <v>312409</v>
      </c>
      <c r="E11" s="14">
        <f>SUM(E5:E10)</f>
        <v>306886</v>
      </c>
      <c r="F11" s="15">
        <f>E11/D11</f>
        <v>0.9823212519485675</v>
      </c>
      <c r="G11" s="14" t="s">
        <v>28</v>
      </c>
      <c r="H11" s="5">
        <f>SUM(H5:H10)</f>
        <v>235407</v>
      </c>
      <c r="I11" s="16">
        <f>SUM(I5:I10)</f>
        <v>288307</v>
      </c>
      <c r="J11" s="16">
        <f>SUM(J5:J10)</f>
        <v>275251</v>
      </c>
      <c r="K11" s="17">
        <f>J11/I11</f>
        <v>0.9547149392834722</v>
      </c>
    </row>
    <row r="12" spans="1:11" ht="13.5" customHeight="1">
      <c r="A12" s="8" t="s">
        <v>29</v>
      </c>
      <c r="B12" s="9" t="s">
        <v>30</v>
      </c>
      <c r="C12" s="9"/>
      <c r="D12" s="9"/>
      <c r="E12" s="9"/>
      <c r="F12" s="10"/>
      <c r="G12" s="9" t="s">
        <v>31</v>
      </c>
      <c r="H12" s="8"/>
      <c r="I12" s="16"/>
      <c r="J12" s="16"/>
      <c r="K12" s="12"/>
    </row>
    <row r="13" spans="1:11" ht="13.5" customHeight="1">
      <c r="A13" s="8" t="s">
        <v>32</v>
      </c>
      <c r="B13" s="18" t="s">
        <v>33</v>
      </c>
      <c r="C13" s="14"/>
      <c r="D13" s="14"/>
      <c r="E13" s="14"/>
      <c r="F13" s="10"/>
      <c r="G13" s="18" t="s">
        <v>34</v>
      </c>
      <c r="H13" s="14"/>
      <c r="I13" s="16"/>
      <c r="J13" s="16"/>
      <c r="K13" s="12"/>
    </row>
    <row r="14" spans="1:11" ht="13.5" customHeight="1">
      <c r="A14" s="8" t="s">
        <v>35</v>
      </c>
      <c r="B14" s="9" t="s">
        <v>36</v>
      </c>
      <c r="C14" s="14"/>
      <c r="D14" s="14"/>
      <c r="E14" s="14"/>
      <c r="F14" s="10"/>
      <c r="G14" s="9" t="s">
        <v>36</v>
      </c>
      <c r="H14" s="14">
        <v>39067</v>
      </c>
      <c r="I14" s="16">
        <v>39067</v>
      </c>
      <c r="J14" s="16">
        <v>37337</v>
      </c>
      <c r="K14" s="17">
        <f>J14/I14</f>
        <v>0.9557171013899198</v>
      </c>
    </row>
    <row r="15" spans="1:11" ht="13.5" customHeight="1">
      <c r="A15" s="8" t="s">
        <v>37</v>
      </c>
      <c r="B15" s="9" t="s">
        <v>38</v>
      </c>
      <c r="C15" s="14"/>
      <c r="D15" s="14"/>
      <c r="E15" s="14"/>
      <c r="F15" s="10"/>
      <c r="G15" s="9" t="s">
        <v>39</v>
      </c>
      <c r="H15" s="14"/>
      <c r="I15" s="16"/>
      <c r="J15" s="16"/>
      <c r="K15" s="12"/>
    </row>
    <row r="16" spans="1:11" ht="13.5" customHeight="1">
      <c r="A16" s="8" t="s">
        <v>40</v>
      </c>
      <c r="B16" s="9" t="s">
        <v>41</v>
      </c>
      <c r="C16" s="18">
        <v>42568</v>
      </c>
      <c r="D16" s="18">
        <v>51934</v>
      </c>
      <c r="E16" s="18">
        <v>51934</v>
      </c>
      <c r="F16" s="10">
        <f>E16/D16</f>
        <v>1</v>
      </c>
      <c r="G16" s="18" t="s">
        <v>42</v>
      </c>
      <c r="H16" s="14">
        <v>30363</v>
      </c>
      <c r="I16" s="16">
        <v>5695</v>
      </c>
      <c r="J16" s="16">
        <v>0</v>
      </c>
      <c r="K16" s="17">
        <f>J16/I16</f>
        <v>0</v>
      </c>
    </row>
    <row r="17" spans="1:11" ht="25.5" customHeight="1">
      <c r="A17" s="5" t="s">
        <v>43</v>
      </c>
      <c r="B17" s="13" t="s">
        <v>44</v>
      </c>
      <c r="C17" s="14">
        <f>SUM(C12:C16)</f>
        <v>42568</v>
      </c>
      <c r="D17" s="14">
        <f>SUM(D12:D16)</f>
        <v>51934</v>
      </c>
      <c r="E17" s="14">
        <f>SUM(E12:E16)</f>
        <v>51934</v>
      </c>
      <c r="F17" s="15">
        <f>E17/D17</f>
        <v>1</v>
      </c>
      <c r="G17" s="13" t="s">
        <v>45</v>
      </c>
      <c r="H17" s="14">
        <f>SUM(H12:H16)</f>
        <v>69430</v>
      </c>
      <c r="I17" s="19">
        <f>SUM(I12:I16)</f>
        <v>44762</v>
      </c>
      <c r="J17" s="19">
        <f>SUM(J12:J16)</f>
        <v>37337</v>
      </c>
      <c r="K17" s="17">
        <f>J17/I17</f>
        <v>0.8341226933559716</v>
      </c>
    </row>
    <row r="18" spans="1:11" ht="13.5" customHeight="1">
      <c r="A18" s="5" t="s">
        <v>46</v>
      </c>
      <c r="B18" s="5" t="s">
        <v>47</v>
      </c>
      <c r="C18" s="14">
        <f>SUM(C11,C17)</f>
        <v>322514</v>
      </c>
      <c r="D18" s="14">
        <f>SUM(D11,D17)</f>
        <v>364343</v>
      </c>
      <c r="E18" s="14">
        <f>SUM(E11,E17)</f>
        <v>358820</v>
      </c>
      <c r="F18" s="15">
        <f>E18/D18</f>
        <v>0.9848412073238679</v>
      </c>
      <c r="G18" s="5" t="s">
        <v>48</v>
      </c>
      <c r="H18" s="14">
        <f>SUM(H11,H17)</f>
        <v>304837</v>
      </c>
      <c r="I18" s="16">
        <f>SUM(I11,I17)</f>
        <v>333069</v>
      </c>
      <c r="J18" s="16">
        <f>SUM(J11,J17)</f>
        <v>312588</v>
      </c>
      <c r="K18" s="17">
        <f>J18/I18</f>
        <v>0.9385082370319664</v>
      </c>
    </row>
    <row r="19" spans="1:11" ht="13.5" customHeight="1">
      <c r="A19" s="5"/>
      <c r="B19" s="5" t="s">
        <v>49</v>
      </c>
      <c r="C19" s="14"/>
      <c r="D19" s="14"/>
      <c r="E19" s="14"/>
      <c r="F19" s="14"/>
      <c r="G19" s="5"/>
      <c r="H19" s="14"/>
      <c r="I19" s="11"/>
      <c r="J19" s="11"/>
      <c r="K19" s="20"/>
    </row>
    <row r="20" spans="1:11" ht="13.5" customHeight="1">
      <c r="A20" s="5" t="s">
        <v>50</v>
      </c>
      <c r="B20" s="13" t="s">
        <v>51</v>
      </c>
      <c r="C20" s="13"/>
      <c r="D20" s="13">
        <v>685</v>
      </c>
      <c r="E20" s="13">
        <v>685</v>
      </c>
      <c r="F20" s="15">
        <f>E20/D20</f>
        <v>1</v>
      </c>
      <c r="G20" s="9" t="s">
        <v>52</v>
      </c>
      <c r="H20" s="9">
        <v>61082</v>
      </c>
      <c r="I20" s="11">
        <v>194608</v>
      </c>
      <c r="J20" s="11">
        <v>172962</v>
      </c>
      <c r="K20" s="12">
        <f>J20/I20</f>
        <v>0.8887712735344898</v>
      </c>
    </row>
    <row r="21" spans="1:11" ht="13.5" customHeight="1">
      <c r="A21" s="8" t="s">
        <v>53</v>
      </c>
      <c r="B21" s="9" t="s">
        <v>54</v>
      </c>
      <c r="C21" s="21"/>
      <c r="D21" s="21"/>
      <c r="E21" s="21"/>
      <c r="F21" s="10"/>
      <c r="G21" s="8" t="s">
        <v>55</v>
      </c>
      <c r="H21" s="9">
        <v>1000</v>
      </c>
      <c r="I21" s="11">
        <v>42799</v>
      </c>
      <c r="J21" s="11">
        <v>42799</v>
      </c>
      <c r="K21" s="12">
        <f>J21/I21</f>
        <v>1</v>
      </c>
    </row>
    <row r="22" spans="1:11" ht="13.5" customHeight="1">
      <c r="A22" s="8" t="s">
        <v>56</v>
      </c>
      <c r="B22" s="8" t="s">
        <v>57</v>
      </c>
      <c r="C22" s="9">
        <v>46952</v>
      </c>
      <c r="D22" s="9">
        <v>241228</v>
      </c>
      <c r="E22" s="9">
        <v>194276</v>
      </c>
      <c r="F22" s="10">
        <f>E22/D22</f>
        <v>0.805362561560018</v>
      </c>
      <c r="G22" s="9" t="s">
        <v>58</v>
      </c>
      <c r="H22" s="9">
        <v>2547</v>
      </c>
      <c r="I22" s="11">
        <v>35780</v>
      </c>
      <c r="J22" s="11">
        <v>595</v>
      </c>
      <c r="K22" s="12">
        <f>J22/I22</f>
        <v>0.016629401900503073</v>
      </c>
    </row>
    <row r="23" spans="1:11" ht="13.5" customHeight="1">
      <c r="A23" s="8" t="s">
        <v>59</v>
      </c>
      <c r="B23" s="9" t="s">
        <v>60</v>
      </c>
      <c r="C23" s="9"/>
      <c r="D23" s="9"/>
      <c r="E23" s="9"/>
      <c r="F23" s="10"/>
      <c r="G23" s="9" t="s">
        <v>61</v>
      </c>
      <c r="H23" s="9"/>
      <c r="I23" s="11"/>
      <c r="J23" s="11"/>
      <c r="K23" s="12"/>
    </row>
    <row r="24" spans="1:11" s="22" customFormat="1" ht="13.5" customHeight="1">
      <c r="A24" s="5" t="s">
        <v>62</v>
      </c>
      <c r="B24" s="13" t="s">
        <v>63</v>
      </c>
      <c r="C24" s="13">
        <f>SUM(C20:C23)</f>
        <v>46952</v>
      </c>
      <c r="D24" s="13">
        <f>SUM(D20:D23)</f>
        <v>241913</v>
      </c>
      <c r="E24" s="13">
        <f>SUM(E20:E23)</f>
        <v>194961</v>
      </c>
      <c r="F24" s="15">
        <f>E24/D24</f>
        <v>0.8059136962461712</v>
      </c>
      <c r="G24" s="13" t="s">
        <v>64</v>
      </c>
      <c r="H24" s="13">
        <f>SUM(H20:H23)</f>
        <v>64629</v>
      </c>
      <c r="I24" s="16">
        <f>SUM(I20:I23)</f>
        <v>273187</v>
      </c>
      <c r="J24" s="16">
        <f>SUM(J20:J23)</f>
        <v>216356</v>
      </c>
      <c r="K24" s="17">
        <f>J24/I24</f>
        <v>0.7919703353380652</v>
      </c>
    </row>
    <row r="25" spans="1:11" ht="13.5" customHeight="1">
      <c r="A25" s="8" t="s">
        <v>65</v>
      </c>
      <c r="B25" s="8" t="s">
        <v>66</v>
      </c>
      <c r="C25" s="9"/>
      <c r="D25" s="9"/>
      <c r="E25" s="9"/>
      <c r="F25" s="10"/>
      <c r="G25" s="9" t="s">
        <v>67</v>
      </c>
      <c r="H25" s="9"/>
      <c r="I25" s="11"/>
      <c r="J25" s="11"/>
      <c r="K25" s="12"/>
    </row>
    <row r="26" spans="1:11" ht="13.5" customHeight="1">
      <c r="A26" s="8" t="s">
        <v>68</v>
      </c>
      <c r="B26" s="9" t="s">
        <v>69</v>
      </c>
      <c r="C26" s="9"/>
      <c r="D26" s="9"/>
      <c r="E26" s="9"/>
      <c r="F26" s="10"/>
      <c r="G26" s="9" t="s">
        <v>70</v>
      </c>
      <c r="H26" s="9"/>
      <c r="I26" s="11"/>
      <c r="J26" s="11"/>
      <c r="K26" s="12"/>
    </row>
    <row r="27" spans="1:11" ht="13.5" customHeight="1">
      <c r="A27" s="8" t="s">
        <v>71</v>
      </c>
      <c r="B27" s="9" t="s">
        <v>72</v>
      </c>
      <c r="C27" s="9"/>
      <c r="D27" s="9"/>
      <c r="E27" s="9"/>
      <c r="F27" s="10"/>
      <c r="G27" s="9" t="s">
        <v>73</v>
      </c>
      <c r="H27" s="9"/>
      <c r="I27" s="11"/>
      <c r="J27" s="11"/>
      <c r="K27" s="12"/>
    </row>
    <row r="28" spans="1:11" ht="13.5" customHeight="1">
      <c r="A28" s="8" t="s">
        <v>74</v>
      </c>
      <c r="B28" s="9" t="s">
        <v>75</v>
      </c>
      <c r="C28" s="9"/>
      <c r="D28" s="9"/>
      <c r="E28" s="9"/>
      <c r="F28" s="10"/>
      <c r="G28" s="9" t="s">
        <v>76</v>
      </c>
      <c r="H28" s="9"/>
      <c r="I28" s="11"/>
      <c r="J28" s="11"/>
      <c r="K28" s="12"/>
    </row>
    <row r="29" spans="1:11" ht="24.75" customHeight="1">
      <c r="A29" s="5" t="s">
        <v>77</v>
      </c>
      <c r="B29" s="13" t="s">
        <v>78</v>
      </c>
      <c r="C29" s="14">
        <f>SUM(C25:C28)</f>
        <v>0</v>
      </c>
      <c r="D29" s="14">
        <f>SUM(D25:D28)</f>
        <v>0</v>
      </c>
      <c r="E29" s="14">
        <f>SUM(E28)</f>
        <v>0</v>
      </c>
      <c r="F29" s="15"/>
      <c r="G29" s="13" t="s">
        <v>79</v>
      </c>
      <c r="H29" s="18"/>
      <c r="I29" s="11"/>
      <c r="J29" s="11"/>
      <c r="K29" s="12"/>
    </row>
    <row r="30" spans="1:11" ht="13.5" customHeight="1">
      <c r="A30" s="5" t="s">
        <v>80</v>
      </c>
      <c r="B30" s="5" t="s">
        <v>81</v>
      </c>
      <c r="C30" s="5">
        <f>SUM(C24,C29)</f>
        <v>46952</v>
      </c>
      <c r="D30" s="5">
        <f>SUM(D24,D29)</f>
        <v>241913</v>
      </c>
      <c r="E30" s="5">
        <f>SUM(E24,E29)</f>
        <v>194961</v>
      </c>
      <c r="F30" s="15">
        <f>E30/D30</f>
        <v>0.8059136962461712</v>
      </c>
      <c r="G30" s="5" t="s">
        <v>82</v>
      </c>
      <c r="H30" s="5">
        <f>SUM(H24:H29)</f>
        <v>64629</v>
      </c>
      <c r="I30" s="16">
        <f>SUM(I24:I29)</f>
        <v>273187</v>
      </c>
      <c r="J30" s="16">
        <f>SUM(J24:J29)</f>
        <v>216356</v>
      </c>
      <c r="K30" s="17">
        <f>J30/I30</f>
        <v>0.7919703353380652</v>
      </c>
    </row>
    <row r="31" spans="1:11" ht="13.5" customHeight="1">
      <c r="A31" s="23" t="s">
        <v>83</v>
      </c>
      <c r="B31" s="5" t="s">
        <v>84</v>
      </c>
      <c r="C31" s="5">
        <v>0</v>
      </c>
      <c r="D31" s="5">
        <v>0</v>
      </c>
      <c r="E31" s="5"/>
      <c r="F31" s="15"/>
      <c r="G31" s="5"/>
      <c r="H31" s="5"/>
      <c r="I31" s="16"/>
      <c r="J31" s="16"/>
      <c r="K31" s="17"/>
    </row>
    <row r="32" spans="1:11" ht="13.5" customHeight="1">
      <c r="A32" s="23" t="s">
        <v>85</v>
      </c>
      <c r="B32" s="23" t="s">
        <v>86</v>
      </c>
      <c r="C32" s="23">
        <f>SUM(C18,C30)</f>
        <v>369466</v>
      </c>
      <c r="D32" s="23">
        <f>SUM(D18,D30)</f>
        <v>606256</v>
      </c>
      <c r="E32" s="23">
        <f>SUM(E18,E30)</f>
        <v>553781</v>
      </c>
      <c r="F32" s="24">
        <f>E32/D32</f>
        <v>0.9134441556042332</v>
      </c>
      <c r="G32" s="23" t="s">
        <v>86</v>
      </c>
      <c r="H32" s="23">
        <f>SUM(H18,H30)</f>
        <v>369466</v>
      </c>
      <c r="I32" s="25">
        <f>SUM(I18,I30)</f>
        <v>606256</v>
      </c>
      <c r="J32" s="25">
        <f>SUM(J18,,J30)</f>
        <v>528944</v>
      </c>
      <c r="K32" s="26">
        <f>J32/I32</f>
        <v>0.8724763136364836</v>
      </c>
    </row>
    <row r="35" ht="12.75">
      <c r="F35" t="s">
        <v>87</v>
      </c>
    </row>
  </sheetData>
  <sheetProtection selectLockedCells="1" selectUnlockedCells="1"/>
  <mergeCells count="4">
    <mergeCell ref="H1:K1"/>
    <mergeCell ref="A2:A3"/>
    <mergeCell ref="B2:C2"/>
    <mergeCell ref="G2:H2"/>
  </mergeCells>
  <printOptions/>
  <pageMargins left="0.2361111111111111" right="0.11805555555555555" top="0.7875" bottom="0.16666666666666666" header="0.27569444444444446" footer="0.5118055555555555"/>
  <pageSetup horizontalDpi="300" verticalDpi="300" orientation="landscape" paperSize="9" r:id="rId1"/>
  <headerFooter alignWithMargins="0">
    <oddHeader>&amp;C
TISZAROFF KÖZSÉGI ÖNKORMÁNYZAT 2014. ÉVI TELJESÍTÉSÉNEK 
ÖSSZEVONT KÖLTSÉGVETÉSI MÉRLEGE&amp;R1. melléklet a 7/2015.(V.20.)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Layout" zoomScaleNormal="122" workbookViewId="0" topLeftCell="A1">
      <selection activeCell="D43" sqref="D43"/>
    </sheetView>
  </sheetViews>
  <sheetFormatPr defaultColWidth="9.00390625" defaultRowHeight="12.75"/>
  <cols>
    <col min="1" max="1" width="3.125" style="27" customWidth="1"/>
    <col min="2" max="2" width="44.625" style="27" customWidth="1"/>
    <col min="3" max="6" width="11.125" style="27" customWidth="1"/>
    <col min="7" max="16384" width="9.125" style="27" customWidth="1"/>
  </cols>
  <sheetData>
    <row r="1" spans="5:6" ht="12.75" customHeight="1">
      <c r="E1" s="57" t="s">
        <v>88</v>
      </c>
      <c r="F1" s="57"/>
    </row>
    <row r="2" spans="1:6" s="29" customFormat="1" ht="43.5" customHeight="1">
      <c r="A2" s="58" t="s">
        <v>89</v>
      </c>
      <c r="B2" s="58"/>
      <c r="C2" s="28" t="s">
        <v>90</v>
      </c>
      <c r="D2" s="28" t="s">
        <v>91</v>
      </c>
      <c r="E2" s="28" t="s">
        <v>5</v>
      </c>
      <c r="F2" s="28" t="s">
        <v>92</v>
      </c>
    </row>
    <row r="3" spans="1:6" ht="12.75">
      <c r="A3" s="59" t="s">
        <v>9</v>
      </c>
      <c r="B3" s="30" t="s">
        <v>10</v>
      </c>
      <c r="C3" s="31"/>
      <c r="D3" s="31" t="s">
        <v>87</v>
      </c>
      <c r="E3" s="31"/>
      <c r="F3" s="31"/>
    </row>
    <row r="4" spans="1:6" ht="12.75">
      <c r="A4" s="59"/>
      <c r="B4" s="32" t="s">
        <v>93</v>
      </c>
      <c r="C4" s="31">
        <v>25798</v>
      </c>
      <c r="D4" s="31">
        <v>26707</v>
      </c>
      <c r="E4" s="31">
        <v>23963</v>
      </c>
      <c r="F4" s="33">
        <f>E4/D4</f>
        <v>0.8972554012056764</v>
      </c>
    </row>
    <row r="5" spans="1:6" ht="12.75">
      <c r="A5" s="59"/>
      <c r="B5" s="32" t="s">
        <v>94</v>
      </c>
      <c r="C5" s="31">
        <v>6964</v>
      </c>
      <c r="D5" s="31">
        <v>7201</v>
      </c>
      <c r="E5" s="31">
        <v>6532</v>
      </c>
      <c r="F5" s="33">
        <f>E5/D5</f>
        <v>0.9070962366338009</v>
      </c>
    </row>
    <row r="6" spans="1:6" ht="12.75">
      <c r="A6" s="59"/>
      <c r="B6" s="32" t="s">
        <v>95</v>
      </c>
      <c r="C6" s="31"/>
      <c r="D6" s="31">
        <v>703</v>
      </c>
      <c r="E6" s="31">
        <v>704</v>
      </c>
      <c r="F6" s="33">
        <f>E6/D6</f>
        <v>1.0014224751066856</v>
      </c>
    </row>
    <row r="7" spans="1:6" s="22" customFormat="1" ht="12.75">
      <c r="A7" s="59"/>
      <c r="B7" s="30" t="s">
        <v>96</v>
      </c>
      <c r="C7" s="34">
        <f>SUM(C4:C6)</f>
        <v>32762</v>
      </c>
      <c r="D7" s="34">
        <f>SUM(D4:D6)</f>
        <v>34611</v>
      </c>
      <c r="E7" s="34">
        <f>SUM(E4:E6)</f>
        <v>31199</v>
      </c>
      <c r="F7" s="33">
        <f>E7/D7</f>
        <v>0.9014186241368352</v>
      </c>
    </row>
    <row r="8" spans="1:6" s="22" customFormat="1" ht="12.75">
      <c r="A8" s="59" t="s">
        <v>12</v>
      </c>
      <c r="B8" s="30" t="s">
        <v>97</v>
      </c>
      <c r="C8" s="34"/>
      <c r="D8" s="34"/>
      <c r="E8" s="34"/>
      <c r="F8" s="33"/>
    </row>
    <row r="9" spans="1:6" ht="12.75">
      <c r="A9" s="59"/>
      <c r="B9" s="32" t="s">
        <v>98</v>
      </c>
      <c r="C9" s="31"/>
      <c r="D9" s="31" t="s">
        <v>99</v>
      </c>
      <c r="E9" s="31"/>
      <c r="F9" s="33"/>
    </row>
    <row r="10" spans="1:6" ht="12.75">
      <c r="A10" s="59"/>
      <c r="B10" s="32" t="s">
        <v>100</v>
      </c>
      <c r="C10" s="31"/>
      <c r="D10" s="31"/>
      <c r="E10" s="31"/>
      <c r="F10" s="33"/>
    </row>
    <row r="11" spans="1:6" ht="12.75">
      <c r="A11" s="59"/>
      <c r="B11" s="32" t="s">
        <v>101</v>
      </c>
      <c r="C11" s="31">
        <v>2200</v>
      </c>
      <c r="D11" s="31">
        <v>2542</v>
      </c>
      <c r="E11" s="31">
        <v>2542</v>
      </c>
      <c r="F11" s="33">
        <f>E11/D11</f>
        <v>1</v>
      </c>
    </row>
    <row r="12" spans="1:6" ht="12.75">
      <c r="A12" s="59"/>
      <c r="B12" s="32" t="s">
        <v>102</v>
      </c>
      <c r="C12" s="31">
        <v>10900</v>
      </c>
      <c r="D12" s="31">
        <v>16737</v>
      </c>
      <c r="E12" s="31">
        <v>16737</v>
      </c>
      <c r="F12" s="33">
        <f>E12/D12</f>
        <v>1</v>
      </c>
    </row>
    <row r="13" spans="1:6" ht="12.75">
      <c r="A13" s="59"/>
      <c r="B13" s="32" t="s">
        <v>103</v>
      </c>
      <c r="C13" s="31"/>
      <c r="D13" s="31">
        <v>0</v>
      </c>
      <c r="E13" s="31">
        <v>0</v>
      </c>
      <c r="F13" s="33"/>
    </row>
    <row r="14" spans="1:6" ht="12.75">
      <c r="A14" s="59"/>
      <c r="B14" s="32" t="s">
        <v>104</v>
      </c>
      <c r="C14" s="31"/>
      <c r="D14" s="31"/>
      <c r="E14" s="31">
        <v>6</v>
      </c>
      <c r="F14" s="33"/>
    </row>
    <row r="15" spans="1:6" ht="12.75">
      <c r="A15" s="59"/>
      <c r="B15" s="32" t="s">
        <v>105</v>
      </c>
      <c r="C15" s="31"/>
      <c r="D15" s="31">
        <v>484</v>
      </c>
      <c r="E15" s="31">
        <v>478</v>
      </c>
      <c r="F15" s="33"/>
    </row>
    <row r="16" spans="1:6" s="22" customFormat="1" ht="12.75">
      <c r="A16" s="59"/>
      <c r="B16" s="30" t="s">
        <v>106</v>
      </c>
      <c r="C16" s="34">
        <f>SUM(C9:C15)</f>
        <v>13100</v>
      </c>
      <c r="D16" s="34">
        <f>SUM(D9:D15)</f>
        <v>19763</v>
      </c>
      <c r="E16" s="34">
        <f>SUM(E9:E15)</f>
        <v>19763</v>
      </c>
      <c r="F16" s="33">
        <f>E16/D16</f>
        <v>1</v>
      </c>
    </row>
    <row r="17" spans="1:6" s="22" customFormat="1" ht="12.75">
      <c r="A17" s="59" t="s">
        <v>15</v>
      </c>
      <c r="B17" s="30" t="s">
        <v>107</v>
      </c>
      <c r="C17" s="34" t="s">
        <v>87</v>
      </c>
      <c r="D17" s="34"/>
      <c r="E17" s="34"/>
      <c r="F17" s="33"/>
    </row>
    <row r="18" spans="1:6" ht="12.75">
      <c r="A18" s="59"/>
      <c r="B18" s="32" t="s">
        <v>108</v>
      </c>
      <c r="C18" s="31">
        <v>91884</v>
      </c>
      <c r="D18" s="31">
        <v>144520</v>
      </c>
      <c r="E18" s="31">
        <v>144523</v>
      </c>
      <c r="F18" s="33">
        <f>E18/D18</f>
        <v>1.0000207583725436</v>
      </c>
    </row>
    <row r="19" spans="1:6" ht="12.75">
      <c r="A19" s="59"/>
      <c r="B19" s="32" t="s">
        <v>109</v>
      </c>
      <c r="C19" s="31"/>
      <c r="D19" s="31"/>
      <c r="E19" s="31"/>
      <c r="F19" s="33"/>
    </row>
    <row r="20" spans="1:6" s="22" customFormat="1" ht="12.75">
      <c r="A20" s="59"/>
      <c r="B20" s="30" t="s">
        <v>110</v>
      </c>
      <c r="C20" s="34">
        <f>SUM(C18:C19)</f>
        <v>91884</v>
      </c>
      <c r="D20" s="34">
        <v>144520</v>
      </c>
      <c r="E20" s="34">
        <f>SUM(E18:E19)</f>
        <v>144523</v>
      </c>
      <c r="F20" s="33">
        <f>E20/D20</f>
        <v>1.0000207583725436</v>
      </c>
    </row>
    <row r="21" spans="1:6" s="22" customFormat="1" ht="12.75">
      <c r="A21" s="35" t="s">
        <v>18</v>
      </c>
      <c r="B21" s="30" t="s">
        <v>19</v>
      </c>
      <c r="C21" s="34">
        <v>142200</v>
      </c>
      <c r="D21" s="34">
        <v>111719</v>
      </c>
      <c r="E21" s="34">
        <v>109605</v>
      </c>
      <c r="F21" s="33">
        <f>E21/D21</f>
        <v>0.9810775248614828</v>
      </c>
    </row>
    <row r="22" spans="1:6" s="22" customFormat="1" ht="12.75">
      <c r="A22" s="35" t="s">
        <v>21</v>
      </c>
      <c r="B22" s="30" t="s">
        <v>111</v>
      </c>
      <c r="C22" s="34"/>
      <c r="D22" s="34">
        <v>1796</v>
      </c>
      <c r="E22" s="34">
        <v>1796</v>
      </c>
      <c r="F22" s="33">
        <f>E22/D22</f>
        <v>1</v>
      </c>
    </row>
    <row r="23" spans="1:6" s="22" customFormat="1" ht="12.75">
      <c r="A23" s="59" t="s">
        <v>24</v>
      </c>
      <c r="B23" s="30" t="s">
        <v>112</v>
      </c>
      <c r="C23" s="34"/>
      <c r="D23" s="34"/>
      <c r="E23" s="34"/>
      <c r="F23" s="33"/>
    </row>
    <row r="24" spans="1:6" ht="12.75">
      <c r="A24" s="59"/>
      <c r="B24" s="32" t="s">
        <v>113</v>
      </c>
      <c r="C24" s="31"/>
      <c r="D24" s="31"/>
      <c r="E24" s="31"/>
      <c r="F24" s="33"/>
    </row>
    <row r="25" spans="1:6" ht="12.75">
      <c r="A25" s="59"/>
      <c r="B25" s="32" t="s">
        <v>114</v>
      </c>
      <c r="C25" s="31"/>
      <c r="D25" s="31"/>
      <c r="E25" s="31"/>
      <c r="F25" s="33"/>
    </row>
    <row r="26" spans="1:6" ht="12.75">
      <c r="A26" s="59"/>
      <c r="B26" s="30" t="s">
        <v>115</v>
      </c>
      <c r="C26" s="31"/>
      <c r="D26" s="34">
        <v>685</v>
      </c>
      <c r="E26" s="34">
        <v>685</v>
      </c>
      <c r="F26" s="33">
        <f>E26/D26</f>
        <v>1</v>
      </c>
    </row>
    <row r="27" spans="1:6" ht="12.75">
      <c r="A27" s="59"/>
      <c r="B27" s="32" t="s">
        <v>116</v>
      </c>
      <c r="C27" s="31">
        <v>46952</v>
      </c>
      <c r="D27" s="31">
        <v>241228</v>
      </c>
      <c r="E27" s="31">
        <v>194276</v>
      </c>
      <c r="F27" s="33">
        <f>E27/D27</f>
        <v>0.805362561560018</v>
      </c>
    </row>
    <row r="28" spans="1:6" ht="12.75">
      <c r="A28" s="59"/>
      <c r="B28" s="32" t="s">
        <v>117</v>
      </c>
      <c r="C28" s="31"/>
      <c r="D28" s="31"/>
      <c r="E28" s="31"/>
      <c r="F28" s="33"/>
    </row>
    <row r="29" spans="1:6" s="22" customFormat="1" ht="12.75">
      <c r="A29" s="59"/>
      <c r="B29" s="30" t="s">
        <v>118</v>
      </c>
      <c r="C29" s="34">
        <f>SUM(C27:C28)</f>
        <v>46952</v>
      </c>
      <c r="D29" s="34">
        <v>241228</v>
      </c>
      <c r="E29" s="34">
        <v>194276</v>
      </c>
      <c r="F29" s="33">
        <f>E29/D29</f>
        <v>0.805362561560018</v>
      </c>
    </row>
    <row r="30" spans="1:6" s="22" customFormat="1" ht="12.75">
      <c r="A30" s="35" t="s">
        <v>26</v>
      </c>
      <c r="B30" s="30" t="s">
        <v>119</v>
      </c>
      <c r="C30" s="34">
        <f>SUM(C7,C16,C20,C21,C22,C26,C29)</f>
        <v>326898</v>
      </c>
      <c r="D30" s="34">
        <f>SUM(D7,D16,D20,D21,D22,D26,D29)</f>
        <v>554322</v>
      </c>
      <c r="E30" s="34">
        <f>SUM(E7,E16,E20,E21,E22,E26,E29)</f>
        <v>501847</v>
      </c>
      <c r="F30" s="33">
        <f>E30/D30</f>
        <v>0.9053348054019144</v>
      </c>
    </row>
    <row r="31" spans="1:6" s="22" customFormat="1" ht="12.75">
      <c r="A31" s="35" t="s">
        <v>29</v>
      </c>
      <c r="B31" s="30" t="s">
        <v>120</v>
      </c>
      <c r="C31" s="34"/>
      <c r="D31" s="34"/>
      <c r="E31" s="34"/>
      <c r="F31" s="33"/>
    </row>
    <row r="32" spans="1:6" s="22" customFormat="1" ht="12.75">
      <c r="A32" s="35" t="s">
        <v>32</v>
      </c>
      <c r="B32" s="30" t="s">
        <v>33</v>
      </c>
      <c r="C32" s="34"/>
      <c r="D32" s="34"/>
      <c r="E32" s="34"/>
      <c r="F32" s="33"/>
    </row>
    <row r="33" spans="1:6" s="22" customFormat="1" ht="12.75">
      <c r="A33" s="35" t="s">
        <v>35</v>
      </c>
      <c r="B33" s="30" t="s">
        <v>121</v>
      </c>
      <c r="C33" s="34">
        <v>42568</v>
      </c>
      <c r="D33" s="34">
        <v>51934</v>
      </c>
      <c r="E33" s="34">
        <v>51934</v>
      </c>
      <c r="F33" s="33">
        <f>E33/D33</f>
        <v>1</v>
      </c>
    </row>
    <row r="34" spans="1:6" s="22" customFormat="1" ht="12.75">
      <c r="A34" s="35" t="s">
        <v>37</v>
      </c>
      <c r="B34" s="30" t="s">
        <v>122</v>
      </c>
      <c r="C34" s="34"/>
      <c r="D34" s="34"/>
      <c r="E34" s="34"/>
      <c r="F34" s="33"/>
    </row>
    <row r="35" spans="1:6" s="22" customFormat="1" ht="12.75">
      <c r="A35" s="35" t="s">
        <v>40</v>
      </c>
      <c r="B35" s="30" t="s">
        <v>38</v>
      </c>
      <c r="C35" s="34"/>
      <c r="D35" s="34"/>
      <c r="E35" s="34"/>
      <c r="F35" s="33"/>
    </row>
    <row r="36" spans="1:6" s="22" customFormat="1" ht="12.75">
      <c r="A36" s="35" t="s">
        <v>43</v>
      </c>
      <c r="B36" s="30" t="s">
        <v>123</v>
      </c>
      <c r="C36" s="34">
        <v>42568</v>
      </c>
      <c r="D36" s="34">
        <v>51934</v>
      </c>
      <c r="E36" s="34">
        <f>SUM(E33)</f>
        <v>51934</v>
      </c>
      <c r="F36" s="33">
        <f>E36/D36</f>
        <v>1</v>
      </c>
    </row>
    <row r="37" spans="1:6" s="22" customFormat="1" ht="12.75">
      <c r="A37" s="35" t="s">
        <v>46</v>
      </c>
      <c r="B37" s="30" t="s">
        <v>84</v>
      </c>
      <c r="C37" s="34"/>
      <c r="D37" s="34"/>
      <c r="E37" s="34"/>
      <c r="F37" s="33"/>
    </row>
    <row r="38" spans="1:6" s="22" customFormat="1" ht="12.75">
      <c r="A38" s="35" t="s">
        <v>50</v>
      </c>
      <c r="B38" s="30" t="s">
        <v>124</v>
      </c>
      <c r="C38" s="34">
        <f>SUM(C30,C36)</f>
        <v>369466</v>
      </c>
      <c r="D38" s="34">
        <f>SUM(D30,D36)</f>
        <v>606256</v>
      </c>
      <c r="E38" s="34">
        <f>SUM(E30,E36)</f>
        <v>553781</v>
      </c>
      <c r="F38" s="33">
        <f>E38/D38</f>
        <v>0.9134441556042332</v>
      </c>
    </row>
    <row r="39" ht="12.75">
      <c r="B39" s="22"/>
    </row>
  </sheetData>
  <sheetProtection selectLockedCells="1" selectUnlockedCells="1"/>
  <mergeCells count="6">
    <mergeCell ref="E1:F1"/>
    <mergeCell ref="A2:B2"/>
    <mergeCell ref="A3:A7"/>
    <mergeCell ref="A8:A16"/>
    <mergeCell ref="A17:A20"/>
    <mergeCell ref="A23:A29"/>
  </mergeCells>
  <printOptions/>
  <pageMargins left="0.42986111111111114" right="0.49027777777777776" top="0.9840277777777777" bottom="0.9840277777777777" header="0.2916666666666667" footer="0.5118055555555555"/>
  <pageSetup horizontalDpi="300" verticalDpi="300" orientation="portrait" paperSize="9" r:id="rId1"/>
  <headerFooter alignWithMargins="0">
    <oddHeader>&amp;CTISZAROFF KÖZSÉGI ÖNKORMÁNYZAT 2014. ÉVI KÖLTSÉGVETÉSI BEVÉTELEI&amp;R
2. melléklet 7/2015.(V.20.)önkormányzati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Layout" zoomScaleNormal="122" workbookViewId="0" topLeftCell="A1">
      <selection activeCell="E2" sqref="E1:E16384"/>
    </sheetView>
  </sheetViews>
  <sheetFormatPr defaultColWidth="9.00390625" defaultRowHeight="12.75"/>
  <cols>
    <col min="1" max="1" width="3.375" style="0" customWidth="1"/>
    <col min="2" max="2" width="40.25390625" style="0" customWidth="1"/>
    <col min="3" max="6" width="11.125" style="0" customWidth="1"/>
  </cols>
  <sheetData>
    <row r="1" spans="1:6" ht="12.75" customHeight="1">
      <c r="A1" s="27"/>
      <c r="B1" s="27"/>
      <c r="C1" s="27"/>
      <c r="D1" s="27"/>
      <c r="E1" s="57" t="s">
        <v>88</v>
      </c>
      <c r="F1" s="57"/>
    </row>
    <row r="2" spans="1:6" ht="63.75" customHeight="1">
      <c r="A2" s="58" t="s">
        <v>89</v>
      </c>
      <c r="B2" s="58"/>
      <c r="C2" s="28" t="s">
        <v>90</v>
      </c>
      <c r="D2" s="28" t="s">
        <v>91</v>
      </c>
      <c r="E2" s="28" t="s">
        <v>5</v>
      </c>
      <c r="F2" s="28" t="s">
        <v>92</v>
      </c>
    </row>
    <row r="3" spans="1:6" s="22" customFormat="1" ht="12.75">
      <c r="A3" s="59" t="s">
        <v>9</v>
      </c>
      <c r="B3" s="30" t="s">
        <v>125</v>
      </c>
      <c r="C3" s="36"/>
      <c r="D3" s="36"/>
      <c r="E3" s="36"/>
      <c r="F3" s="36"/>
    </row>
    <row r="4" spans="1:6" s="27" customFormat="1" ht="12.75">
      <c r="A4" s="59"/>
      <c r="B4" s="32" t="s">
        <v>126</v>
      </c>
      <c r="C4" s="31">
        <v>88982</v>
      </c>
      <c r="D4" s="31">
        <v>115003</v>
      </c>
      <c r="E4" s="31">
        <v>112824</v>
      </c>
      <c r="F4" s="33">
        <f aca="true" t="shared" si="0" ref="F4:F9">E4/D4</f>
        <v>0.9810526681912646</v>
      </c>
    </row>
    <row r="5" spans="1:6" s="27" customFormat="1" ht="12.75">
      <c r="A5" s="59"/>
      <c r="B5" s="32" t="s">
        <v>127</v>
      </c>
      <c r="C5" s="31">
        <v>16024</v>
      </c>
      <c r="D5" s="31">
        <v>19119</v>
      </c>
      <c r="E5" s="31">
        <v>19070</v>
      </c>
      <c r="F5" s="33">
        <f t="shared" si="0"/>
        <v>0.9974371044510696</v>
      </c>
    </row>
    <row r="6" spans="1:6" s="27" customFormat="1" ht="12.75">
      <c r="A6" s="59"/>
      <c r="B6" s="32" t="s">
        <v>128</v>
      </c>
      <c r="C6" s="31">
        <v>49341</v>
      </c>
      <c r="D6" s="31">
        <v>71473</v>
      </c>
      <c r="E6" s="31">
        <v>69568</v>
      </c>
      <c r="F6" s="33">
        <f t="shared" si="0"/>
        <v>0.9733465784282177</v>
      </c>
    </row>
    <row r="7" spans="1:6" s="27" customFormat="1" ht="12.75">
      <c r="A7" s="59"/>
      <c r="B7" s="32" t="s">
        <v>129</v>
      </c>
      <c r="C7" s="31">
        <v>70099</v>
      </c>
      <c r="D7" s="31">
        <v>65276</v>
      </c>
      <c r="E7" s="31">
        <v>59619</v>
      </c>
      <c r="F7" s="33">
        <f t="shared" si="0"/>
        <v>0.9133372142900913</v>
      </c>
    </row>
    <row r="8" spans="1:6" s="22" customFormat="1" ht="12.75">
      <c r="A8" s="59"/>
      <c r="B8" s="30" t="s">
        <v>130</v>
      </c>
      <c r="C8" s="34">
        <f>SUM(C4:C7)</f>
        <v>224446</v>
      </c>
      <c r="D8" s="34">
        <f>SUM(D4:D7)</f>
        <v>270871</v>
      </c>
      <c r="E8" s="34">
        <f>SUM(E4:E7)</f>
        <v>261081</v>
      </c>
      <c r="F8" s="33">
        <f t="shared" si="0"/>
        <v>0.9638573343030447</v>
      </c>
    </row>
    <row r="9" spans="1:6" s="22" customFormat="1" ht="12.75">
      <c r="A9" s="35" t="s">
        <v>12</v>
      </c>
      <c r="B9" s="30" t="s">
        <v>131</v>
      </c>
      <c r="C9" s="34">
        <v>10961</v>
      </c>
      <c r="D9" s="34">
        <v>17436</v>
      </c>
      <c r="E9" s="34">
        <v>14170</v>
      </c>
      <c r="F9" s="33">
        <f t="shared" si="0"/>
        <v>0.8126863959623767</v>
      </c>
    </row>
    <row r="10" spans="1:6" s="22" customFormat="1" ht="12.75">
      <c r="A10" s="35" t="s">
        <v>15</v>
      </c>
      <c r="B10" s="30" t="s">
        <v>132</v>
      </c>
      <c r="C10" s="34">
        <v>0</v>
      </c>
      <c r="D10" s="34">
        <v>0</v>
      </c>
      <c r="E10" s="34">
        <v>0</v>
      </c>
      <c r="F10" s="33"/>
    </row>
    <row r="11" spans="1:6" s="22" customFormat="1" ht="12.75">
      <c r="A11" s="59" t="s">
        <v>18</v>
      </c>
      <c r="B11" s="30" t="s">
        <v>133</v>
      </c>
      <c r="C11" s="34"/>
      <c r="D11" s="34"/>
      <c r="E11" s="31"/>
      <c r="F11" s="33"/>
    </row>
    <row r="12" spans="1:6" s="27" customFormat="1" ht="12.75">
      <c r="A12" s="59"/>
      <c r="B12" s="32" t="s">
        <v>134</v>
      </c>
      <c r="C12" s="31">
        <v>62082</v>
      </c>
      <c r="D12" s="31">
        <v>237407</v>
      </c>
      <c r="E12" s="31">
        <v>215761</v>
      </c>
      <c r="F12" s="33">
        <f>E12/D12</f>
        <v>0.9088232444704664</v>
      </c>
    </row>
    <row r="13" spans="1:6" s="27" customFormat="1" ht="12.75">
      <c r="A13" s="59"/>
      <c r="B13" s="32" t="s">
        <v>135</v>
      </c>
      <c r="C13" s="31">
        <v>2547</v>
      </c>
      <c r="D13" s="31">
        <v>35780</v>
      </c>
      <c r="E13" s="31">
        <v>595</v>
      </c>
      <c r="F13" s="33">
        <f>E13/D13</f>
        <v>0.016629401900503073</v>
      </c>
    </row>
    <row r="14" spans="1:6" s="27" customFormat="1" ht="12.75">
      <c r="A14" s="59"/>
      <c r="B14" s="32" t="s">
        <v>136</v>
      </c>
      <c r="C14" s="31"/>
      <c r="D14" s="31"/>
      <c r="E14" s="31"/>
      <c r="F14" s="33"/>
    </row>
    <row r="15" spans="1:6" s="22" customFormat="1" ht="12.75">
      <c r="A15" s="59"/>
      <c r="B15" s="30" t="s">
        <v>133</v>
      </c>
      <c r="C15" s="34">
        <f>SUM(C12:C14)</f>
        <v>64629</v>
      </c>
      <c r="D15" s="34">
        <f>SUM(D12:D14)</f>
        <v>273187</v>
      </c>
      <c r="E15" s="34">
        <f>SUM(E12:E14)</f>
        <v>216356</v>
      </c>
      <c r="F15" s="33">
        <f>E15/D15</f>
        <v>0.7919703353380652</v>
      </c>
    </row>
    <row r="16" spans="1:6" s="22" customFormat="1" ht="12.75">
      <c r="A16" s="59" t="s">
        <v>21</v>
      </c>
      <c r="B16" s="30" t="s">
        <v>137</v>
      </c>
      <c r="C16" s="34"/>
      <c r="D16" s="34"/>
      <c r="E16" s="34"/>
      <c r="F16" s="33"/>
    </row>
    <row r="17" spans="1:6" s="27" customFormat="1" ht="12.75">
      <c r="A17" s="59"/>
      <c r="B17" s="32" t="s">
        <v>138</v>
      </c>
      <c r="C17" s="31"/>
      <c r="D17" s="31"/>
      <c r="E17" s="31"/>
      <c r="F17" s="33"/>
    </row>
    <row r="18" spans="1:6" s="27" customFormat="1" ht="12.75">
      <c r="A18" s="59"/>
      <c r="B18" s="32" t="s">
        <v>139</v>
      </c>
      <c r="C18" s="31">
        <v>30363</v>
      </c>
      <c r="D18" s="31">
        <v>5695</v>
      </c>
      <c r="E18" s="31"/>
      <c r="F18" s="33">
        <f>E18/D18</f>
        <v>0</v>
      </c>
    </row>
    <row r="19" spans="1:6" s="27" customFormat="1" ht="12.75">
      <c r="A19" s="59"/>
      <c r="B19" s="32" t="s">
        <v>140</v>
      </c>
      <c r="C19" s="31"/>
      <c r="D19" s="31"/>
      <c r="E19" s="31"/>
      <c r="F19" s="33"/>
    </row>
    <row r="20" spans="1:6" s="22" customFormat="1" ht="12.75">
      <c r="A20" s="59"/>
      <c r="B20" s="30" t="s">
        <v>141</v>
      </c>
      <c r="C20" s="34">
        <f>SUM(C17:C19)</f>
        <v>30363</v>
      </c>
      <c r="D20" s="34">
        <f>SUM(D17:D19)</f>
        <v>5695</v>
      </c>
      <c r="E20" s="34"/>
      <c r="F20" s="33">
        <f>E20/D20</f>
        <v>0</v>
      </c>
    </row>
    <row r="21" spans="1:6" s="22" customFormat="1" ht="12.75">
      <c r="A21" s="37" t="s">
        <v>24</v>
      </c>
      <c r="B21" s="30" t="s">
        <v>142</v>
      </c>
      <c r="C21" s="34">
        <f>SUM(C8,C9,C10,C15,C20)</f>
        <v>330399</v>
      </c>
      <c r="D21" s="34">
        <f>SUM(D8,D9,D10,D15,D20)</f>
        <v>567189</v>
      </c>
      <c r="E21" s="34">
        <f>SUM(E8,E9,E10,E15,E20)</f>
        <v>491607</v>
      </c>
      <c r="F21" s="33">
        <f>E21/D21</f>
        <v>0.8667428317544945</v>
      </c>
    </row>
    <row r="22" spans="1:6" s="22" customFormat="1" ht="24" customHeight="1">
      <c r="A22" s="35" t="s">
        <v>26</v>
      </c>
      <c r="B22" s="38" t="s">
        <v>143</v>
      </c>
      <c r="C22" s="34"/>
      <c r="D22" s="34"/>
      <c r="E22" s="34"/>
      <c r="F22" s="33"/>
    </row>
    <row r="23" spans="1:6" s="22" customFormat="1" ht="12.75">
      <c r="A23" s="35" t="s">
        <v>29</v>
      </c>
      <c r="B23" s="30" t="s">
        <v>34</v>
      </c>
      <c r="C23" s="34"/>
      <c r="D23" s="34"/>
      <c r="E23" s="34"/>
      <c r="F23" s="33"/>
    </row>
    <row r="24" spans="1:6" s="22" customFormat="1" ht="12.75">
      <c r="A24" s="35" t="s">
        <v>32</v>
      </c>
      <c r="B24" s="30" t="s">
        <v>122</v>
      </c>
      <c r="C24" s="34">
        <v>39067</v>
      </c>
      <c r="D24" s="34">
        <v>39067</v>
      </c>
      <c r="E24" s="34">
        <v>37337</v>
      </c>
      <c r="F24" s="33">
        <f>E24/D24</f>
        <v>0.9557171013899198</v>
      </c>
    </row>
    <row r="25" spans="1:6" s="22" customFormat="1" ht="12.75">
      <c r="A25" s="35" t="s">
        <v>35</v>
      </c>
      <c r="B25" s="39" t="s">
        <v>144</v>
      </c>
      <c r="C25" s="40"/>
      <c r="D25" s="40"/>
      <c r="E25" s="40"/>
      <c r="F25" s="33"/>
    </row>
    <row r="26" spans="1:6" s="22" customFormat="1" ht="12.75">
      <c r="A26" s="35" t="s">
        <v>37</v>
      </c>
      <c r="B26" s="30" t="s">
        <v>145</v>
      </c>
      <c r="C26" s="34">
        <v>39067</v>
      </c>
      <c r="D26" s="34">
        <v>39067</v>
      </c>
      <c r="E26" s="34">
        <v>37337</v>
      </c>
      <c r="F26" s="33">
        <f>E26/D26</f>
        <v>0.9557171013899198</v>
      </c>
    </row>
    <row r="27" spans="1:6" s="22" customFormat="1" ht="12.75">
      <c r="A27" s="35" t="s">
        <v>40</v>
      </c>
      <c r="B27" s="30" t="s">
        <v>146</v>
      </c>
      <c r="C27" s="34"/>
      <c r="D27" s="34"/>
      <c r="E27" s="34"/>
      <c r="F27" s="33"/>
    </row>
    <row r="28" spans="1:6" s="22" customFormat="1" ht="12.75">
      <c r="A28" s="35" t="s">
        <v>43</v>
      </c>
      <c r="B28" s="30" t="s">
        <v>147</v>
      </c>
      <c r="C28" s="34">
        <f>SUM(C21,C26)</f>
        <v>369466</v>
      </c>
      <c r="D28" s="34">
        <f>SUM(D21,D26)</f>
        <v>606256</v>
      </c>
      <c r="E28" s="34">
        <f>SUM(E21,E26)</f>
        <v>528944</v>
      </c>
      <c r="F28" s="33">
        <f>E28/D28</f>
        <v>0.8724763136364836</v>
      </c>
    </row>
    <row r="29" spans="1:6" s="27" customFormat="1" ht="12.75">
      <c r="A29" s="41"/>
      <c r="B29" s="42"/>
      <c r="C29" s="43"/>
      <c r="D29" s="43"/>
      <c r="E29" s="43"/>
      <c r="F29" s="44"/>
    </row>
    <row r="30" spans="1:6" s="27" customFormat="1" ht="12.75">
      <c r="A30" s="41"/>
      <c r="B30" s="42"/>
      <c r="C30" s="43"/>
      <c r="D30" s="43"/>
      <c r="E30" s="43"/>
      <c r="F30" s="44"/>
    </row>
    <row r="31" spans="1:6" s="27" customFormat="1" ht="12.75">
      <c r="A31" s="41"/>
      <c r="B31" s="42"/>
      <c r="C31" s="43"/>
      <c r="D31" s="43"/>
      <c r="E31" s="43"/>
      <c r="F31" s="44"/>
    </row>
    <row r="32" spans="1:6" s="27" customFormat="1" ht="12.75">
      <c r="A32" s="45"/>
      <c r="B32" s="42"/>
      <c r="C32" s="43"/>
      <c r="D32" s="43"/>
      <c r="E32" s="43"/>
      <c r="F32" s="44"/>
    </row>
    <row r="33" spans="1:6" s="27" customFormat="1" ht="12.75">
      <c r="A33" s="45"/>
      <c r="B33" s="42"/>
      <c r="C33" s="43"/>
      <c r="D33" s="43"/>
      <c r="E33" s="43"/>
      <c r="F33" s="44"/>
    </row>
    <row r="34" spans="1:6" s="27" customFormat="1" ht="12.75">
      <c r="A34" s="45"/>
      <c r="B34" s="42"/>
      <c r="C34" s="43"/>
      <c r="D34" s="43"/>
      <c r="E34" s="43"/>
      <c r="F34" s="44"/>
    </row>
    <row r="35" spans="1:6" s="27" customFormat="1" ht="12.75">
      <c r="A35" s="45"/>
      <c r="B35" s="42"/>
      <c r="C35" s="43"/>
      <c r="D35" s="43"/>
      <c r="E35" s="43"/>
      <c r="F35" s="44"/>
    </row>
    <row r="36" spans="1:6" s="27" customFormat="1" ht="12.75">
      <c r="A36" s="45"/>
      <c r="B36" s="42"/>
      <c r="C36" s="43"/>
      <c r="D36" s="43"/>
      <c r="E36" s="43"/>
      <c r="F36" s="44"/>
    </row>
    <row r="37" spans="1:6" s="27" customFormat="1" ht="12.75">
      <c r="A37" s="45"/>
      <c r="B37" s="42"/>
      <c r="C37" s="43"/>
      <c r="D37" s="43"/>
      <c r="E37" s="43"/>
      <c r="F37" s="44"/>
    </row>
    <row r="38" spans="1:6" s="27" customFormat="1" ht="12.75">
      <c r="A38" s="45"/>
      <c r="B38" s="42"/>
      <c r="C38" s="43"/>
      <c r="D38" s="43"/>
      <c r="E38" s="43"/>
      <c r="F38" s="44"/>
    </row>
    <row r="39" spans="1:6" s="27" customFormat="1" ht="12.75">
      <c r="A39" s="45"/>
      <c r="B39" s="42"/>
      <c r="C39" s="43"/>
      <c r="D39" s="43"/>
      <c r="E39" s="43"/>
      <c r="F39" s="44"/>
    </row>
  </sheetData>
  <sheetProtection selectLockedCells="1" selectUnlockedCells="1"/>
  <mergeCells count="5">
    <mergeCell ref="E1:F1"/>
    <mergeCell ref="A2:B2"/>
    <mergeCell ref="A3:A8"/>
    <mergeCell ref="A11:A15"/>
    <mergeCell ref="A16:A20"/>
  </mergeCells>
  <printOptions/>
  <pageMargins left="0.55" right="0.4597222222222222" top="0.9840277777777777" bottom="0.9840277777777777" header="0.34375" footer="0.5118055555555555"/>
  <pageSetup horizontalDpi="300" verticalDpi="300" orientation="portrait" paperSize="9" r:id="rId1"/>
  <headerFooter alignWithMargins="0">
    <oddHeader>&amp;CTISZAROFF KÖZSÉGI ÖNKORMÁNYZAT 2014. ÉVI KÖLTSÉGVETÉSI &amp;"Arial CE,Dőlt"KIADÁSAI&amp;R 
3. melléklet a 7/2015.(V.20.)önkormányzati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Layout" zoomScaleNormal="122" workbookViewId="0" topLeftCell="A1">
      <selection activeCell="I5" sqref="I5"/>
    </sheetView>
  </sheetViews>
  <sheetFormatPr defaultColWidth="9.00390625" defaultRowHeight="12.75"/>
  <cols>
    <col min="1" max="1" width="27.75390625" style="0" customWidth="1"/>
    <col min="2" max="2" width="10.25390625" style="0" customWidth="1"/>
    <col min="3" max="3" width="11.625" style="0" customWidth="1"/>
    <col min="4" max="4" width="10.75390625" style="0" customWidth="1"/>
    <col min="5" max="5" width="11.75390625" style="0" customWidth="1"/>
    <col min="6" max="6" width="10.75390625" style="0" customWidth="1"/>
    <col min="7" max="7" width="13.75390625" style="0" customWidth="1"/>
    <col min="8" max="8" width="10.00390625" style="0" customWidth="1"/>
    <col min="9" max="9" width="10.875" style="0" customWidth="1"/>
  </cols>
  <sheetData>
    <row r="1" spans="9:11" ht="12.75" customHeight="1">
      <c r="I1" s="57" t="s">
        <v>88</v>
      </c>
      <c r="J1" s="57"/>
      <c r="K1" s="57"/>
    </row>
    <row r="2" spans="1:11" ht="26.25" customHeight="1">
      <c r="A2" s="7"/>
      <c r="B2" s="7"/>
      <c r="C2" s="7"/>
      <c r="D2" s="60" t="s">
        <v>148</v>
      </c>
      <c r="E2" s="60"/>
      <c r="F2" s="60"/>
      <c r="G2" s="60"/>
      <c r="H2" s="60"/>
      <c r="I2" s="60"/>
      <c r="J2" s="60"/>
      <c r="K2" s="60"/>
    </row>
    <row r="3" spans="1:11" s="47" customFormat="1" ht="51.75" customHeight="1">
      <c r="A3" s="28" t="s">
        <v>4</v>
      </c>
      <c r="B3" s="28" t="s">
        <v>149</v>
      </c>
      <c r="C3" s="28" t="s">
        <v>150</v>
      </c>
      <c r="D3" s="28" t="s">
        <v>10</v>
      </c>
      <c r="E3" s="28" t="s">
        <v>97</v>
      </c>
      <c r="F3" s="28" t="s">
        <v>107</v>
      </c>
      <c r="G3" s="28" t="s">
        <v>151</v>
      </c>
      <c r="H3" s="28" t="s">
        <v>152</v>
      </c>
      <c r="I3" s="28" t="s">
        <v>153</v>
      </c>
      <c r="J3" s="46" t="s">
        <v>154</v>
      </c>
      <c r="K3" s="28" t="s">
        <v>155</v>
      </c>
    </row>
    <row r="4" spans="1:11" ht="12.75">
      <c r="A4" s="30" t="s">
        <v>156</v>
      </c>
      <c r="B4" s="34">
        <v>13100</v>
      </c>
      <c r="C4" s="34">
        <v>19673</v>
      </c>
      <c r="D4" s="34"/>
      <c r="E4" s="34">
        <v>19673</v>
      </c>
      <c r="F4" s="48"/>
      <c r="G4" s="48"/>
      <c r="H4" s="48"/>
      <c r="I4" s="48"/>
      <c r="J4" s="34">
        <v>19673</v>
      </c>
      <c r="K4" s="49">
        <f aca="true" t="shared" si="0" ref="K4:K17">(D4+E4+F4+G4+H4+I4)/C4</f>
        <v>1</v>
      </c>
    </row>
    <row r="5" spans="1:11" ht="12.75">
      <c r="A5" s="32" t="s">
        <v>157</v>
      </c>
      <c r="B5" s="48">
        <v>2200</v>
      </c>
      <c r="C5" s="48">
        <v>2542</v>
      </c>
      <c r="D5" s="48"/>
      <c r="E5" s="48">
        <v>2542</v>
      </c>
      <c r="F5" s="48"/>
      <c r="G5" s="48"/>
      <c r="H5" s="48"/>
      <c r="I5" s="48"/>
      <c r="J5" s="48">
        <v>2542</v>
      </c>
      <c r="K5" s="33">
        <f t="shared" si="0"/>
        <v>1</v>
      </c>
    </row>
    <row r="6" spans="1:11" ht="12.75">
      <c r="A6" s="32" t="s">
        <v>158</v>
      </c>
      <c r="B6" s="48">
        <v>3900</v>
      </c>
      <c r="C6" s="48">
        <v>4189</v>
      </c>
      <c r="D6" s="48"/>
      <c r="E6" s="48">
        <v>4189</v>
      </c>
      <c r="F6" s="48"/>
      <c r="G6" s="48"/>
      <c r="H6" s="48"/>
      <c r="I6" s="48"/>
      <c r="J6" s="48">
        <v>4189</v>
      </c>
      <c r="K6" s="33">
        <f t="shared" si="0"/>
        <v>1</v>
      </c>
    </row>
    <row r="7" spans="1:11" ht="12.75">
      <c r="A7" s="32" t="s">
        <v>159</v>
      </c>
      <c r="B7" s="48">
        <v>7000</v>
      </c>
      <c r="C7" s="48">
        <v>12131</v>
      </c>
      <c r="D7" s="48"/>
      <c r="E7" s="48">
        <v>12131</v>
      </c>
      <c r="F7" s="48"/>
      <c r="G7" s="48"/>
      <c r="H7" s="48"/>
      <c r="I7" s="48"/>
      <c r="J7" s="48">
        <v>12131</v>
      </c>
      <c r="K7" s="33">
        <f t="shared" si="0"/>
        <v>1</v>
      </c>
    </row>
    <row r="8" spans="1:11" ht="12.75">
      <c r="A8" s="32" t="s">
        <v>160</v>
      </c>
      <c r="B8" s="48"/>
      <c r="C8" s="48">
        <v>240</v>
      </c>
      <c r="D8" s="48"/>
      <c r="E8" s="48">
        <v>240</v>
      </c>
      <c r="F8" s="48"/>
      <c r="G8" s="48"/>
      <c r="H8" s="48"/>
      <c r="I8" s="48"/>
      <c r="J8" s="48">
        <v>240</v>
      </c>
      <c r="K8" s="33">
        <f t="shared" si="0"/>
        <v>1</v>
      </c>
    </row>
    <row r="9" spans="1:11" ht="12.75">
      <c r="A9" s="32" t="s">
        <v>161</v>
      </c>
      <c r="B9" s="48"/>
      <c r="C9" s="48">
        <v>290</v>
      </c>
      <c r="D9" s="48"/>
      <c r="E9" s="48">
        <v>290</v>
      </c>
      <c r="F9" s="48"/>
      <c r="G9" s="48"/>
      <c r="H9" s="48"/>
      <c r="I9" s="48"/>
      <c r="J9" s="48">
        <v>290</v>
      </c>
      <c r="K9" s="33">
        <f t="shared" si="0"/>
        <v>1</v>
      </c>
    </row>
    <row r="10" spans="1:11" ht="12.75">
      <c r="A10" s="32" t="s">
        <v>162</v>
      </c>
      <c r="B10" s="48"/>
      <c r="C10" s="48">
        <v>281</v>
      </c>
      <c r="D10" s="48"/>
      <c r="E10" s="48">
        <v>281</v>
      </c>
      <c r="F10" s="48"/>
      <c r="G10" s="48"/>
      <c r="H10" s="48"/>
      <c r="I10" s="48"/>
      <c r="J10" s="48">
        <v>281</v>
      </c>
      <c r="K10" s="33">
        <f t="shared" si="0"/>
        <v>1</v>
      </c>
    </row>
    <row r="11" spans="1:11" ht="12.75">
      <c r="A11" s="30" t="s">
        <v>163</v>
      </c>
      <c r="B11" s="48">
        <v>5671</v>
      </c>
      <c r="C11" s="48">
        <v>5855</v>
      </c>
      <c r="D11" s="48">
        <v>10</v>
      </c>
      <c r="E11" s="48"/>
      <c r="F11" s="48">
        <v>5671</v>
      </c>
      <c r="G11" s="48">
        <v>174</v>
      </c>
      <c r="H11" s="48"/>
      <c r="I11" s="48"/>
      <c r="J11" s="48">
        <v>5855</v>
      </c>
      <c r="K11" s="33">
        <f t="shared" si="0"/>
        <v>1</v>
      </c>
    </row>
    <row r="12" spans="1:11" ht="12.75">
      <c r="A12" s="30" t="s">
        <v>164</v>
      </c>
      <c r="B12" s="48">
        <v>2063</v>
      </c>
      <c r="C12" s="48">
        <v>2063</v>
      </c>
      <c r="D12" s="48">
        <v>239</v>
      </c>
      <c r="E12" s="48">
        <v>40</v>
      </c>
      <c r="F12" s="48"/>
      <c r="G12" s="48"/>
      <c r="H12" s="48">
        <v>1162</v>
      </c>
      <c r="I12" s="48"/>
      <c r="J12" s="48">
        <v>1441</v>
      </c>
      <c r="K12" s="33">
        <f t="shared" si="0"/>
        <v>0.6984973339796413</v>
      </c>
    </row>
    <row r="13" spans="1:11" ht="12.75">
      <c r="A13" s="30" t="s">
        <v>165</v>
      </c>
      <c r="B13" s="48">
        <v>5401</v>
      </c>
      <c r="C13" s="48">
        <v>5401</v>
      </c>
      <c r="D13" s="48"/>
      <c r="E13" s="48"/>
      <c r="F13" s="48">
        <v>5401</v>
      </c>
      <c r="G13" s="48"/>
      <c r="H13" s="48"/>
      <c r="I13" s="48"/>
      <c r="J13" s="48">
        <v>5401</v>
      </c>
      <c r="K13" s="33">
        <f t="shared" si="0"/>
        <v>1</v>
      </c>
    </row>
    <row r="14" spans="1:11" ht="12.75">
      <c r="A14" s="30" t="s">
        <v>166</v>
      </c>
      <c r="B14" s="48">
        <v>2163</v>
      </c>
      <c r="C14" s="48">
        <v>1956</v>
      </c>
      <c r="D14" s="48"/>
      <c r="E14" s="48"/>
      <c r="F14" s="48">
        <v>1956</v>
      </c>
      <c r="G14" s="48"/>
      <c r="H14" s="48"/>
      <c r="I14" s="48"/>
      <c r="J14" s="48">
        <v>1956</v>
      </c>
      <c r="K14" s="33">
        <f t="shared" si="0"/>
        <v>1</v>
      </c>
    </row>
    <row r="15" spans="1:11" ht="12.75">
      <c r="A15" s="30" t="s">
        <v>167</v>
      </c>
      <c r="B15" s="48"/>
      <c r="C15" s="48">
        <v>199</v>
      </c>
      <c r="D15" s="48">
        <v>57</v>
      </c>
      <c r="E15" s="48"/>
      <c r="F15" s="48">
        <v>100</v>
      </c>
      <c r="G15" s="48">
        <v>42</v>
      </c>
      <c r="H15" s="48"/>
      <c r="I15" s="48"/>
      <c r="J15" s="48">
        <v>199</v>
      </c>
      <c r="K15" s="33">
        <f t="shared" si="0"/>
        <v>1</v>
      </c>
    </row>
    <row r="16" spans="1:11" ht="12.75">
      <c r="A16" s="30" t="s">
        <v>168</v>
      </c>
      <c r="B16" s="48">
        <v>30645</v>
      </c>
      <c r="C16" s="48">
        <v>33495</v>
      </c>
      <c r="D16" s="48">
        <v>27747</v>
      </c>
      <c r="E16" s="48"/>
      <c r="F16" s="48">
        <v>4208</v>
      </c>
      <c r="G16" s="48"/>
      <c r="H16" s="48"/>
      <c r="I16" s="48"/>
      <c r="J16" s="48">
        <v>31955</v>
      </c>
      <c r="K16" s="33">
        <f t="shared" si="0"/>
        <v>0.9540229885057471</v>
      </c>
    </row>
    <row r="17" spans="1:11" ht="12.75">
      <c r="A17" s="30" t="s">
        <v>169</v>
      </c>
      <c r="B17" s="48">
        <v>6570</v>
      </c>
      <c r="C17" s="48">
        <v>6570</v>
      </c>
      <c r="D17" s="48"/>
      <c r="E17" s="48"/>
      <c r="F17" s="48">
        <v>6570</v>
      </c>
      <c r="G17" s="48"/>
      <c r="H17" s="48"/>
      <c r="I17" s="48"/>
      <c r="J17" s="48">
        <v>6570</v>
      </c>
      <c r="K17" s="33">
        <f t="shared" si="0"/>
        <v>1</v>
      </c>
    </row>
    <row r="18" spans="1:11" ht="12.75">
      <c r="A18" s="30" t="s">
        <v>170</v>
      </c>
      <c r="B18" s="48"/>
      <c r="C18" s="48">
        <v>6845</v>
      </c>
      <c r="D18" s="48"/>
      <c r="E18" s="48"/>
      <c r="F18" s="48">
        <v>6845</v>
      </c>
      <c r="G18" s="48"/>
      <c r="H18" s="48"/>
      <c r="I18" s="48"/>
      <c r="J18" s="48">
        <v>6845</v>
      </c>
      <c r="K18" s="33">
        <v>1</v>
      </c>
    </row>
    <row r="19" spans="1:11" ht="12.75">
      <c r="A19" s="30" t="s">
        <v>171</v>
      </c>
      <c r="B19" s="48">
        <v>11940</v>
      </c>
      <c r="C19" s="48">
        <v>9517</v>
      </c>
      <c r="D19" s="48">
        <v>2990</v>
      </c>
      <c r="E19" s="48">
        <v>50</v>
      </c>
      <c r="F19" s="48"/>
      <c r="G19" s="48">
        <v>613</v>
      </c>
      <c r="H19" s="48"/>
      <c r="I19" s="48"/>
      <c r="J19" s="48">
        <v>3653</v>
      </c>
      <c r="K19" s="33">
        <f aca="true" t="shared" si="1" ref="K19:K24">(D19+E19+F19+G19+H19+I19)/C19</f>
        <v>0.38383944520332036</v>
      </c>
    </row>
    <row r="20" spans="1:11" ht="12.75">
      <c r="A20" s="30" t="s">
        <v>172</v>
      </c>
      <c r="B20" s="48">
        <v>13891</v>
      </c>
      <c r="C20" s="48">
        <v>15040</v>
      </c>
      <c r="D20" s="48"/>
      <c r="E20" s="48"/>
      <c r="F20" s="48"/>
      <c r="G20" s="48">
        <v>15040</v>
      </c>
      <c r="H20" s="48"/>
      <c r="I20" s="48"/>
      <c r="J20" s="48">
        <v>15040</v>
      </c>
      <c r="K20" s="33">
        <f t="shared" si="1"/>
        <v>1</v>
      </c>
    </row>
    <row r="21" spans="1:11" ht="12.75">
      <c r="A21" s="30" t="s">
        <v>173</v>
      </c>
      <c r="B21" s="48">
        <v>2906</v>
      </c>
      <c r="C21" s="48">
        <v>3339</v>
      </c>
      <c r="D21" s="48"/>
      <c r="E21" s="48"/>
      <c r="F21" s="48"/>
      <c r="G21" s="48">
        <v>3339</v>
      </c>
      <c r="H21" s="48"/>
      <c r="I21" s="48"/>
      <c r="J21" s="48">
        <v>3339</v>
      </c>
      <c r="K21" s="33">
        <f t="shared" si="1"/>
        <v>1</v>
      </c>
    </row>
    <row r="22" spans="1:11" ht="12.75">
      <c r="A22" s="30" t="s">
        <v>174</v>
      </c>
      <c r="B22" s="48">
        <v>115</v>
      </c>
      <c r="C22" s="48">
        <v>116</v>
      </c>
      <c r="D22" s="48"/>
      <c r="E22" s="48"/>
      <c r="F22" s="48"/>
      <c r="G22" s="48">
        <v>116</v>
      </c>
      <c r="H22" s="48"/>
      <c r="I22" s="48"/>
      <c r="J22" s="48">
        <v>116</v>
      </c>
      <c r="K22" s="33">
        <f t="shared" si="1"/>
        <v>1</v>
      </c>
    </row>
    <row r="23" spans="1:11" ht="12.75">
      <c r="A23" s="30" t="s">
        <v>175</v>
      </c>
      <c r="B23" s="48">
        <v>5188</v>
      </c>
      <c r="C23" s="48">
        <v>6452</v>
      </c>
      <c r="D23" s="48"/>
      <c r="E23" s="48"/>
      <c r="F23" s="48">
        <v>6452</v>
      </c>
      <c r="G23" s="48"/>
      <c r="H23" s="48"/>
      <c r="I23" s="48"/>
      <c r="J23" s="48">
        <v>6452</v>
      </c>
      <c r="K23" s="33">
        <f t="shared" si="1"/>
        <v>1</v>
      </c>
    </row>
    <row r="24" spans="1:11" ht="12.75">
      <c r="A24" s="30" t="s">
        <v>176</v>
      </c>
      <c r="B24" s="48">
        <v>39067</v>
      </c>
      <c r="C24" s="48">
        <v>39067</v>
      </c>
      <c r="D24" s="48"/>
      <c r="E24" s="48"/>
      <c r="F24" s="48">
        <v>39067</v>
      </c>
      <c r="G24" s="48"/>
      <c r="H24" s="48"/>
      <c r="I24" s="48"/>
      <c r="J24" s="48">
        <v>39067</v>
      </c>
      <c r="K24" s="33">
        <f t="shared" si="1"/>
        <v>1</v>
      </c>
    </row>
    <row r="25" spans="1:11" ht="12.75">
      <c r="A25" s="30" t="s">
        <v>177</v>
      </c>
      <c r="B25" s="48">
        <v>21520</v>
      </c>
      <c r="C25" s="48">
        <v>21520</v>
      </c>
      <c r="D25" s="48"/>
      <c r="E25" s="48"/>
      <c r="F25" s="48">
        <v>21520</v>
      </c>
      <c r="G25" s="48"/>
      <c r="H25" s="48"/>
      <c r="I25" s="48"/>
      <c r="J25" s="48">
        <v>21520</v>
      </c>
      <c r="K25" s="33">
        <v>1</v>
      </c>
    </row>
    <row r="26" spans="1:11" ht="12.75">
      <c r="A26" s="30" t="s">
        <v>178</v>
      </c>
      <c r="B26" s="48">
        <v>8309</v>
      </c>
      <c r="C26" s="48">
        <v>7611</v>
      </c>
      <c r="D26" s="48"/>
      <c r="E26" s="48"/>
      <c r="F26" s="48">
        <v>7611</v>
      </c>
      <c r="G26" s="48"/>
      <c r="H26" s="48"/>
      <c r="I26" s="48"/>
      <c r="J26" s="48">
        <v>7611</v>
      </c>
      <c r="K26" s="33">
        <f aca="true" t="shared" si="2" ref="K26:K36">(D26+E26+F26+G26+H26+I26)/C26</f>
        <v>1</v>
      </c>
    </row>
    <row r="27" spans="1:11" ht="12.75">
      <c r="A27" s="30" t="s">
        <v>179</v>
      </c>
      <c r="B27" s="48">
        <v>29992</v>
      </c>
      <c r="C27" s="48">
        <v>23708</v>
      </c>
      <c r="D27" s="48"/>
      <c r="E27" s="48"/>
      <c r="F27" s="48">
        <v>23708</v>
      </c>
      <c r="G27" s="48"/>
      <c r="H27" s="48"/>
      <c r="I27" s="48"/>
      <c r="J27" s="48">
        <v>23708</v>
      </c>
      <c r="K27" s="33">
        <f t="shared" si="2"/>
        <v>1</v>
      </c>
    </row>
    <row r="28" spans="1:11" ht="12.75">
      <c r="A28" s="30" t="s">
        <v>180</v>
      </c>
      <c r="B28" s="48">
        <v>14068</v>
      </c>
      <c r="C28" s="48">
        <v>13698</v>
      </c>
      <c r="D28" s="48"/>
      <c r="E28" s="48"/>
      <c r="F28" s="48">
        <v>13698</v>
      </c>
      <c r="G28" s="48"/>
      <c r="H28" s="48"/>
      <c r="I28" s="48"/>
      <c r="J28" s="48">
        <v>13698</v>
      </c>
      <c r="K28" s="33">
        <f t="shared" si="2"/>
        <v>1</v>
      </c>
    </row>
    <row r="29" spans="1:11" ht="12.75">
      <c r="A29" s="30" t="s">
        <v>167</v>
      </c>
      <c r="B29" s="48">
        <v>195</v>
      </c>
      <c r="C29" s="48">
        <v>195</v>
      </c>
      <c r="D29" s="48"/>
      <c r="E29" s="48"/>
      <c r="F29" s="48"/>
      <c r="G29" s="48"/>
      <c r="H29" s="48"/>
      <c r="I29" s="48"/>
      <c r="J29" s="48"/>
      <c r="K29" s="33">
        <f t="shared" si="2"/>
        <v>0</v>
      </c>
    </row>
    <row r="30" spans="1:11" ht="12.75">
      <c r="A30" s="30" t="s">
        <v>181</v>
      </c>
      <c r="B30" s="48">
        <v>71091</v>
      </c>
      <c r="C30" s="48">
        <v>88589</v>
      </c>
      <c r="D30" s="48"/>
      <c r="E30" s="48"/>
      <c r="F30" s="48"/>
      <c r="G30" s="48">
        <v>88589</v>
      </c>
      <c r="H30" s="48"/>
      <c r="I30" s="48"/>
      <c r="J30" s="48">
        <v>88589</v>
      </c>
      <c r="K30" s="33">
        <f t="shared" si="2"/>
        <v>1</v>
      </c>
    </row>
    <row r="31" spans="1:11" ht="12.75">
      <c r="A31" s="30" t="s">
        <v>182</v>
      </c>
      <c r="B31" s="48">
        <v>46952</v>
      </c>
      <c r="C31" s="48">
        <v>235437</v>
      </c>
      <c r="D31" s="48"/>
      <c r="E31" s="48"/>
      <c r="F31" s="48"/>
      <c r="G31" s="48">
        <v>1727</v>
      </c>
      <c r="H31" s="48">
        <v>193114</v>
      </c>
      <c r="I31" s="48"/>
      <c r="J31" s="48">
        <v>194841</v>
      </c>
      <c r="K31" s="33">
        <f t="shared" si="2"/>
        <v>0.8275717070808751</v>
      </c>
    </row>
    <row r="32" spans="1:11" ht="12.75">
      <c r="A32" s="50" t="s">
        <v>183</v>
      </c>
      <c r="B32" s="48">
        <v>3658</v>
      </c>
      <c r="C32" s="48">
        <v>3658</v>
      </c>
      <c r="D32" s="48"/>
      <c r="E32" s="48"/>
      <c r="F32" s="48"/>
      <c r="G32" s="48"/>
      <c r="H32" s="48"/>
      <c r="I32" s="48"/>
      <c r="J32" s="48"/>
      <c r="K32" s="33">
        <f t="shared" si="2"/>
        <v>0</v>
      </c>
    </row>
    <row r="33" spans="1:11" ht="12.75">
      <c r="A33" s="50" t="s">
        <v>184</v>
      </c>
      <c r="B33" s="48">
        <v>1716</v>
      </c>
      <c r="C33" s="48">
        <v>1716</v>
      </c>
      <c r="D33" s="48"/>
      <c r="E33" s="48"/>
      <c r="F33" s="48">
        <v>1716</v>
      </c>
      <c r="G33" s="48"/>
      <c r="H33" s="48"/>
      <c r="I33" s="48"/>
      <c r="J33" s="48">
        <v>1716</v>
      </c>
      <c r="K33" s="33">
        <f t="shared" si="2"/>
        <v>1</v>
      </c>
    </row>
    <row r="34" spans="1:11" ht="12.75">
      <c r="A34" s="50" t="s">
        <v>185</v>
      </c>
      <c r="B34" s="48">
        <v>33245</v>
      </c>
      <c r="C34" s="48">
        <v>51934</v>
      </c>
      <c r="D34" s="48"/>
      <c r="E34" s="48"/>
      <c r="F34" s="48"/>
      <c r="G34" s="48"/>
      <c r="H34" s="48"/>
      <c r="I34" s="48">
        <v>51934</v>
      </c>
      <c r="J34" s="48">
        <v>51934</v>
      </c>
      <c r="K34" s="33">
        <f t="shared" si="2"/>
        <v>1</v>
      </c>
    </row>
    <row r="35" spans="1:11" ht="12.75">
      <c r="A35" s="50" t="s">
        <v>186</v>
      </c>
      <c r="B35" s="48"/>
      <c r="C35" s="48">
        <v>29</v>
      </c>
      <c r="D35" s="48">
        <v>29</v>
      </c>
      <c r="E35" s="48"/>
      <c r="F35" s="48"/>
      <c r="G35" s="48"/>
      <c r="H35" s="48"/>
      <c r="I35" s="48"/>
      <c r="J35" s="48">
        <v>29</v>
      </c>
      <c r="K35" s="33">
        <f t="shared" si="2"/>
        <v>1</v>
      </c>
    </row>
    <row r="36" spans="1:11" ht="12.75">
      <c r="A36" s="50" t="s">
        <v>187</v>
      </c>
      <c r="B36" s="48"/>
      <c r="C36" s="48">
        <v>127</v>
      </c>
      <c r="D36" s="48">
        <v>127</v>
      </c>
      <c r="E36" s="48"/>
      <c r="F36" s="48"/>
      <c r="G36" s="48"/>
      <c r="H36" s="48"/>
      <c r="I36" s="48"/>
      <c r="J36" s="48">
        <v>127</v>
      </c>
      <c r="K36" s="33">
        <f t="shared" si="2"/>
        <v>1</v>
      </c>
    </row>
    <row r="37" spans="1:11" ht="12.75">
      <c r="A37" s="50" t="s">
        <v>188</v>
      </c>
      <c r="B37" s="48"/>
      <c r="C37" s="48">
        <v>532</v>
      </c>
      <c r="D37" s="48"/>
      <c r="E37" s="48"/>
      <c r="F37" s="48"/>
      <c r="G37" s="48">
        <v>532</v>
      </c>
      <c r="H37" s="48"/>
      <c r="I37" s="48"/>
      <c r="J37" s="48">
        <v>532</v>
      </c>
      <c r="K37" s="33">
        <v>1</v>
      </c>
    </row>
    <row r="38" spans="1:11" ht="12.75">
      <c r="A38" s="50" t="s">
        <v>189</v>
      </c>
      <c r="B38" s="48"/>
      <c r="C38" s="48">
        <v>685</v>
      </c>
      <c r="D38" s="48"/>
      <c r="E38" s="48"/>
      <c r="F38" s="48"/>
      <c r="G38" s="48"/>
      <c r="H38" s="48">
        <v>685</v>
      </c>
      <c r="I38" s="48"/>
      <c r="J38" s="48">
        <v>685</v>
      </c>
      <c r="K38" s="33">
        <v>1</v>
      </c>
    </row>
    <row r="39" spans="1:11" ht="12.75">
      <c r="A39" s="50" t="s">
        <v>190</v>
      </c>
      <c r="B39" s="48"/>
      <c r="C39" s="48">
        <v>479</v>
      </c>
      <c r="D39" s="48"/>
      <c r="E39" s="48"/>
      <c r="F39" s="48"/>
      <c r="G39" s="48">
        <v>479</v>
      </c>
      <c r="H39" s="48"/>
      <c r="I39" s="48"/>
      <c r="J39" s="48">
        <v>479</v>
      </c>
      <c r="K39" s="33">
        <v>1</v>
      </c>
    </row>
    <row r="40" spans="1:11" ht="12.75">
      <c r="A40" s="50" t="s">
        <v>191</v>
      </c>
      <c r="B40" s="48"/>
      <c r="C40" s="48">
        <v>750</v>
      </c>
      <c r="D40" s="48"/>
      <c r="E40" s="48"/>
      <c r="F40" s="48"/>
      <c r="G40" s="48">
        <v>750</v>
      </c>
      <c r="H40" s="48"/>
      <c r="I40" s="48"/>
      <c r="J40" s="48">
        <v>750</v>
      </c>
      <c r="K40" s="33">
        <v>1</v>
      </c>
    </row>
    <row r="41" spans="1:11" s="22" customFormat="1" ht="12.75">
      <c r="A41" s="50" t="s">
        <v>154</v>
      </c>
      <c r="B41" s="34">
        <f>SUM(B5:B40)</f>
        <v>369466</v>
      </c>
      <c r="C41" s="34">
        <f>SUM(C5:C40)</f>
        <v>606256</v>
      </c>
      <c r="D41" s="34">
        <f>SUM(D11:D40)</f>
        <v>31199</v>
      </c>
      <c r="E41" s="34">
        <v>19763</v>
      </c>
      <c r="F41" s="34">
        <f>SUM(F11:F40)</f>
        <v>144523</v>
      </c>
      <c r="G41" s="34">
        <f>SUM(G11:G40)</f>
        <v>111401</v>
      </c>
      <c r="H41" s="34">
        <f>SUM(H12:H40)</f>
        <v>194961</v>
      </c>
      <c r="I41" s="34">
        <v>51934</v>
      </c>
      <c r="J41" s="34">
        <f>SUM(D41:I41)</f>
        <v>553781</v>
      </c>
      <c r="K41" s="33"/>
    </row>
  </sheetData>
  <sheetProtection selectLockedCells="1" selectUnlockedCells="1"/>
  <mergeCells count="2">
    <mergeCell ref="I1:K1"/>
    <mergeCell ref="D2:K2"/>
  </mergeCells>
  <printOptions/>
  <pageMargins left="0.5118055555555555" right="0.5118055555555555" top="0.9840277777777777" bottom="0.9840277777777777" header="0.28125" footer="0.5118055555555555"/>
  <pageSetup horizontalDpi="300" verticalDpi="300" orientation="landscape" paperSize="9" r:id="rId1"/>
  <headerFooter alignWithMargins="0">
    <oddHeader>&amp;CTISZAROFF KÖZSÉGI ÖNKORMÁNYZAT 2014. ÉVI BEVÉTELEI KIEMELT ELŐIRÁNYZATONKÉNT&amp;R
4. melléklet a 7/2015.(V.20.)önkormányzati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view="pageLayout" zoomScaleNormal="122" workbookViewId="0" topLeftCell="A1">
      <pane ySplit="630" topLeftCell="A1" activePane="topLeft" state="split"/>
      <selection pane="topLeft" activeCell="F36" sqref="F36"/>
      <selection pane="bottomLeft" activeCell="H57" sqref="H57:H58"/>
    </sheetView>
  </sheetViews>
  <sheetFormatPr defaultColWidth="9.00390625" defaultRowHeight="12.75"/>
  <cols>
    <col min="1" max="1" width="27.625" style="0" customWidth="1"/>
    <col min="2" max="3" width="9.875" style="0" customWidth="1"/>
    <col min="5" max="5" width="10.125" style="0" customWidth="1"/>
    <col min="6" max="6" width="9.625" style="0" customWidth="1"/>
    <col min="7" max="8" width="10.25390625" style="0" customWidth="1"/>
    <col min="9" max="9" width="10.00390625" style="0" customWidth="1"/>
    <col min="10" max="10" width="12.00390625" style="0" customWidth="1"/>
    <col min="11" max="11" width="10.625" style="0" customWidth="1"/>
  </cols>
  <sheetData>
    <row r="1" spans="9:11" ht="12.75" customHeight="1">
      <c r="I1" s="57" t="s">
        <v>88</v>
      </c>
      <c r="J1" s="57"/>
      <c r="K1" s="57"/>
    </row>
    <row r="2" spans="1:11" ht="21.75" customHeight="1">
      <c r="A2" s="7"/>
      <c r="B2" s="7"/>
      <c r="C2" s="7"/>
      <c r="D2" s="60" t="s">
        <v>148</v>
      </c>
      <c r="E2" s="60"/>
      <c r="F2" s="60"/>
      <c r="G2" s="60"/>
      <c r="H2" s="60"/>
      <c r="I2" s="60"/>
      <c r="J2" s="60"/>
      <c r="K2" s="60"/>
    </row>
    <row r="3" spans="1:11" ht="45" customHeight="1">
      <c r="A3" s="28" t="s">
        <v>4</v>
      </c>
      <c r="B3" s="28" t="s">
        <v>149</v>
      </c>
      <c r="C3" s="28" t="s">
        <v>150</v>
      </c>
      <c r="D3" s="28" t="s">
        <v>192</v>
      </c>
      <c r="E3" s="28" t="s">
        <v>193</v>
      </c>
      <c r="F3" s="51" t="s">
        <v>194</v>
      </c>
      <c r="G3" s="28" t="s">
        <v>195</v>
      </c>
      <c r="H3" s="28" t="s">
        <v>196</v>
      </c>
      <c r="I3" s="28" t="s">
        <v>197</v>
      </c>
      <c r="J3" s="28" t="s">
        <v>154</v>
      </c>
      <c r="K3" s="28" t="s">
        <v>155</v>
      </c>
    </row>
    <row r="4" spans="1:12" ht="12.75">
      <c r="A4" s="30" t="s">
        <v>163</v>
      </c>
      <c r="B4" s="48">
        <v>4226</v>
      </c>
      <c r="C4" s="48">
        <v>8663</v>
      </c>
      <c r="D4" s="48">
        <v>4545</v>
      </c>
      <c r="E4" s="48">
        <v>1298</v>
      </c>
      <c r="F4" s="48">
        <v>2089</v>
      </c>
      <c r="G4" s="48"/>
      <c r="H4" s="48">
        <v>16</v>
      </c>
      <c r="I4" s="48">
        <v>110</v>
      </c>
      <c r="J4" s="48">
        <v>8058</v>
      </c>
      <c r="K4" s="33">
        <f aca="true" t="shared" si="0" ref="K4:K27">(D4+E4+F4+G4+H4+I4)/C4</f>
        <v>0.9301627611681865</v>
      </c>
      <c r="L4" s="52">
        <f>SUM(D4:J4)</f>
        <v>16116</v>
      </c>
    </row>
    <row r="5" spans="1:13" ht="12.75">
      <c r="A5" s="30" t="s">
        <v>164</v>
      </c>
      <c r="B5" s="48">
        <v>2475</v>
      </c>
      <c r="C5" s="48">
        <v>3804</v>
      </c>
      <c r="D5" s="48"/>
      <c r="E5" s="48"/>
      <c r="F5" s="48">
        <v>307</v>
      </c>
      <c r="G5" s="48"/>
      <c r="H5" s="48"/>
      <c r="I5" s="48">
        <v>2086</v>
      </c>
      <c r="J5" s="48">
        <v>2393</v>
      </c>
      <c r="K5" s="33">
        <f t="shared" si="0"/>
        <v>0.629074658254469</v>
      </c>
      <c r="L5" s="52">
        <f>SUM(F5:J5)</f>
        <v>4786</v>
      </c>
      <c r="M5" s="52">
        <f>SUM(F5:J5)</f>
        <v>4786</v>
      </c>
    </row>
    <row r="6" spans="1:11" ht="12.75">
      <c r="A6" s="30" t="s">
        <v>165</v>
      </c>
      <c r="B6" s="48">
        <v>3550</v>
      </c>
      <c r="C6" s="48">
        <v>5917</v>
      </c>
      <c r="D6" s="48">
        <v>1783</v>
      </c>
      <c r="E6" s="48">
        <v>458</v>
      </c>
      <c r="F6" s="48">
        <v>3676</v>
      </c>
      <c r="G6" s="48"/>
      <c r="H6" s="48"/>
      <c r="I6" s="48"/>
      <c r="J6" s="48">
        <v>5917</v>
      </c>
      <c r="K6" s="33">
        <f t="shared" si="0"/>
        <v>1</v>
      </c>
    </row>
    <row r="7" spans="1:11" ht="12.75">
      <c r="A7" s="30" t="s">
        <v>198</v>
      </c>
      <c r="B7" s="48">
        <v>150</v>
      </c>
      <c r="C7" s="48">
        <v>574</v>
      </c>
      <c r="D7" s="48"/>
      <c r="E7" s="48"/>
      <c r="F7" s="48"/>
      <c r="G7" s="48"/>
      <c r="H7" s="48">
        <v>573</v>
      </c>
      <c r="I7" s="48"/>
      <c r="J7" s="48">
        <v>573</v>
      </c>
      <c r="K7" s="33">
        <f t="shared" si="0"/>
        <v>0.9982578397212544</v>
      </c>
    </row>
    <row r="8" spans="1:11" ht="12.75">
      <c r="A8" s="30" t="s">
        <v>199</v>
      </c>
      <c r="B8" s="48">
        <v>424</v>
      </c>
      <c r="C8" s="48">
        <v>424</v>
      </c>
      <c r="D8" s="48"/>
      <c r="E8" s="48"/>
      <c r="F8" s="48"/>
      <c r="G8" s="48"/>
      <c r="H8" s="48">
        <v>424</v>
      </c>
      <c r="I8" s="48"/>
      <c r="J8" s="48">
        <v>424</v>
      </c>
      <c r="K8" s="33">
        <f t="shared" si="0"/>
        <v>1</v>
      </c>
    </row>
    <row r="9" spans="1:11" ht="12.75">
      <c r="A9" s="30" t="s">
        <v>200</v>
      </c>
      <c r="B9" s="48">
        <v>194</v>
      </c>
      <c r="C9" s="48">
        <v>194</v>
      </c>
      <c r="D9" s="48"/>
      <c r="E9" s="48"/>
      <c r="F9" s="48"/>
      <c r="G9" s="48"/>
      <c r="H9" s="48">
        <v>194</v>
      </c>
      <c r="I9" s="48"/>
      <c r="J9" s="48">
        <v>194</v>
      </c>
      <c r="K9" s="33">
        <f t="shared" si="0"/>
        <v>1</v>
      </c>
    </row>
    <row r="10" spans="1:11" ht="12.75">
      <c r="A10" s="30" t="s">
        <v>201</v>
      </c>
      <c r="B10" s="48">
        <v>1787</v>
      </c>
      <c r="C10" s="48">
        <v>501</v>
      </c>
      <c r="D10" s="48"/>
      <c r="E10" s="48"/>
      <c r="F10" s="48"/>
      <c r="G10" s="48"/>
      <c r="H10" s="48">
        <v>501</v>
      </c>
      <c r="I10" s="48"/>
      <c r="J10" s="48">
        <v>501</v>
      </c>
      <c r="K10" s="33">
        <f t="shared" si="0"/>
        <v>1</v>
      </c>
    </row>
    <row r="11" spans="1:11" ht="12.75">
      <c r="A11" s="30" t="s">
        <v>202</v>
      </c>
      <c r="B11" s="48">
        <v>1905</v>
      </c>
      <c r="C11" s="48">
        <v>1918</v>
      </c>
      <c r="D11" s="48">
        <v>1242</v>
      </c>
      <c r="E11" s="48">
        <v>310</v>
      </c>
      <c r="F11" s="48">
        <v>366</v>
      </c>
      <c r="G11" s="48"/>
      <c r="H11" s="48"/>
      <c r="I11" s="48"/>
      <c r="J11" s="48">
        <v>1918</v>
      </c>
      <c r="K11" s="33">
        <f t="shared" si="0"/>
        <v>1</v>
      </c>
    </row>
    <row r="12" spans="1:11" ht="12.75">
      <c r="A12" s="30" t="s">
        <v>203</v>
      </c>
      <c r="B12" s="48">
        <v>4915</v>
      </c>
      <c r="C12" s="48">
        <v>3527</v>
      </c>
      <c r="D12" s="48"/>
      <c r="E12" s="48"/>
      <c r="F12" s="48"/>
      <c r="G12" s="48"/>
      <c r="H12" s="48">
        <v>3527</v>
      </c>
      <c r="I12" s="48"/>
      <c r="J12" s="48">
        <v>3527</v>
      </c>
      <c r="K12" s="33">
        <f t="shared" si="0"/>
        <v>1</v>
      </c>
    </row>
    <row r="13" spans="1:11" ht="12.75">
      <c r="A13" s="30" t="s">
        <v>167</v>
      </c>
      <c r="B13" s="48">
        <v>195</v>
      </c>
      <c r="C13" s="48">
        <v>49</v>
      </c>
      <c r="D13" s="48"/>
      <c r="E13" s="48"/>
      <c r="F13" s="48">
        <v>49</v>
      </c>
      <c r="G13" s="48"/>
      <c r="H13" s="48"/>
      <c r="I13" s="48"/>
      <c r="J13" s="48">
        <v>49</v>
      </c>
      <c r="K13" s="33">
        <f t="shared" si="0"/>
        <v>1</v>
      </c>
    </row>
    <row r="14" spans="1:11" ht="12.75">
      <c r="A14" s="30" t="s">
        <v>204</v>
      </c>
      <c r="B14" s="48">
        <v>39067</v>
      </c>
      <c r="C14" s="48">
        <v>39067</v>
      </c>
      <c r="D14" s="48"/>
      <c r="E14" s="48"/>
      <c r="F14" s="48"/>
      <c r="G14" s="48"/>
      <c r="H14" s="48">
        <v>37337</v>
      </c>
      <c r="I14" s="48"/>
      <c r="J14" s="48">
        <v>37337</v>
      </c>
      <c r="K14" s="33">
        <f t="shared" si="0"/>
        <v>0.9557171013899198</v>
      </c>
    </row>
    <row r="15" spans="1:11" ht="12.75">
      <c r="A15" s="30" t="s">
        <v>205</v>
      </c>
      <c r="B15" s="48">
        <v>7555</v>
      </c>
      <c r="C15" s="48">
        <v>7984</v>
      </c>
      <c r="D15" s="48">
        <v>4227</v>
      </c>
      <c r="E15" s="48">
        <v>1034</v>
      </c>
      <c r="F15" s="48">
        <v>2723</v>
      </c>
      <c r="G15" s="48"/>
      <c r="H15" s="48"/>
      <c r="I15" s="48"/>
      <c r="J15" s="48">
        <v>7984</v>
      </c>
      <c r="K15" s="33">
        <f t="shared" si="0"/>
        <v>1</v>
      </c>
    </row>
    <row r="16" spans="1:11" ht="12.75">
      <c r="A16" s="30" t="s">
        <v>206</v>
      </c>
      <c r="B16" s="48">
        <v>25406</v>
      </c>
      <c r="C16" s="48">
        <v>32890</v>
      </c>
      <c r="D16" s="48">
        <v>4732</v>
      </c>
      <c r="E16" s="48">
        <v>1216</v>
      </c>
      <c r="F16" s="48">
        <v>23653</v>
      </c>
      <c r="G16" s="48"/>
      <c r="H16" s="48"/>
      <c r="I16" s="48">
        <v>3289</v>
      </c>
      <c r="J16" s="48">
        <v>32890</v>
      </c>
      <c r="K16" s="33">
        <f t="shared" si="0"/>
        <v>1</v>
      </c>
    </row>
    <row r="17" spans="1:11" ht="12.75">
      <c r="A17" s="30" t="s">
        <v>207</v>
      </c>
      <c r="B17" s="48">
        <v>557</v>
      </c>
      <c r="C17" s="48">
        <v>557</v>
      </c>
      <c r="D17" s="48"/>
      <c r="E17" s="48"/>
      <c r="F17" s="48"/>
      <c r="G17" s="48"/>
      <c r="H17" s="48">
        <v>468</v>
      </c>
      <c r="I17" s="48"/>
      <c r="J17" s="48">
        <v>468</v>
      </c>
      <c r="K17" s="33">
        <f t="shared" si="0"/>
        <v>0.8402154398563735</v>
      </c>
    </row>
    <row r="18" spans="1:11" ht="12.75">
      <c r="A18" s="30" t="s">
        <v>169</v>
      </c>
      <c r="B18" s="48">
        <v>7388</v>
      </c>
      <c r="C18" s="48">
        <v>7388</v>
      </c>
      <c r="D18" s="48"/>
      <c r="E18" s="48"/>
      <c r="F18" s="48">
        <v>6626</v>
      </c>
      <c r="G18" s="48"/>
      <c r="H18" s="48"/>
      <c r="I18" s="48"/>
      <c r="J18" s="48">
        <v>6626</v>
      </c>
      <c r="K18" s="33">
        <f t="shared" si="0"/>
        <v>0.8968597726042231</v>
      </c>
    </row>
    <row r="19" spans="1:11" ht="12.75">
      <c r="A19" s="30" t="s">
        <v>171</v>
      </c>
      <c r="B19" s="48">
        <v>12783</v>
      </c>
      <c r="C19" s="48">
        <v>17330</v>
      </c>
      <c r="D19" s="48">
        <v>693</v>
      </c>
      <c r="E19" s="48">
        <v>73</v>
      </c>
      <c r="F19" s="48">
        <v>11055</v>
      </c>
      <c r="G19" s="48"/>
      <c r="H19" s="48">
        <v>2</v>
      </c>
      <c r="I19" s="48"/>
      <c r="J19" s="48">
        <v>11823</v>
      </c>
      <c r="K19" s="33">
        <f t="shared" si="0"/>
        <v>0.6822273514137334</v>
      </c>
    </row>
    <row r="20" spans="1:11" ht="12.75">
      <c r="A20" s="30" t="s">
        <v>172</v>
      </c>
      <c r="B20" s="48">
        <v>14957</v>
      </c>
      <c r="C20" s="48">
        <v>16138</v>
      </c>
      <c r="D20" s="48">
        <v>10854</v>
      </c>
      <c r="E20" s="48">
        <v>2787</v>
      </c>
      <c r="F20" s="48">
        <v>2417</v>
      </c>
      <c r="G20" s="48"/>
      <c r="H20" s="48">
        <v>80</v>
      </c>
      <c r="I20" s="48"/>
      <c r="J20" s="48">
        <v>16138</v>
      </c>
      <c r="K20" s="33">
        <f t="shared" si="0"/>
        <v>1</v>
      </c>
    </row>
    <row r="21" spans="1:11" ht="12.75">
      <c r="A21" s="30" t="s">
        <v>208</v>
      </c>
      <c r="B21" s="48">
        <v>2934</v>
      </c>
      <c r="C21" s="48">
        <v>2934</v>
      </c>
      <c r="D21" s="48"/>
      <c r="E21" s="48"/>
      <c r="F21" s="48"/>
      <c r="G21" s="48"/>
      <c r="H21" s="48">
        <v>2432</v>
      </c>
      <c r="I21" s="48"/>
      <c r="J21" s="48">
        <v>2432</v>
      </c>
      <c r="K21" s="33">
        <f t="shared" si="0"/>
        <v>0.8289025221540559</v>
      </c>
    </row>
    <row r="22" spans="1:11" ht="12.75">
      <c r="A22" s="30" t="s">
        <v>209</v>
      </c>
      <c r="B22" s="48">
        <v>283</v>
      </c>
      <c r="C22" s="48">
        <v>832</v>
      </c>
      <c r="D22" s="48"/>
      <c r="E22" s="48"/>
      <c r="F22" s="48">
        <v>832</v>
      </c>
      <c r="G22" s="48"/>
      <c r="H22" s="48"/>
      <c r="I22" s="48"/>
      <c r="J22" s="48">
        <v>832</v>
      </c>
      <c r="K22" s="33">
        <f t="shared" si="0"/>
        <v>1</v>
      </c>
    </row>
    <row r="23" spans="1:11" ht="12.75">
      <c r="A23" s="30" t="s">
        <v>173</v>
      </c>
      <c r="B23" s="48">
        <v>2761</v>
      </c>
      <c r="C23" s="48">
        <v>3101</v>
      </c>
      <c r="D23" s="48">
        <v>1694</v>
      </c>
      <c r="E23" s="48">
        <v>426</v>
      </c>
      <c r="F23" s="48">
        <v>792</v>
      </c>
      <c r="G23" s="48"/>
      <c r="H23" s="48"/>
      <c r="I23" s="48"/>
      <c r="J23" s="48">
        <v>2912</v>
      </c>
      <c r="K23" s="33">
        <f t="shared" si="0"/>
        <v>0.9390519187358917</v>
      </c>
    </row>
    <row r="24" spans="1:11" ht="12.75">
      <c r="A24" s="30" t="s">
        <v>174</v>
      </c>
      <c r="B24" s="48">
        <v>115</v>
      </c>
      <c r="C24" s="48">
        <v>273</v>
      </c>
      <c r="D24" s="48"/>
      <c r="E24" s="48"/>
      <c r="F24" s="48">
        <v>273</v>
      </c>
      <c r="G24" s="48"/>
      <c r="H24" s="48"/>
      <c r="I24" s="48"/>
      <c r="J24" s="48">
        <v>273</v>
      </c>
      <c r="K24" s="33">
        <f t="shared" si="0"/>
        <v>1</v>
      </c>
    </row>
    <row r="25" spans="1:11" ht="12.75">
      <c r="A25" s="50" t="s">
        <v>210</v>
      </c>
      <c r="B25" s="48">
        <v>180</v>
      </c>
      <c r="C25" s="48">
        <v>180</v>
      </c>
      <c r="D25" s="48"/>
      <c r="E25" s="48"/>
      <c r="F25" s="48">
        <v>150</v>
      </c>
      <c r="G25" s="48"/>
      <c r="H25" s="48"/>
      <c r="I25" s="48"/>
      <c r="J25" s="48">
        <v>150</v>
      </c>
      <c r="K25" s="33">
        <f t="shared" si="0"/>
        <v>0.8333333333333334</v>
      </c>
    </row>
    <row r="26" spans="1:11" ht="12.75">
      <c r="A26" s="50" t="s">
        <v>175</v>
      </c>
      <c r="B26" s="48">
        <v>5620</v>
      </c>
      <c r="C26" s="48">
        <v>6348</v>
      </c>
      <c r="D26" s="48">
        <v>4044</v>
      </c>
      <c r="E26" s="48">
        <v>725</v>
      </c>
      <c r="F26" s="48">
        <v>1550</v>
      </c>
      <c r="G26" s="48"/>
      <c r="H26" s="48"/>
      <c r="I26" s="48"/>
      <c r="J26" s="48">
        <v>6319</v>
      </c>
      <c r="K26" s="33">
        <f t="shared" si="0"/>
        <v>0.9954316320100819</v>
      </c>
    </row>
    <row r="27" spans="1:11" ht="12.75">
      <c r="A27" s="50" t="s">
        <v>211</v>
      </c>
      <c r="B27" s="48">
        <v>46722</v>
      </c>
      <c r="C27" s="48">
        <v>42745</v>
      </c>
      <c r="D27" s="48"/>
      <c r="E27" s="48"/>
      <c r="F27" s="48"/>
      <c r="G27" s="48">
        <v>38092</v>
      </c>
      <c r="H27" s="48"/>
      <c r="I27" s="48"/>
      <c r="J27" s="48">
        <v>38092</v>
      </c>
      <c r="K27" s="33">
        <f t="shared" si="0"/>
        <v>0.8911451631769798</v>
      </c>
    </row>
    <row r="28" ht="12.75" hidden="1"/>
    <row r="29" spans="1:11" ht="12.75">
      <c r="A29" s="50" t="s">
        <v>180</v>
      </c>
      <c r="B29" s="48">
        <v>15631</v>
      </c>
      <c r="C29" s="48">
        <v>15220</v>
      </c>
      <c r="D29" s="48"/>
      <c r="E29" s="48"/>
      <c r="F29" s="48"/>
      <c r="G29" s="48">
        <v>15219</v>
      </c>
      <c r="H29" s="48"/>
      <c r="I29" s="48"/>
      <c r="J29" s="48">
        <v>15219</v>
      </c>
      <c r="K29" s="33">
        <f aca="true" t="shared" si="1" ref="K29:K41">(D29+E29+F29+G29+H29+I29)/C29</f>
        <v>0.999934296977661</v>
      </c>
    </row>
    <row r="30" spans="1:11" ht="12.75" hidden="1">
      <c r="A30" s="50" t="s">
        <v>212</v>
      </c>
      <c r="B30" s="48"/>
      <c r="C30" s="48"/>
      <c r="D30" s="48"/>
      <c r="E30" s="48"/>
      <c r="F30" s="48"/>
      <c r="G30" s="48"/>
      <c r="H30" s="48"/>
      <c r="I30" s="48"/>
      <c r="J30" s="48"/>
      <c r="K30" s="33" t="e">
        <f t="shared" si="1"/>
        <v>#DIV/0!</v>
      </c>
    </row>
    <row r="31" spans="1:11" ht="12.75">
      <c r="A31" s="50" t="s">
        <v>213</v>
      </c>
      <c r="B31" s="48">
        <v>7246</v>
      </c>
      <c r="C31" s="48">
        <v>6356</v>
      </c>
      <c r="D31" s="48"/>
      <c r="E31" s="48"/>
      <c r="F31" s="48"/>
      <c r="G31" s="48">
        <v>5402</v>
      </c>
      <c r="H31" s="48"/>
      <c r="I31" s="48"/>
      <c r="J31" s="48">
        <v>5402</v>
      </c>
      <c r="K31" s="33">
        <f t="shared" si="1"/>
        <v>0.8499056010069226</v>
      </c>
    </row>
    <row r="32" spans="1:11" ht="12.75">
      <c r="A32" s="50" t="s">
        <v>214</v>
      </c>
      <c r="B32" s="31"/>
      <c r="C32" s="31">
        <v>30</v>
      </c>
      <c r="D32" s="31"/>
      <c r="E32" s="31"/>
      <c r="F32" s="31"/>
      <c r="G32" s="31">
        <v>30</v>
      </c>
      <c r="H32" s="31"/>
      <c r="I32" s="31"/>
      <c r="J32" s="31">
        <v>30</v>
      </c>
      <c r="K32" s="33">
        <f t="shared" si="1"/>
        <v>1</v>
      </c>
    </row>
    <row r="33" spans="1:11" ht="12.75">
      <c r="A33" s="50" t="s">
        <v>215</v>
      </c>
      <c r="B33" s="48">
        <v>250</v>
      </c>
      <c r="C33" s="53">
        <v>250</v>
      </c>
      <c r="D33" s="53"/>
      <c r="E33" s="53"/>
      <c r="F33" s="53"/>
      <c r="G33" s="53">
        <v>250</v>
      </c>
      <c r="H33" s="53"/>
      <c r="I33" s="53"/>
      <c r="J33" s="53">
        <v>250</v>
      </c>
      <c r="K33" s="33">
        <f t="shared" si="1"/>
        <v>1</v>
      </c>
    </row>
    <row r="34" spans="1:11" ht="12.75">
      <c r="A34" s="50" t="s">
        <v>216</v>
      </c>
      <c r="B34" s="48">
        <v>200</v>
      </c>
      <c r="C34" s="53">
        <v>626</v>
      </c>
      <c r="D34" s="53"/>
      <c r="E34" s="53"/>
      <c r="F34" s="53"/>
      <c r="G34" s="53">
        <v>626</v>
      </c>
      <c r="H34" s="53"/>
      <c r="I34" s="53"/>
      <c r="J34" s="53">
        <v>626</v>
      </c>
      <c r="K34" s="33">
        <f t="shared" si="1"/>
        <v>1</v>
      </c>
    </row>
    <row r="35" spans="1:11" ht="12.75">
      <c r="A35" s="50" t="s">
        <v>181</v>
      </c>
      <c r="B35" s="48">
        <v>71091</v>
      </c>
      <c r="C35" s="48">
        <v>99683</v>
      </c>
      <c r="D35" s="48">
        <v>79010</v>
      </c>
      <c r="E35" s="48">
        <v>10743</v>
      </c>
      <c r="F35" s="48">
        <v>6249</v>
      </c>
      <c r="G35" s="48"/>
      <c r="H35" s="48"/>
      <c r="I35" s="48">
        <v>914</v>
      </c>
      <c r="J35" s="48">
        <v>96916</v>
      </c>
      <c r="K35" s="33">
        <f t="shared" si="1"/>
        <v>0.9722420071627058</v>
      </c>
    </row>
    <row r="36" spans="1:11" ht="12.75">
      <c r="A36" s="50" t="s">
        <v>182</v>
      </c>
      <c r="B36" s="48">
        <v>52939</v>
      </c>
      <c r="C36" s="48">
        <v>260902</v>
      </c>
      <c r="D36" s="48"/>
      <c r="E36" s="48"/>
      <c r="F36" s="48"/>
      <c r="G36" s="48"/>
      <c r="H36" s="48"/>
      <c r="I36" s="48">
        <v>209362</v>
      </c>
      <c r="J36" s="48">
        <v>209362</v>
      </c>
      <c r="K36" s="33">
        <f t="shared" si="1"/>
        <v>0.8024545614828557</v>
      </c>
    </row>
    <row r="37" spans="1:11" ht="12.75">
      <c r="A37" s="50" t="s">
        <v>42</v>
      </c>
      <c r="B37" s="48">
        <v>30363</v>
      </c>
      <c r="C37" s="48">
        <v>5695</v>
      </c>
      <c r="D37" s="48"/>
      <c r="E37" s="48"/>
      <c r="F37" s="48"/>
      <c r="G37" s="48"/>
      <c r="H37" s="48"/>
      <c r="I37" s="48"/>
      <c r="J37" s="48">
        <v>0</v>
      </c>
      <c r="K37" s="33">
        <f t="shared" si="1"/>
        <v>0</v>
      </c>
    </row>
    <row r="38" spans="1:11" ht="12.75">
      <c r="A38" s="50" t="s">
        <v>217</v>
      </c>
      <c r="B38" s="48"/>
      <c r="C38" s="48">
        <v>434</v>
      </c>
      <c r="D38" s="48"/>
      <c r="E38" s="48"/>
      <c r="F38" s="48">
        <v>434</v>
      </c>
      <c r="G38" s="48"/>
      <c r="H38" s="48"/>
      <c r="I38" s="48"/>
      <c r="J38" s="48">
        <v>434</v>
      </c>
      <c r="K38" s="33">
        <f t="shared" si="1"/>
        <v>1</v>
      </c>
    </row>
    <row r="39" spans="1:11" ht="12.75">
      <c r="A39" s="50" t="s">
        <v>218</v>
      </c>
      <c r="B39" s="48">
        <v>2547</v>
      </c>
      <c r="C39" s="48">
        <v>1392</v>
      </c>
      <c r="D39" s="48"/>
      <c r="E39" s="48"/>
      <c r="F39" s="48"/>
      <c r="G39" s="48"/>
      <c r="H39" s="48">
        <v>595</v>
      </c>
      <c r="I39" s="48"/>
      <c r="J39" s="48">
        <v>595</v>
      </c>
      <c r="K39" s="33">
        <f t="shared" si="1"/>
        <v>0.4274425287356322</v>
      </c>
    </row>
    <row r="40" spans="1:11" ht="12.75">
      <c r="A40" s="50" t="s">
        <v>219</v>
      </c>
      <c r="B40" s="48">
        <v>3000</v>
      </c>
      <c r="C40" s="48">
        <v>4410</v>
      </c>
      <c r="D40" s="48"/>
      <c r="E40" s="48"/>
      <c r="F40" s="48">
        <v>4410</v>
      </c>
      <c r="G40" s="48"/>
      <c r="H40" s="48"/>
      <c r="I40" s="48"/>
      <c r="J40" s="48">
        <v>4410</v>
      </c>
      <c r="K40" s="33">
        <f t="shared" si="1"/>
        <v>1</v>
      </c>
    </row>
    <row r="41" spans="1:11" ht="12.75">
      <c r="A41" s="50" t="s">
        <v>220</v>
      </c>
      <c r="B41" s="48"/>
      <c r="C41" s="48">
        <v>5516</v>
      </c>
      <c r="D41" s="48"/>
      <c r="E41" s="48"/>
      <c r="F41" s="48"/>
      <c r="G41" s="48"/>
      <c r="H41" s="48">
        <v>5516</v>
      </c>
      <c r="I41" s="48"/>
      <c r="J41" s="48">
        <v>5516</v>
      </c>
      <c r="K41" s="33">
        <f t="shared" si="1"/>
        <v>1</v>
      </c>
    </row>
    <row r="42" spans="1:11" ht="12.75">
      <c r="A42" s="50" t="s">
        <v>221</v>
      </c>
      <c r="B42" s="48"/>
      <c r="C42" s="48">
        <v>2354</v>
      </c>
      <c r="D42" s="48"/>
      <c r="E42" s="48"/>
      <c r="F42" s="48">
        <v>1917</v>
      </c>
      <c r="G42" s="48"/>
      <c r="H42" s="48">
        <v>437</v>
      </c>
      <c r="I42" s="48"/>
      <c r="J42" s="48">
        <v>2354</v>
      </c>
      <c r="K42" s="33">
        <v>1</v>
      </c>
    </row>
    <row r="43" spans="1:11" ht="12.75">
      <c r="A43" s="50" t="s">
        <v>222</v>
      </c>
      <c r="B43" s="48">
        <v>50</v>
      </c>
      <c r="C43" s="48">
        <v>50</v>
      </c>
      <c r="D43" s="48"/>
      <c r="E43" s="48"/>
      <c r="F43" s="48"/>
      <c r="G43" s="48"/>
      <c r="H43" s="48"/>
      <c r="I43" s="48"/>
      <c r="J43" s="48">
        <v>0</v>
      </c>
      <c r="K43" s="33"/>
    </row>
    <row r="44" spans="1:11" ht="12.75">
      <c r="A44" s="50" t="s">
        <v>223</v>
      </c>
      <c r="B44" s="34">
        <f>SUM(B4:B43)</f>
        <v>369466</v>
      </c>
      <c r="C44" s="34">
        <f>SUM(C4:C43)</f>
        <v>606256</v>
      </c>
      <c r="D44" s="34">
        <f>SUM(D4:D43)</f>
        <v>112824</v>
      </c>
      <c r="E44" s="34">
        <f>SUM(E4:E43)</f>
        <v>19070</v>
      </c>
      <c r="F44" s="34">
        <f>SUM(F4:F43)</f>
        <v>69568</v>
      </c>
      <c r="G44" s="34">
        <f>SUM(G27:G43)</f>
        <v>59619</v>
      </c>
      <c r="H44" s="34">
        <f>SUM(H4:H43)</f>
        <v>52102</v>
      </c>
      <c r="I44" s="34">
        <f>SUM(I4:I43)</f>
        <v>215761</v>
      </c>
      <c r="J44" s="34">
        <f>SUM(J4:J43)</f>
        <v>528944</v>
      </c>
      <c r="K44" s="49">
        <f>(D44+E44+F44+G44+H44+I44)/C44</f>
        <v>0.8724763136364836</v>
      </c>
    </row>
  </sheetData>
  <sheetProtection selectLockedCells="1" selectUnlockedCells="1"/>
  <mergeCells count="2">
    <mergeCell ref="I1:K1"/>
    <mergeCell ref="D2:K2"/>
  </mergeCells>
  <printOptions/>
  <pageMargins left="0.7479166666666667" right="0.5118055555555555" top="0.9840277777777777" bottom="0.7875" header="0.5118055555555555" footer="0.5118055555555555"/>
  <pageSetup horizontalDpi="300" verticalDpi="300" orientation="landscape" paperSize="9" r:id="rId1"/>
  <headerFooter scaleWithDoc="0" alignWithMargins="0">
    <oddHeader>&amp;CTISZAROFF KÖZSÉGI ÖNKORMÁNYZAT 2014. ÉVI KIADÁSAI KIEMELT ELŐIRÁNYZATONKÉNT&amp;R
5. melléklet a 7 /2015.(V.20.)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rezsone</cp:lastModifiedBy>
  <cp:lastPrinted>2015-05-14T13:22:09Z</cp:lastPrinted>
  <dcterms:modified xsi:type="dcterms:W3CDTF">2015-05-29T05:15:01Z</dcterms:modified>
  <cp:category/>
  <cp:version/>
  <cp:contentType/>
  <cp:contentStatus/>
</cp:coreProperties>
</file>