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ei.felh.ütemterv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<sst xmlns="http://schemas.openxmlformats.org/spreadsheetml/2006/main" count="58" uniqueCount="58">
  <si>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Sor-szám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</si>
  <si>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</si>
  <si>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</si>
  <si>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</si>
  <si>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</si>
  <si>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</si>
  <si>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</si>
  <si>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</si>
  <si>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</si>
  <si>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</si>
  <si>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</si>
  <si>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</si>
  <si>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</si>
  <si>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</si>
  <si>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</si>
  <si>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</si>
  <si>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</si>
  <si>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</si>
  <si>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</si>
  <si>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</si>
  <si>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</si>
  <si>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</si>
  <si>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Megnevezés</t>
  </si>
  <si>
    <t>Személyi juttatások</t>
  </si>
  <si>
    <t>Kiadások összesen:</t>
  </si>
  <si>
    <t>Átvett pénzeszközök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</si>
  <si>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</si>
  <si>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</si>
  <si>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</si>
  <si>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</si>
  <si>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</si>
  <si>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</si>
  <si>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</si>
  <si>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</si>
  <si>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</si>
  <si>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</si>
  <si>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</si>
  <si>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</si>
  <si>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</si>
  <si>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Bevételek</t>
  </si>
  <si>
    <t>Pénzkészlet</t>
  </si>
  <si>
    <t>Működési bevételek</t>
  </si>
  <si>
    <t>Támogatások</t>
  </si>
  <si>
    <t>Felhalmozási és tőkejellegű bev.</t>
  </si>
  <si>
    <t>Előző évi pénzmaradvány</t>
  </si>
  <si>
    <t>Előző évi állalkozási eredmény</t>
  </si>
  <si>
    <t>Egyéb bevételek</t>
  </si>
  <si>
    <t>Bevételek összesen:</t>
  </si>
  <si>
    <t>Kiadások</t>
  </si>
  <si>
    <t>Járulékok</t>
  </si>
  <si>
    <t>Dologi jellegű kiadások</t>
  </si>
  <si>
    <t>Felhalm. és tőkejell. kiadások</t>
  </si>
  <si>
    <t>Ez a táblázat a tényleges bevételek és kiadások alakulásának megfigyelésére szolgál!</t>
  </si>
  <si>
    <t>Közhatalmi bevtelek</t>
  </si>
  <si>
    <t>Egyéb műk.célú tám. Aht-n bel.</t>
  </si>
  <si>
    <t>Műk.célú tartalékok</t>
  </si>
  <si>
    <t>Kp-i irányító szervi műk.tám.f.</t>
  </si>
  <si>
    <t>Ellátottak pénzbeli jutt.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</si>
</sst>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sz val="12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1" borderId="7" applyNumberFormat="0" applyFon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54" applyFont="1" applyBorder="1" applyAlignment="1" applyProtection="1">
      <alignment horizontal="center" vertical="center" wrapText="1"/>
      <protection/>
    </xf>
    <xf numFmtId="0" fontId="3" fillId="0" borderId="11" xfId="54" applyFont="1" applyBorder="1" applyAlignment="1" applyProtection="1">
      <alignment horizontal="center" vertical="center"/>
      <protection/>
    </xf>
    <xf numFmtId="0" fontId="3" fillId="0" borderId="11" xfId="54" applyFont="1" applyBorder="1" applyAlignment="1" applyProtection="1">
      <alignment horizontal="center" vertical="center"/>
      <protection/>
    </xf>
    <xf numFmtId="0" fontId="3" fillId="0" borderId="12" xfId="54" applyFont="1" applyBorder="1" applyAlignment="1" applyProtection="1">
      <alignment horizontal="center" vertical="center"/>
      <protection/>
    </xf>
    <xf numFmtId="0" fontId="2" fillId="0" borderId="0" xfId="54" applyProtection="1">
      <alignment/>
      <protection/>
    </xf>
    <xf numFmtId="0" fontId="4" fillId="0" borderId="13" xfId="54" applyFont="1" applyBorder="1" applyAlignment="1" applyProtection="1">
      <alignment horizontal="left" vertical="center" indent="1"/>
      <protection/>
    </xf>
    <xf numFmtId="0" fontId="5" fillId="0" borderId="14" xfId="54" applyFont="1" applyBorder="1" applyAlignment="1" applyProtection="1">
      <alignment horizontal="left" vertical="center" indent="1"/>
      <protection/>
    </xf>
    <xf numFmtId="164" fontId="6" fillId="0" borderId="14" xfId="54" applyNumberFormat="1" applyFont="1" applyBorder="1" applyAlignment="1" applyProtection="1">
      <alignment vertical="center"/>
      <protection/>
    </xf>
    <xf numFmtId="164" fontId="6" fillId="0" borderId="15" xfId="54" applyNumberFormat="1" applyFont="1" applyFill="1" applyBorder="1" applyAlignment="1" applyProtection="1">
      <alignment vertical="center"/>
      <protection/>
    </xf>
    <xf numFmtId="0" fontId="2" fillId="0" borderId="0" xfId="54" applyAlignment="1" applyProtection="1">
      <alignment vertical="center"/>
      <protection/>
    </xf>
    <xf numFmtId="0" fontId="4" fillId="0" borderId="16" xfId="54" applyFont="1" applyBorder="1" applyAlignment="1" applyProtection="1">
      <alignment horizontal="left" vertical="center" indent="1"/>
      <protection/>
    </xf>
    <xf numFmtId="0" fontId="6" fillId="0" borderId="17" xfId="54" applyFont="1" applyBorder="1" applyAlignment="1" applyProtection="1">
      <alignment horizontal="left" vertical="center" indent="1"/>
      <protection/>
    </xf>
    <xf numFmtId="164" fontId="6" fillId="0" borderId="17" xfId="54" applyNumberFormat="1" applyFont="1" applyBorder="1" applyAlignment="1" applyProtection="1">
      <alignment vertical="center"/>
      <protection locked="0"/>
    </xf>
    <xf numFmtId="164" fontId="6" fillId="32" borderId="18" xfId="54" applyNumberFormat="1" applyFont="1" applyFill="1" applyBorder="1" applyAlignment="1" applyProtection="1">
      <alignment vertical="center"/>
      <protection/>
    </xf>
    <xf numFmtId="0" fontId="4" fillId="0" borderId="19" xfId="54" applyFont="1" applyBorder="1" applyAlignment="1" applyProtection="1">
      <alignment horizontal="left" vertical="center" indent="1"/>
      <protection/>
    </xf>
    <xf numFmtId="0" fontId="6" fillId="0" borderId="20" xfId="54" applyFont="1" applyBorder="1" applyAlignment="1" applyProtection="1">
      <alignment horizontal="left" vertical="center" indent="1"/>
      <protection locked="0"/>
    </xf>
    <xf numFmtId="164" fontId="6" fillId="0" borderId="20" xfId="54" applyNumberFormat="1" applyFont="1" applyBorder="1" applyAlignment="1" applyProtection="1">
      <alignment vertical="center"/>
      <protection locked="0"/>
    </xf>
    <xf numFmtId="164" fontId="6" fillId="32" borderId="21" xfId="54" applyNumberFormat="1" applyFont="1" applyFill="1" applyBorder="1" applyAlignment="1" applyProtection="1">
      <alignment vertical="center"/>
      <protection/>
    </xf>
    <xf numFmtId="0" fontId="2" fillId="0" borderId="0" xfId="54" applyAlignment="1" applyProtection="1">
      <alignment vertical="center"/>
      <protection locked="0"/>
    </xf>
    <xf numFmtId="0" fontId="6" fillId="0" borderId="22" xfId="54" applyFont="1" applyBorder="1" applyAlignment="1" applyProtection="1">
      <alignment horizontal="left" vertical="center" indent="1"/>
      <protection locked="0"/>
    </xf>
    <xf numFmtId="164" fontId="6" fillId="0" borderId="22" xfId="54" applyNumberFormat="1" applyFont="1" applyBorder="1" applyAlignment="1" applyProtection="1">
      <alignment vertical="center"/>
      <protection locked="0"/>
    </xf>
    <xf numFmtId="164" fontId="6" fillId="32" borderId="23" xfId="54" applyNumberFormat="1" applyFont="1" applyFill="1" applyBorder="1" applyAlignment="1" applyProtection="1">
      <alignment vertical="center"/>
      <protection/>
    </xf>
    <xf numFmtId="0" fontId="6" fillId="0" borderId="24" xfId="54" applyFont="1" applyBorder="1" applyAlignment="1" applyProtection="1">
      <alignment horizontal="left" vertical="center" indent="1"/>
      <protection locked="0"/>
    </xf>
    <xf numFmtId="164" fontId="6" fillId="0" borderId="24" xfId="54" applyNumberFormat="1" applyFont="1" applyBorder="1" applyAlignment="1" applyProtection="1">
      <alignment vertical="center"/>
      <protection locked="0"/>
    </xf>
    <xf numFmtId="164" fontId="6" fillId="32" borderId="25" xfId="54" applyNumberFormat="1" applyFont="1" applyFill="1" applyBorder="1" applyAlignment="1" applyProtection="1">
      <alignment vertical="center"/>
      <protection/>
    </xf>
    <xf numFmtId="0" fontId="7" fillId="32" borderId="14" xfId="54" applyFont="1" applyFill="1" applyBorder="1" applyAlignment="1" applyProtection="1">
      <alignment horizontal="left" vertical="center" indent="1"/>
      <protection/>
    </xf>
    <xf numFmtId="164" fontId="7" fillId="32" borderId="14" xfId="54" applyNumberFormat="1" applyFont="1" applyFill="1" applyBorder="1" applyAlignment="1" applyProtection="1">
      <alignment vertical="center"/>
      <protection/>
    </xf>
    <xf numFmtId="164" fontId="7" fillId="32" borderId="15" xfId="54" applyNumberFormat="1" applyFont="1" applyFill="1" applyBorder="1" applyAlignment="1" applyProtection="1">
      <alignment vertical="center"/>
      <protection/>
    </xf>
    <xf numFmtId="0" fontId="5" fillId="0" borderId="14" xfId="54" applyFont="1" applyFill="1" applyBorder="1" applyAlignment="1" applyProtection="1">
      <alignment horizontal="left" vertical="center" indent="1"/>
      <protection/>
    </xf>
    <xf numFmtId="164" fontId="6" fillId="0" borderId="14" xfId="54" applyNumberFormat="1" applyFont="1" applyFill="1" applyBorder="1" applyAlignment="1" applyProtection="1">
      <alignment vertical="center"/>
      <protection/>
    </xf>
    <xf numFmtId="0" fontId="4" fillId="0" borderId="26" xfId="54" applyFont="1" applyBorder="1" applyAlignment="1" applyProtection="1">
      <alignment horizontal="left" vertical="center" indent="1"/>
      <protection/>
    </xf>
    <xf numFmtId="0" fontId="2" fillId="0" borderId="0" xfId="54" applyProtection="1">
      <alignment/>
      <protection locked="0"/>
    </xf>
    <xf numFmtId="0" fontId="4" fillId="0" borderId="0" xfId="54" applyFont="1" applyProtection="1">
      <alignment/>
      <protection/>
    </xf>
    <xf numFmtId="0" fontId="8" fillId="0" borderId="0" xfId="54" applyFont="1" applyProtection="1">
      <alignment/>
      <protection locked="0"/>
    </xf>
    <xf numFmtId="0" fontId="4" fillId="0" borderId="19" xfId="54" applyFont="1" applyBorder="1" applyAlignment="1" applyProtection="1">
      <alignment horizontal="left" vertical="center" indent="1"/>
      <protection/>
    </xf>
    <xf numFmtId="164" fontId="2" fillId="0" borderId="0" xfId="54" applyNumberFormat="1" applyAlignment="1" applyProtection="1">
      <alignment vertical="center"/>
      <protection locked="0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SEGEDLETE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view="pageLayout" workbookViewId="0" topLeftCell="B1">
      <selection activeCell="O16" sqref="O16"/>
    </sheetView>
  </sheetViews>
  <sheetFormatPr defaultColWidth="8.00390625" defaultRowHeight="12.75"/>
  <cols>
    <col min="1" max="1" width="5.421875" style="5" customWidth="1"/>
    <col min="2" max="2" width="24.8515625" style="32" customWidth="1"/>
    <col min="3" max="4" width="7.7109375" style="32" customWidth="1"/>
    <col min="5" max="5" width="8.140625" style="32" customWidth="1"/>
    <col min="6" max="6" width="7.57421875" style="32" customWidth="1"/>
    <col min="7" max="7" width="9.28125" style="32" customWidth="1"/>
    <col min="8" max="8" width="7.57421875" style="32" customWidth="1"/>
    <col min="9" max="9" width="8.140625" style="32" customWidth="1"/>
    <col min="10" max="10" width="10.421875" style="32" customWidth="1"/>
    <col min="11" max="11" width="9.7109375" style="32" customWidth="1"/>
    <col min="12" max="12" width="8.140625" style="32" customWidth="1"/>
    <col min="13" max="13" width="9.7109375" style="32" customWidth="1"/>
    <col min="14" max="14" width="8.140625" style="32" customWidth="1"/>
    <col min="15" max="15" width="10.8515625" style="5" customWidth="1"/>
    <col min="16" max="16" width="8.28125" style="32" bestFit="1" customWidth="1"/>
    <col min="17" max="16384" width="8.00390625" style="32" customWidth="1"/>
  </cols>
  <sheetData>
    <row r="1" spans="1:15" s="5" customFormat="1" ht="25.5" customHeight="1" thickBot="1">
      <c r="A1" s="1" t="s">
        <v>0</v>
      </c>
      <c r="B1" s="2" t="s">
        <v>22</v>
      </c>
      <c r="C1" s="3" t="s">
        <v>26</v>
      </c>
      <c r="D1" s="3" t="s">
        <v>27</v>
      </c>
      <c r="E1" s="3" t="s">
        <v>28</v>
      </c>
      <c r="F1" s="3" t="s">
        <v>29</v>
      </c>
      <c r="G1" s="3" t="s">
        <v>30</v>
      </c>
      <c r="H1" s="3" t="s">
        <v>31</v>
      </c>
      <c r="I1" s="3" t="s">
        <v>32</v>
      </c>
      <c r="J1" s="3" t="s">
        <v>33</v>
      </c>
      <c r="K1" s="3" t="s">
        <v>34</v>
      </c>
      <c r="L1" s="3" t="s">
        <v>35</v>
      </c>
      <c r="M1" s="3" t="s">
        <v>36</v>
      </c>
      <c r="N1" s="3" t="s">
        <v>37</v>
      </c>
      <c r="O1" s="4" t="s">
        <v>38</v>
      </c>
    </row>
    <row r="2" spans="1:15" s="10" customFormat="1" ht="15" customHeight="1" thickBot="1">
      <c r="A2" s="6" t="s">
        <v>1</v>
      </c>
      <c r="B2" s="7" t="s">
        <v>39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15" s="10" customFormat="1" ht="15" customHeight="1">
      <c r="A3" s="11" t="s">
        <v>2</v>
      </c>
      <c r="B3" s="12" t="s">
        <v>40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>
        <f aca="true" t="shared" si="0" ref="O3:O9">SUM(C3:N3)</f>
        <v>0</v>
      </c>
    </row>
    <row r="4" spans="1:15" s="19" customFormat="1" ht="13.5" customHeight="1">
      <c r="A4" s="15" t="s">
        <v>3</v>
      </c>
      <c r="B4" s="16" t="s">
        <v>41</v>
      </c>
      <c r="C4" s="17">
        <v>210000</v>
      </c>
      <c r="D4" s="17">
        <v>278000</v>
      </c>
      <c r="E4" s="17">
        <v>30000</v>
      </c>
      <c r="F4" s="17">
        <v>20000</v>
      </c>
      <c r="G4" s="17">
        <v>32000</v>
      </c>
      <c r="H4" s="17">
        <v>60000</v>
      </c>
      <c r="I4" s="17">
        <v>32000</v>
      </c>
      <c r="J4" s="17">
        <v>32000</v>
      </c>
      <c r="K4" s="17">
        <v>32000</v>
      </c>
      <c r="L4" s="17">
        <v>45000</v>
      </c>
      <c r="M4" s="17">
        <v>32000</v>
      </c>
      <c r="N4" s="17">
        <v>17900</v>
      </c>
      <c r="O4" s="18">
        <f t="shared" si="0"/>
        <v>820900</v>
      </c>
    </row>
    <row r="5" spans="1:16" s="19" customFormat="1" ht="13.5" customHeight="1">
      <c r="A5" s="11" t="s">
        <v>4</v>
      </c>
      <c r="B5" s="20" t="s">
        <v>42</v>
      </c>
      <c r="C5" s="21">
        <f aca="true" t="shared" si="1" ref="C5:H5">37498078/12</f>
        <v>3124839.8333333335</v>
      </c>
      <c r="D5" s="21">
        <f t="shared" si="1"/>
        <v>3124839.8333333335</v>
      </c>
      <c r="E5" s="21">
        <f t="shared" si="1"/>
        <v>3124839.8333333335</v>
      </c>
      <c r="F5" s="21">
        <f t="shared" si="1"/>
        <v>3124839.8333333335</v>
      </c>
      <c r="G5" s="21">
        <f t="shared" si="1"/>
        <v>3124839.8333333335</v>
      </c>
      <c r="H5" s="21">
        <f t="shared" si="1"/>
        <v>3124839.8333333335</v>
      </c>
      <c r="I5" s="21">
        <v>5500000</v>
      </c>
      <c r="J5" s="21">
        <v>6500000</v>
      </c>
      <c r="K5" s="21">
        <v>5800000</v>
      </c>
      <c r="L5" s="21">
        <v>5200000</v>
      </c>
      <c r="M5" s="21">
        <v>5251671</v>
      </c>
      <c r="N5" s="21">
        <v>4500000</v>
      </c>
      <c r="O5" s="22">
        <f t="shared" si="0"/>
        <v>51500710</v>
      </c>
      <c r="P5" s="36"/>
    </row>
    <row r="6" spans="1:15" s="19" customFormat="1" ht="13.5" customHeight="1">
      <c r="A6" s="11" t="s">
        <v>5</v>
      </c>
      <c r="B6" s="16" t="s">
        <v>43</v>
      </c>
      <c r="C6" s="17"/>
      <c r="D6" s="17"/>
      <c r="E6" s="17"/>
      <c r="F6" s="17"/>
      <c r="G6" s="17"/>
      <c r="H6" s="17"/>
      <c r="I6" s="17">
        <v>0</v>
      </c>
      <c r="J6" s="17"/>
      <c r="K6" s="17">
        <v>11690000</v>
      </c>
      <c r="L6" s="17"/>
      <c r="M6" s="17"/>
      <c r="N6" s="17"/>
      <c r="O6" s="22">
        <f t="shared" si="0"/>
        <v>11690000</v>
      </c>
    </row>
    <row r="7" spans="1:15" s="19" customFormat="1" ht="13.5" customHeight="1">
      <c r="A7" s="11" t="s">
        <v>6</v>
      </c>
      <c r="B7" s="16" t="s">
        <v>25</v>
      </c>
      <c r="C7" s="17">
        <f aca="true" t="shared" si="2" ref="C7:H7">22981542/12</f>
        <v>1915128.5</v>
      </c>
      <c r="D7" s="17">
        <f t="shared" si="2"/>
        <v>1915128.5</v>
      </c>
      <c r="E7" s="17">
        <f t="shared" si="2"/>
        <v>1915128.5</v>
      </c>
      <c r="F7" s="17">
        <f t="shared" si="2"/>
        <v>1915128.5</v>
      </c>
      <c r="G7" s="17">
        <f t="shared" si="2"/>
        <v>1915128.5</v>
      </c>
      <c r="H7" s="17">
        <f t="shared" si="2"/>
        <v>1915128.5</v>
      </c>
      <c r="I7" s="17">
        <v>1930324</v>
      </c>
      <c r="J7" s="17">
        <v>1930324</v>
      </c>
      <c r="K7" s="17">
        <v>1930324</v>
      </c>
      <c r="L7" s="17">
        <v>1930324</v>
      </c>
      <c r="M7" s="17">
        <v>1930324</v>
      </c>
      <c r="N7" s="17">
        <v>1930324</v>
      </c>
      <c r="O7" s="22">
        <f t="shared" si="0"/>
        <v>23072715</v>
      </c>
    </row>
    <row r="8" spans="1:15" s="19" customFormat="1" ht="13.5" customHeight="1">
      <c r="A8" s="11" t="s">
        <v>7</v>
      </c>
      <c r="B8" s="16" t="s">
        <v>53</v>
      </c>
      <c r="C8" s="17"/>
      <c r="D8" s="17"/>
      <c r="E8" s="17">
        <v>1300000</v>
      </c>
      <c r="F8" s="17">
        <v>225000</v>
      </c>
      <c r="G8" s="17"/>
      <c r="H8" s="17">
        <v>0</v>
      </c>
      <c r="I8" s="17"/>
      <c r="J8" s="17"/>
      <c r="K8" s="17">
        <v>2300000</v>
      </c>
      <c r="L8" s="17">
        <v>323721</v>
      </c>
      <c r="M8" s="17">
        <v>225000</v>
      </c>
      <c r="N8" s="17"/>
      <c r="O8" s="18">
        <f t="shared" si="0"/>
        <v>4373721</v>
      </c>
    </row>
    <row r="9" spans="1:16" s="19" customFormat="1" ht="13.5" customHeight="1">
      <c r="A9" s="11" t="s">
        <v>8</v>
      </c>
      <c r="B9" s="16" t="s">
        <v>44</v>
      </c>
      <c r="C9" s="17">
        <v>1805681</v>
      </c>
      <c r="D9" s="17">
        <v>1805600</v>
      </c>
      <c r="E9" s="17">
        <v>1805600</v>
      </c>
      <c r="F9" s="17">
        <v>1805600</v>
      </c>
      <c r="G9" s="17">
        <v>1805600</v>
      </c>
      <c r="H9" s="17">
        <v>1805600</v>
      </c>
      <c r="I9" s="17">
        <v>2100000</v>
      </c>
      <c r="J9" s="17">
        <v>2100000</v>
      </c>
      <c r="K9" s="17">
        <v>2100000</v>
      </c>
      <c r="L9" s="17">
        <v>2100000</v>
      </c>
      <c r="M9" s="17">
        <v>2100000</v>
      </c>
      <c r="N9" s="17">
        <v>2026599</v>
      </c>
      <c r="O9" s="18">
        <f t="shared" si="0"/>
        <v>23360280</v>
      </c>
      <c r="P9" s="36"/>
    </row>
    <row r="10" spans="1:15" s="19" customFormat="1" ht="13.5" customHeight="1">
      <c r="A10" s="11" t="s">
        <v>9</v>
      </c>
      <c r="B10" s="16" t="s">
        <v>45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/>
    </row>
    <row r="11" spans="1:15" s="19" customFormat="1" ht="13.5" customHeight="1" thickBot="1">
      <c r="A11" s="11" t="s">
        <v>10</v>
      </c>
      <c r="B11" s="23" t="s">
        <v>46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5"/>
    </row>
    <row r="12" spans="1:15" s="10" customFormat="1" ht="15.75" customHeight="1" thickBot="1">
      <c r="A12" s="6" t="s">
        <v>11</v>
      </c>
      <c r="B12" s="26" t="s">
        <v>47</v>
      </c>
      <c r="C12" s="27">
        <f>SUM(C3:C11)</f>
        <v>7055649.333333334</v>
      </c>
      <c r="D12" s="27">
        <f>SUM(D3:D11)</f>
        <v>7123568.333333334</v>
      </c>
      <c r="E12" s="27">
        <f aca="true" t="shared" si="3" ref="E12:O12">SUM(E3:E11)</f>
        <v>8175568.333333334</v>
      </c>
      <c r="F12" s="27">
        <f t="shared" si="3"/>
        <v>7090568.333333334</v>
      </c>
      <c r="G12" s="27">
        <f t="shared" si="3"/>
        <v>6877568.333333334</v>
      </c>
      <c r="H12" s="27">
        <f t="shared" si="3"/>
        <v>6905568.333333334</v>
      </c>
      <c r="I12" s="27">
        <f t="shared" si="3"/>
        <v>9562324</v>
      </c>
      <c r="J12" s="27">
        <f t="shared" si="3"/>
        <v>10562324</v>
      </c>
      <c r="K12" s="27">
        <f t="shared" si="3"/>
        <v>23852324</v>
      </c>
      <c r="L12" s="27">
        <f t="shared" si="3"/>
        <v>9599045</v>
      </c>
      <c r="M12" s="27">
        <f t="shared" si="3"/>
        <v>9538995</v>
      </c>
      <c r="N12" s="27">
        <f t="shared" si="3"/>
        <v>8474823</v>
      </c>
      <c r="O12" s="27">
        <f>SUM(O3:O11)</f>
        <v>114818326</v>
      </c>
    </row>
    <row r="13" spans="1:15" s="10" customFormat="1" ht="15" customHeight="1" thickBot="1">
      <c r="A13" s="6" t="s">
        <v>12</v>
      </c>
      <c r="B13" s="29" t="s">
        <v>48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9"/>
    </row>
    <row r="14" spans="1:15" s="19" customFormat="1" ht="13.5" customHeight="1">
      <c r="A14" s="31" t="s">
        <v>13</v>
      </c>
      <c r="B14" s="20" t="s">
        <v>23</v>
      </c>
      <c r="C14" s="21">
        <f>36580552/12</f>
        <v>3048379.3333333335</v>
      </c>
      <c r="D14" s="21">
        <f aca="true" t="shared" si="4" ref="D14:N14">36580552/12</f>
        <v>3048379.3333333335</v>
      </c>
      <c r="E14" s="21">
        <f t="shared" si="4"/>
        <v>3048379.3333333335</v>
      </c>
      <c r="F14" s="21">
        <f t="shared" si="4"/>
        <v>3048379.3333333335</v>
      </c>
      <c r="G14" s="21">
        <f t="shared" si="4"/>
        <v>3048379.3333333335</v>
      </c>
      <c r="H14" s="21">
        <f t="shared" si="4"/>
        <v>3048379.3333333335</v>
      </c>
      <c r="I14" s="21">
        <v>3550000</v>
      </c>
      <c r="J14" s="21">
        <v>3000000</v>
      </c>
      <c r="K14" s="21">
        <v>3000000</v>
      </c>
      <c r="L14" s="21">
        <v>2904397</v>
      </c>
      <c r="M14" s="21">
        <v>2900000</v>
      </c>
      <c r="N14" s="21">
        <f t="shared" si="4"/>
        <v>3048379.3333333335</v>
      </c>
      <c r="O14" s="22">
        <f aca="true" t="shared" si="5" ref="O14:O20">SUM(C14:N14)</f>
        <v>36693052.333333336</v>
      </c>
    </row>
    <row r="15" spans="1:15" s="19" customFormat="1" ht="13.5" customHeight="1">
      <c r="A15" s="15" t="s">
        <v>14</v>
      </c>
      <c r="B15" s="16" t="s">
        <v>49</v>
      </c>
      <c r="C15" s="17">
        <v>460000</v>
      </c>
      <c r="D15" s="17">
        <v>460000</v>
      </c>
      <c r="E15" s="17">
        <v>460000</v>
      </c>
      <c r="F15" s="17">
        <v>460000</v>
      </c>
      <c r="G15" s="17">
        <v>460000</v>
      </c>
      <c r="H15" s="17">
        <v>460000</v>
      </c>
      <c r="I15" s="17">
        <v>480000</v>
      </c>
      <c r="J15" s="17">
        <v>475211</v>
      </c>
      <c r="K15" s="17">
        <v>460000</v>
      </c>
      <c r="L15" s="17">
        <v>460000</v>
      </c>
      <c r="M15" s="17">
        <v>460000</v>
      </c>
      <c r="N15" s="17">
        <v>480000</v>
      </c>
      <c r="O15" s="18">
        <f t="shared" si="5"/>
        <v>5575211</v>
      </c>
    </row>
    <row r="16" spans="1:15" s="19" customFormat="1" ht="13.5" customHeight="1">
      <c r="A16" s="15" t="s">
        <v>15</v>
      </c>
      <c r="B16" s="16" t="s">
        <v>50</v>
      </c>
      <c r="C16" s="17">
        <v>2500000</v>
      </c>
      <c r="D16" s="17">
        <v>2500000</v>
      </c>
      <c r="E16" s="17">
        <v>2500000</v>
      </c>
      <c r="F16" s="17">
        <v>2500000</v>
      </c>
      <c r="G16" s="17">
        <v>2500000</v>
      </c>
      <c r="H16" s="17">
        <v>2500000</v>
      </c>
      <c r="I16" s="17">
        <v>2500000</v>
      </c>
      <c r="J16" s="17">
        <v>14000000</v>
      </c>
      <c r="K16" s="17">
        <v>2035162</v>
      </c>
      <c r="L16" s="17">
        <v>2035162</v>
      </c>
      <c r="M16" s="17">
        <v>2035162</v>
      </c>
      <c r="N16" s="17">
        <v>1940423</v>
      </c>
      <c r="O16" s="18">
        <f t="shared" si="5"/>
        <v>39545909</v>
      </c>
    </row>
    <row r="17" spans="1:15" s="19" customFormat="1" ht="13.5" customHeight="1">
      <c r="A17" s="15" t="s">
        <v>16</v>
      </c>
      <c r="B17" s="16" t="s">
        <v>57</v>
      </c>
      <c r="C17" s="17">
        <f>6525940/12</f>
        <v>543828.3333333334</v>
      </c>
      <c r="D17" s="17">
        <f aca="true" t="shared" si="6" ref="D17:N17">6525940/12</f>
        <v>543828.3333333334</v>
      </c>
      <c r="E17" s="17">
        <f t="shared" si="6"/>
        <v>543828.3333333334</v>
      </c>
      <c r="F17" s="17">
        <f t="shared" si="6"/>
        <v>543828.3333333334</v>
      </c>
      <c r="G17" s="17">
        <f t="shared" si="6"/>
        <v>543828.3333333334</v>
      </c>
      <c r="H17" s="17">
        <f t="shared" si="6"/>
        <v>543828.3333333334</v>
      </c>
      <c r="I17" s="17">
        <f t="shared" si="6"/>
        <v>543828.3333333334</v>
      </c>
      <c r="J17" s="17">
        <v>1597680</v>
      </c>
      <c r="K17" s="17">
        <f t="shared" si="6"/>
        <v>543828.3333333334</v>
      </c>
      <c r="L17" s="17">
        <f t="shared" si="6"/>
        <v>543828.3333333334</v>
      </c>
      <c r="M17" s="17">
        <f t="shared" si="6"/>
        <v>543828.3333333334</v>
      </c>
      <c r="N17" s="17">
        <f t="shared" si="6"/>
        <v>543828.3333333334</v>
      </c>
      <c r="O17" s="18">
        <f t="shared" si="5"/>
        <v>7579791.666666666</v>
      </c>
    </row>
    <row r="18" spans="1:15" s="19" customFormat="1" ht="13.5" customHeight="1">
      <c r="A18" s="15" t="s">
        <v>17</v>
      </c>
      <c r="B18" s="16" t="s">
        <v>51</v>
      </c>
      <c r="C18" s="17">
        <v>1661125</v>
      </c>
      <c r="D18" s="17">
        <v>1661125</v>
      </c>
      <c r="E18" s="17">
        <v>1661125</v>
      </c>
      <c r="F18" s="17">
        <v>1661125</v>
      </c>
      <c r="G18" s="17">
        <v>1661125</v>
      </c>
      <c r="H18" s="17">
        <v>1661125</v>
      </c>
      <c r="I18" s="17">
        <v>1661125</v>
      </c>
      <c r="J18" s="17">
        <v>1661125</v>
      </c>
      <c r="K18" s="17">
        <v>1661125</v>
      </c>
      <c r="L18" s="17">
        <v>1661125</v>
      </c>
      <c r="M18" s="17">
        <v>5217732</v>
      </c>
      <c r="N18" s="17">
        <v>1661125</v>
      </c>
      <c r="O18" s="18">
        <f t="shared" si="5"/>
        <v>23490107</v>
      </c>
    </row>
    <row r="19" spans="1:15" s="19" customFormat="1" ht="13.5" customHeight="1">
      <c r="A19" s="15" t="s">
        <v>18</v>
      </c>
      <c r="B19" s="16" t="s">
        <v>54</v>
      </c>
      <c r="C19" s="17">
        <f aca="true" t="shared" si="7" ref="C19:H19">1918258/12</f>
        <v>159854.83333333334</v>
      </c>
      <c r="D19" s="17">
        <f t="shared" si="7"/>
        <v>159854.83333333334</v>
      </c>
      <c r="E19" s="17">
        <f t="shared" si="7"/>
        <v>159854.83333333334</v>
      </c>
      <c r="F19" s="17">
        <f t="shared" si="7"/>
        <v>159854.83333333334</v>
      </c>
      <c r="G19" s="17">
        <f t="shared" si="7"/>
        <v>159854.83333333334</v>
      </c>
      <c r="H19" s="17">
        <f t="shared" si="7"/>
        <v>159854.83333333334</v>
      </c>
      <c r="I19" s="17">
        <v>162521</v>
      </c>
      <c r="J19" s="17">
        <v>162521</v>
      </c>
      <c r="K19" s="17">
        <v>162521</v>
      </c>
      <c r="L19" s="17">
        <v>162521</v>
      </c>
      <c r="M19" s="17">
        <v>162521</v>
      </c>
      <c r="N19" s="17">
        <v>162521</v>
      </c>
      <c r="O19" s="18">
        <f t="shared" si="5"/>
        <v>1934255</v>
      </c>
    </row>
    <row r="20" spans="1:15" s="19" customFormat="1" ht="13.5" customHeight="1">
      <c r="A20" s="15" t="s">
        <v>19</v>
      </c>
      <c r="B20" s="16" t="s">
        <v>55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/>
      <c r="L20" s="17">
        <v>0</v>
      </c>
      <c r="M20" s="17">
        <v>0</v>
      </c>
      <c r="N20" s="17">
        <v>0</v>
      </c>
      <c r="O20" s="18">
        <f t="shared" si="5"/>
        <v>0</v>
      </c>
    </row>
    <row r="21" spans="1:15" s="19" customFormat="1" ht="13.5" customHeight="1" thickBot="1">
      <c r="A21" s="15" t="s">
        <v>20</v>
      </c>
      <c r="B21" s="16" t="s">
        <v>56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8">
        <f>SUM(C21:N21)</f>
        <v>0</v>
      </c>
    </row>
    <row r="22" spans="1:15" s="10" customFormat="1" ht="15.75" customHeight="1" thickBot="1">
      <c r="A22" s="35" t="s">
        <v>21</v>
      </c>
      <c r="B22" s="26" t="s">
        <v>24</v>
      </c>
      <c r="C22" s="27">
        <f>SUM(C14:C21)</f>
        <v>8373187.5</v>
      </c>
      <c r="D22" s="27">
        <f aca="true" t="shared" si="8" ref="D22:N22">SUM(D14:D21)</f>
        <v>8373187.5</v>
      </c>
      <c r="E22" s="27">
        <f t="shared" si="8"/>
        <v>8373187.5</v>
      </c>
      <c r="F22" s="27">
        <f t="shared" si="8"/>
        <v>8373187.5</v>
      </c>
      <c r="G22" s="27">
        <f t="shared" si="8"/>
        <v>8373187.5</v>
      </c>
      <c r="H22" s="27">
        <f t="shared" si="8"/>
        <v>8373187.5</v>
      </c>
      <c r="I22" s="27">
        <f t="shared" si="8"/>
        <v>8897474.333333332</v>
      </c>
      <c r="J22" s="27">
        <f t="shared" si="8"/>
        <v>20896537</v>
      </c>
      <c r="K22" s="27">
        <f t="shared" si="8"/>
        <v>7862636.333333333</v>
      </c>
      <c r="L22" s="27">
        <f t="shared" si="8"/>
        <v>7767033.333333333</v>
      </c>
      <c r="M22" s="27">
        <f t="shared" si="8"/>
        <v>11319243.333333332</v>
      </c>
      <c r="N22" s="27">
        <f t="shared" si="8"/>
        <v>7836276.666666667</v>
      </c>
      <c r="O22" s="28">
        <f>SUM(O14:O21)</f>
        <v>114818326.00000001</v>
      </c>
    </row>
    <row r="23" ht="15.75">
      <c r="A23" s="33"/>
    </row>
    <row r="24" ht="15.75">
      <c r="B24" s="34" t="s">
        <v>52</v>
      </c>
    </row>
  </sheetData>
  <sheetProtection/>
  <printOptions horizontalCentered="1"/>
  <pageMargins left="0.79" right="0.2755905511811024" top="1.33" bottom="0.82" header="0.67" footer="0.5118110236220472"/>
  <pageSetup horizontalDpi="600" verticalDpi="600" orientation="landscape" paperSize="9" scale="95" r:id="rId1"/>
  <headerFooter alignWithMargins="0">
    <oddHeader>&amp;C&amp;"Times New Roman CE,Félkövér"&amp;11Hevesaranyos Község önkormányzat
Előirányzat-felhasználási ütemterv  
2017. évi
&amp;R&amp;"Times New Roman CE,Félkövér dőlt"&amp;12  1/2017. (II.23.) önkormányzati rendelet3. sz 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Hortobágyi</dc:creator>
  <cp:keywords/>
  <dc:description/>
  <cp:lastModifiedBy>Gazdalkodas</cp:lastModifiedBy>
  <cp:lastPrinted>2017-03-31T11:16:40Z</cp:lastPrinted>
  <dcterms:created xsi:type="dcterms:W3CDTF">2006-02-02T12:56:26Z</dcterms:created>
  <dcterms:modified xsi:type="dcterms:W3CDTF">2017-12-10T18:43:09Z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