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költségvetés 2019\módosítás 2020.07.14\módosítás\"/>
    </mc:Choice>
  </mc:AlternateContent>
  <xr:revisionPtr revIDLastSave="0" documentId="13_ncr:1_{710D57DF-84E5-4336-9427-C981B3FAD61E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3" i="1"/>
  <c r="F16" i="1" l="1"/>
  <c r="F9" i="1"/>
  <c r="F20" i="1"/>
  <c r="F26" i="1"/>
  <c r="F27" i="1"/>
  <c r="F29" i="1"/>
  <c r="F37" i="1"/>
  <c r="F40" i="1"/>
  <c r="F45" i="1"/>
  <c r="F46" i="1" s="1"/>
  <c r="F56" i="1"/>
  <c r="F61" i="1"/>
  <c r="F73" i="1" s="1"/>
  <c r="F65" i="1"/>
  <c r="F81" i="1"/>
  <c r="F82" i="1"/>
  <c r="F85" i="1"/>
  <c r="F86" i="1"/>
  <c r="F96" i="1"/>
  <c r="F21" i="1" l="1"/>
  <c r="F47" i="1"/>
  <c r="E3" i="1"/>
  <c r="F97" i="1" l="1"/>
  <c r="E22" i="1"/>
  <c r="E9" i="1"/>
  <c r="E85" i="1" l="1"/>
  <c r="E82" i="1"/>
  <c r="E65" i="1"/>
  <c r="E31" i="1"/>
  <c r="E45" i="1"/>
  <c r="E41" i="1"/>
  <c r="E36" i="1"/>
  <c r="E33" i="1"/>
  <c r="E30" i="1"/>
  <c r="E28" i="1"/>
  <c r="E27" i="1"/>
  <c r="E24" i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<sst xmlns="http://schemas.openxmlformats.org/spreadsheetml/2006/main" count="252" uniqueCount="252">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</sst>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G97"/>
  <sheetViews>
    <sheetView tabSelected="1" zoomScaleNormal="100" zoomScaleSheetLayoutView="100" workbookViewId="0">
      <selection activeCell="C18" sqref="C18"/>
    </sheetView>
  </sheetViews>
  <sheetFormatPr defaultRowHeight="15.6" x14ac:dyDescent="0.3"/>
  <cols>
    <col min="1" max="1" width="1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6" width="13.6640625" style="10" customWidth="1"/>
    <col min="7" max="7" width="11.4414062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2" t="s">
        <v>0</v>
      </c>
      <c r="C1" s="32"/>
      <c r="D1" s="32"/>
      <c r="E1" s="32"/>
      <c r="F1" s="32"/>
      <c r="G1" s="32"/>
    </row>
    <row r="2" spans="2:7" ht="48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f>326120+4651000+3234080</f>
        <v>8211200</v>
      </c>
      <c r="F3" s="17">
        <v>10782000</v>
      </c>
      <c r="G3" s="17">
        <f>F3-E3</f>
        <v>2570800</v>
      </c>
    </row>
    <row r="4" spans="2:7" hidden="1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67" si="0">F4-E4</f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151000</v>
      </c>
      <c r="G5" s="17">
        <f t="shared" si="0"/>
        <v>151000</v>
      </c>
    </row>
    <row r="6" spans="2:7" hidden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hidden="1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hidden="1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f>149000+149000</f>
        <v>298000</v>
      </c>
      <c r="F9" s="17">
        <f t="shared" ref="F9" si="1">149000+149000</f>
        <v>298000</v>
      </c>
      <c r="G9" s="17">
        <f t="shared" si="0"/>
        <v>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50000</v>
      </c>
      <c r="F10" s="17">
        <v>50000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f t="shared" si="0"/>
        <v>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f t="shared" si="0"/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0</v>
      </c>
      <c r="F15" s="17">
        <v>532500</v>
      </c>
      <c r="G15" s="17">
        <f t="shared" si="0"/>
        <v>532500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8559200</v>
      </c>
      <c r="F16" s="22">
        <f>SUM(F3:F15)</f>
        <v>11813500</v>
      </c>
      <c r="G16" s="31">
        <f t="shared" si="0"/>
        <v>3254300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3870000</v>
      </c>
      <c r="F17" s="17">
        <v>3870000</v>
      </c>
      <c r="G17" s="17">
        <f t="shared" si="0"/>
        <v>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440000</v>
      </c>
      <c r="F18" s="17">
        <v>440000</v>
      </c>
      <c r="G18" s="17">
        <f t="shared" si="0"/>
        <v>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76300</v>
      </c>
      <c r="G19" s="17">
        <f t="shared" si="0"/>
        <v>76300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4310000</v>
      </c>
      <c r="F20" s="22">
        <f t="shared" ref="F20" si="2">SUM(F17:F19)</f>
        <v>4386300</v>
      </c>
      <c r="G20" s="31">
        <f t="shared" si="0"/>
        <v>76300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12869200</v>
      </c>
      <c r="F21" s="26">
        <f t="shared" ref="F21" si="3">F16+F20</f>
        <v>16199800</v>
      </c>
      <c r="G21" s="27">
        <f t="shared" si="0"/>
        <v>3330600</v>
      </c>
    </row>
    <row r="22" spans="2:7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740000+31796+960000+78000+690000</f>
        <v>2499796</v>
      </c>
      <c r="F22" s="27">
        <v>4138000</v>
      </c>
      <c r="G22" s="27">
        <f t="shared" si="0"/>
        <v>1638204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f t="shared" si="0"/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f>200000+500000+1100000+100000+600000+600000+548031</f>
        <v>3648031</v>
      </c>
      <c r="F24" s="17">
        <v>4736031</v>
      </c>
      <c r="G24" s="17">
        <f t="shared" si="0"/>
        <v>1088000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0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3648031</v>
      </c>
      <c r="F26" s="22">
        <f t="shared" ref="F26" si="4">SUM(F23:F25)</f>
        <v>4736031</v>
      </c>
      <c r="G26" s="31">
        <f t="shared" si="0"/>
        <v>1088000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f>235000</f>
        <v>235000</v>
      </c>
      <c r="F27" s="17">
        <f t="shared" ref="F27" si="5">235000</f>
        <v>235000</v>
      </c>
      <c r="G27" s="17">
        <f t="shared" si="0"/>
        <v>0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f>110000+20000+35000</f>
        <v>165000</v>
      </c>
      <c r="F28" s="17">
        <v>315000</v>
      </c>
      <c r="G28" s="17">
        <f t="shared" si="0"/>
        <v>150000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400000</v>
      </c>
      <c r="F29" s="22">
        <f t="shared" ref="F29" si="6">SUM(F27:F28)</f>
        <v>550000</v>
      </c>
      <c r="G29" s="31">
        <f t="shared" si="0"/>
        <v>150000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f>180000+38000+1100000+260000+20000+1000</f>
        <v>1599000</v>
      </c>
      <c r="F30" s="17">
        <v>4380000</v>
      </c>
      <c r="G30" s="17">
        <f t="shared" si="0"/>
        <v>2781000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f>200000+283860+1650000</f>
        <v>2133860</v>
      </c>
      <c r="F31" s="17">
        <v>2383860</v>
      </c>
      <c r="G31" s="17">
        <f t="shared" si="0"/>
        <v>250000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480000</v>
      </c>
      <c r="F32" s="17">
        <v>515000</v>
      </c>
      <c r="G32" s="17">
        <f t="shared" si="0"/>
        <v>35000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f>15000+90000+110000+40000+100000</f>
        <v>355000</v>
      </c>
      <c r="F33" s="17">
        <v>705000</v>
      </c>
      <c r="G33" s="17">
        <f t="shared" si="0"/>
        <v>350000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0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35000</v>
      </c>
      <c r="G35" s="17">
        <f t="shared" si="0"/>
        <v>35000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f>1000000+105000+200000+100000+400000+1955000+200000</f>
        <v>3960000</v>
      </c>
      <c r="F36" s="17">
        <v>3960000</v>
      </c>
      <c r="G36" s="17">
        <f t="shared" si="0"/>
        <v>0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8527860</v>
      </c>
      <c r="F37" s="22">
        <f t="shared" ref="F37" si="7">SUM(F30:F36)</f>
        <v>11978860</v>
      </c>
      <c r="G37" s="31">
        <f t="shared" si="0"/>
        <v>3451000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f t="shared" si="0"/>
        <v>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10000</v>
      </c>
      <c r="F39" s="17">
        <v>10000</v>
      </c>
      <c r="G39" s="17">
        <f t="shared" si="0"/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22">
        <f>E38+E39</f>
        <v>10000</v>
      </c>
      <c r="F40" s="22">
        <f t="shared" ref="F40" si="8">F38+F39</f>
        <v>10000</v>
      </c>
      <c r="G40" s="31">
        <f t="shared" si="0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f>469800+38610+488700+27000+229500+426600+27000+744120+252450+147969</f>
        <v>2851749</v>
      </c>
      <c r="F41" s="17">
        <v>3145509</v>
      </c>
      <c r="G41" s="17">
        <f t="shared" si="0"/>
        <v>293760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si="0"/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f t="shared" si="0"/>
        <v>0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0"/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f>45000</f>
        <v>45000</v>
      </c>
      <c r="F45" s="17">
        <f>45000</f>
        <v>45000</v>
      </c>
      <c r="G45" s="17">
        <f t="shared" si="0"/>
        <v>0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2896749</v>
      </c>
      <c r="F46" s="22">
        <f t="shared" ref="F46" si="9">SUM(F41:F45)</f>
        <v>3190509</v>
      </c>
      <c r="G46" s="31">
        <f t="shared" si="0"/>
        <v>293760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15482640</v>
      </c>
      <c r="F47" s="26">
        <f t="shared" ref="F47" si="10">F26+F29+F37+F40+F46</f>
        <v>20465400</v>
      </c>
      <c r="G47" s="27">
        <f t="shared" si="0"/>
        <v>4982760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f t="shared" si="0"/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f t="shared" si="0"/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f t="shared" si="0"/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f t="shared" si="0"/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f t="shared" si="0"/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f t="shared" si="0"/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f t="shared" si="0"/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v>1650000</v>
      </c>
      <c r="F55" s="17">
        <v>3448000</v>
      </c>
      <c r="G55" s="17">
        <f t="shared" si="0"/>
        <v>1798000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1650000</v>
      </c>
      <c r="F56" s="26">
        <f t="shared" ref="F56" si="11">SUM(F48:F55)</f>
        <v>3448000</v>
      </c>
      <c r="G56" s="27">
        <f t="shared" si="0"/>
        <v>1798000</v>
      </c>
    </row>
    <row r="57" spans="2:7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f t="shared" si="0"/>
        <v>0</v>
      </c>
    </row>
    <row r="58" spans="2:7" ht="21" customHeight="1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959042</v>
      </c>
      <c r="G58" s="17">
        <f t="shared" si="0"/>
        <v>959042</v>
      </c>
    </row>
    <row r="59" spans="2:7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f t="shared" si="0"/>
        <v>0</v>
      </c>
    </row>
    <row r="60" spans="2:7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f t="shared" si="0"/>
        <v>0</v>
      </c>
    </row>
    <row r="61" spans="2:7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" si="12">SUM(F58:F60)</f>
        <v>959042</v>
      </c>
      <c r="G61" s="31">
        <f t="shared" si="0"/>
        <v>959042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f t="shared" si="0"/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f t="shared" si="0"/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f t="shared" si="0"/>
        <v>0</v>
      </c>
    </row>
    <row r="65" spans="2:7" x14ac:dyDescent="0.3">
      <c r="B65" s="3">
        <v>63</v>
      </c>
      <c r="C65" s="7" t="s">
        <v>183</v>
      </c>
      <c r="D65" s="18" t="s">
        <v>184</v>
      </c>
      <c r="E65" s="17">
        <f>300000+5691999</f>
        <v>5991999</v>
      </c>
      <c r="F65" s="17">
        <f t="shared" ref="F65" si="13">300000+5691999</f>
        <v>5991999</v>
      </c>
      <c r="G65" s="17">
        <f t="shared" si="0"/>
        <v>0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f t="shared" si="0"/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f t="shared" si="0"/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f t="shared" ref="G68:G97" si="14">F68-E68</f>
        <v>0</v>
      </c>
    </row>
    <row r="69" spans="2:7" hidden="1" x14ac:dyDescent="0.3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f t="shared" si="14"/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f t="shared" si="14"/>
        <v>0</v>
      </c>
    </row>
    <row r="71" spans="2:7" x14ac:dyDescent="0.3">
      <c r="B71" s="3">
        <v>69</v>
      </c>
      <c r="C71" s="7" t="s">
        <v>195</v>
      </c>
      <c r="D71" s="18" t="s">
        <v>196</v>
      </c>
      <c r="E71" s="17">
        <v>250000</v>
      </c>
      <c r="F71" s="17">
        <v>439500</v>
      </c>
      <c r="G71" s="17">
        <f t="shared" si="14"/>
        <v>189500</v>
      </c>
    </row>
    <row r="72" spans="2:7" x14ac:dyDescent="0.3">
      <c r="B72" s="3">
        <v>70</v>
      </c>
      <c r="C72" s="30" t="s">
        <v>197</v>
      </c>
      <c r="D72" s="18" t="s">
        <v>198</v>
      </c>
      <c r="E72" s="17">
        <v>250000</v>
      </c>
      <c r="F72" s="17">
        <v>245000</v>
      </c>
      <c r="G72" s="17">
        <f t="shared" si="14"/>
        <v>-5000</v>
      </c>
    </row>
    <row r="73" spans="2:7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6491999</v>
      </c>
      <c r="F73" s="26">
        <f t="shared" ref="F73" si="15">F57+F61+F62+F63+F64+F65+F66+F67+F68+F69+F70+F71+F72</f>
        <v>7635541</v>
      </c>
      <c r="G73" s="27">
        <f t="shared" si="14"/>
        <v>1143542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f t="shared" si="14"/>
        <v>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750000</v>
      </c>
      <c r="G75" s="17">
        <f t="shared" si="14"/>
        <v>750000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f t="shared" si="14"/>
        <v>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v>0</v>
      </c>
      <c r="F77" s="17">
        <v>238700</v>
      </c>
      <c r="G77" s="17">
        <f t="shared" si="14"/>
        <v>238700</v>
      </c>
    </row>
    <row r="78" spans="2:7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f t="shared" si="14"/>
        <v>0</v>
      </c>
    </row>
    <row r="79" spans="2:7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f t="shared" si="14"/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v>0</v>
      </c>
      <c r="F80" s="17">
        <v>35000</v>
      </c>
      <c r="G80" s="17">
        <f t="shared" si="14"/>
        <v>35000</v>
      </c>
    </row>
    <row r="81" spans="2:7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 t="shared" ref="F81" si="16">SUM(F74:F80)</f>
        <v>1023700</v>
      </c>
      <c r="G81" s="27">
        <f t="shared" si="14"/>
        <v>1023700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f>1574803+7556339</f>
        <v>9131142</v>
      </c>
      <c r="F82" s="17">
        <f t="shared" ref="F82" si="17">1574803+7556339</f>
        <v>9131142</v>
      </c>
      <c r="G82" s="17">
        <f t="shared" si="14"/>
        <v>0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f t="shared" si="14"/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f t="shared" si="14"/>
        <v>0</v>
      </c>
    </row>
    <row r="85" spans="2:7" x14ac:dyDescent="0.3">
      <c r="B85" s="3">
        <v>83</v>
      </c>
      <c r="C85" s="7" t="s">
        <v>223</v>
      </c>
      <c r="D85" s="18" t="s">
        <v>224</v>
      </c>
      <c r="E85" s="17">
        <f>425197+2040212</f>
        <v>2465409</v>
      </c>
      <c r="F85" s="17">
        <f t="shared" ref="F85" si="18">425197+2040212</f>
        <v>2465409</v>
      </c>
      <c r="G85" s="17">
        <f t="shared" si="14"/>
        <v>0</v>
      </c>
    </row>
    <row r="86" spans="2:7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11596551</v>
      </c>
      <c r="F86" s="26">
        <f t="shared" ref="F86" si="19">SUM(F82:F85)</f>
        <v>11596551</v>
      </c>
      <c r="G86" s="27">
        <f t="shared" si="14"/>
        <v>0</v>
      </c>
    </row>
    <row r="87" spans="2:7" ht="31.2" hidden="1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f t="shared" si="14"/>
        <v>0</v>
      </c>
    </row>
    <row r="88" spans="2:7" ht="31.2" hidden="1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f t="shared" si="14"/>
        <v>0</v>
      </c>
    </row>
    <row r="89" spans="2:7" ht="31.2" hidden="1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f t="shared" si="14"/>
        <v>0</v>
      </c>
    </row>
    <row r="90" spans="2:7" hidden="1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f t="shared" si="14"/>
        <v>0</v>
      </c>
    </row>
    <row r="91" spans="2:7" ht="31.2" hidden="1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f t="shared" si="14"/>
        <v>0</v>
      </c>
    </row>
    <row r="92" spans="2:7" ht="31.2" hidden="1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f t="shared" si="14"/>
        <v>0</v>
      </c>
    </row>
    <row r="93" spans="2:7" hidden="1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f t="shared" si="14"/>
        <v>0</v>
      </c>
    </row>
    <row r="94" spans="2:7" hidden="1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f t="shared" si="14"/>
        <v>0</v>
      </c>
    </row>
    <row r="95" spans="2:7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495300</v>
      </c>
      <c r="G95" s="17">
        <f t="shared" si="14"/>
        <v>495300</v>
      </c>
    </row>
    <row r="96" spans="2:7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" si="20">SUM(F87:F95)</f>
        <v>495300</v>
      </c>
      <c r="G96" s="27">
        <f t="shared" si="14"/>
        <v>495300</v>
      </c>
    </row>
    <row r="97" spans="2:7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50590186</v>
      </c>
      <c r="F97" s="26">
        <f t="shared" ref="F97" si="21">F21+F22+F47+F56+F73+F81+F86+F96</f>
        <v>65002292</v>
      </c>
      <c r="G97" s="27">
        <f t="shared" si="14"/>
        <v>14412106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7" fitToHeight="0" orientation="portrait" r:id="rId1"/>
  <headerFooter alignWithMargins="0">
    <oddHeader>&amp;C&amp;"Times New Roman,Normál"&amp;13 1. melléklet
a 2/2020. (VII.15.)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2020-07-10T20:49:09Z</cp:lastPrinted>
  <dcterms:created xsi:type="dcterms:W3CDTF">2019-02-06T16:32:14Z</dcterms:created>
  <dcterms:modified xsi:type="dcterms:W3CDTF">2020-07-10T20:49:09Z</dcterms:modified>
</cp:coreProperties>
</file>