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mi.PMH.001\Desktop\Timi\Előterjesztések\2015\December\"/>
    </mc:Choice>
  </mc:AlternateContent>
  <bookViews>
    <workbookView xWindow="0" yWindow="0" windowWidth="28800" windowHeight="12435" firstSheet="1" activeTab="14"/>
  </bookViews>
  <sheets>
    <sheet name="1.mell" sheetId="1" r:id="rId1"/>
    <sheet name="2.mell. " sheetId="38" r:id="rId2"/>
    <sheet name="3.mell." sheetId="39" r:id="rId3"/>
    <sheet name="4.mell." sheetId="44" r:id="rId4"/>
    <sheet name="5.mell." sheetId="43" r:id="rId5"/>
    <sheet name="6.mell." sheetId="45" r:id="rId6"/>
    <sheet name="7.mell. " sheetId="46" r:id="rId7"/>
    <sheet name="8. mell." sheetId="8" r:id="rId8"/>
    <sheet name="9.mell." sheetId="42" r:id="rId9"/>
    <sheet name="10.mell" sheetId="12" r:id="rId10"/>
    <sheet name="11.mell" sheetId="47" r:id="rId11"/>
    <sheet name="12.mell" sheetId="48" r:id="rId12"/>
    <sheet name="13.mell" sheetId="49" r:id="rId13"/>
    <sheet name="14.mell" sheetId="50" r:id="rId14"/>
    <sheet name="Munka1" sheetId="53" r:id="rId1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48" l="1"/>
  <c r="N20" i="47" l="1"/>
  <c r="D13" i="39" l="1"/>
  <c r="M21" i="50" l="1"/>
  <c r="L21" i="50"/>
  <c r="K21" i="50"/>
  <c r="J21" i="50"/>
  <c r="I21" i="50"/>
  <c r="H21" i="50"/>
  <c r="G21" i="50"/>
  <c r="F21" i="50"/>
  <c r="E21" i="50"/>
  <c r="D21" i="50"/>
  <c r="C21" i="50"/>
  <c r="B21" i="50"/>
  <c r="N20" i="50"/>
  <c r="N19" i="50"/>
  <c r="N18" i="50"/>
  <c r="N17" i="50"/>
  <c r="N16" i="50"/>
  <c r="M13" i="50"/>
  <c r="L13" i="50"/>
  <c r="K13" i="50"/>
  <c r="J13" i="50"/>
  <c r="I13" i="50"/>
  <c r="H13" i="50"/>
  <c r="G13" i="50"/>
  <c r="F13" i="50"/>
  <c r="E13" i="50"/>
  <c r="D13" i="50"/>
  <c r="C13" i="50"/>
  <c r="B13" i="50"/>
  <c r="N12" i="50"/>
  <c r="N11" i="50"/>
  <c r="N10" i="50"/>
  <c r="N9" i="50"/>
  <c r="N8" i="50"/>
  <c r="M22" i="49"/>
  <c r="L22" i="49"/>
  <c r="K22" i="49"/>
  <c r="J22" i="49"/>
  <c r="I22" i="49"/>
  <c r="H22" i="49"/>
  <c r="G22" i="49"/>
  <c r="F22" i="49"/>
  <c r="E22" i="49"/>
  <c r="D22" i="49"/>
  <c r="C22" i="49"/>
  <c r="B22" i="49"/>
  <c r="N21" i="49"/>
  <c r="N20" i="49"/>
  <c r="N18" i="49"/>
  <c r="N17" i="49"/>
  <c r="N16" i="49"/>
  <c r="M13" i="49"/>
  <c r="L13" i="49"/>
  <c r="K13" i="49"/>
  <c r="J13" i="49"/>
  <c r="I13" i="49"/>
  <c r="H13" i="49"/>
  <c r="G13" i="49"/>
  <c r="F13" i="49"/>
  <c r="E13" i="49"/>
  <c r="D13" i="49"/>
  <c r="C13" i="49"/>
  <c r="B13" i="49"/>
  <c r="N12" i="49"/>
  <c r="N11" i="49"/>
  <c r="N10" i="49"/>
  <c r="N9" i="49"/>
  <c r="N8" i="49"/>
  <c r="E16" i="48"/>
  <c r="D16" i="48"/>
  <c r="C16" i="48"/>
  <c r="B16" i="48"/>
  <c r="N21" i="50" l="1"/>
  <c r="N13" i="50"/>
  <c r="N22" i="49"/>
  <c r="N13" i="49"/>
  <c r="M28" i="47"/>
  <c r="L28" i="47"/>
  <c r="K28" i="47"/>
  <c r="J28" i="47"/>
  <c r="I28" i="47"/>
  <c r="H28" i="47"/>
  <c r="G28" i="47"/>
  <c r="F28" i="47"/>
  <c r="E28" i="47"/>
  <c r="D28" i="47"/>
  <c r="C28" i="47"/>
  <c r="B28" i="47"/>
  <c r="N27" i="47"/>
  <c r="N26" i="47"/>
  <c r="N25" i="47"/>
  <c r="N24" i="47"/>
  <c r="N23" i="47"/>
  <c r="N22" i="47"/>
  <c r="N21" i="47"/>
  <c r="N19" i="47"/>
  <c r="M16" i="47"/>
  <c r="L16" i="47"/>
  <c r="K16" i="47"/>
  <c r="J16" i="47"/>
  <c r="I16" i="47"/>
  <c r="H16" i="47"/>
  <c r="G16" i="47"/>
  <c r="F16" i="47"/>
  <c r="E16" i="47"/>
  <c r="D16" i="47"/>
  <c r="C16" i="47"/>
  <c r="B16" i="47"/>
  <c r="N15" i="47"/>
  <c r="N14" i="47"/>
  <c r="N13" i="47"/>
  <c r="N12" i="47"/>
  <c r="N11" i="47"/>
  <c r="N10" i="47"/>
  <c r="N9" i="47"/>
  <c r="N28" i="47" l="1"/>
  <c r="N16" i="47"/>
  <c r="D16" i="45"/>
  <c r="D13" i="43"/>
  <c r="D29" i="46"/>
  <c r="D24" i="46"/>
  <c r="D13" i="46"/>
  <c r="D12" i="46" s="1"/>
  <c r="D27" i="45"/>
  <c r="D24" i="45"/>
  <c r="D20" i="45"/>
  <c r="D19" i="45" s="1"/>
  <c r="D12" i="45"/>
  <c r="D27" i="44"/>
  <c r="D24" i="44"/>
  <c r="D20" i="44"/>
  <c r="D19" i="44" s="1"/>
  <c r="D12" i="44"/>
  <c r="D11" i="44" s="1"/>
  <c r="D33" i="46" l="1"/>
  <c r="D11" i="45"/>
  <c r="D30" i="45" s="1"/>
  <c r="D30" i="44"/>
  <c r="D29" i="43" l="1"/>
  <c r="D24" i="43"/>
  <c r="D12" i="43"/>
  <c r="D33" i="43" l="1"/>
  <c r="L13" i="42" l="1"/>
  <c r="K13" i="42"/>
  <c r="J13" i="42"/>
  <c r="I13" i="42"/>
  <c r="H13" i="42"/>
  <c r="G13" i="42"/>
  <c r="F13" i="42"/>
  <c r="E13" i="42"/>
  <c r="D13" i="42"/>
  <c r="C13" i="42"/>
  <c r="B13" i="42"/>
  <c r="M12" i="42"/>
  <c r="M11" i="42"/>
  <c r="M10" i="42"/>
  <c r="M13" i="42" l="1"/>
  <c r="D29" i="39" l="1"/>
  <c r="D24" i="39"/>
  <c r="D12" i="39"/>
  <c r="D27" i="38"/>
  <c r="D24" i="38"/>
  <c r="D20" i="38"/>
  <c r="D19" i="38" s="1"/>
  <c r="D12" i="38"/>
  <c r="D11" i="38" s="1"/>
  <c r="D34" i="39" l="1"/>
  <c r="D30" i="38"/>
  <c r="K14" i="12"/>
  <c r="J14" i="12"/>
  <c r="I14" i="12"/>
  <c r="H14" i="12"/>
  <c r="G14" i="12"/>
  <c r="F14" i="12"/>
  <c r="E14" i="12"/>
  <c r="D14" i="12"/>
  <c r="C14" i="12"/>
  <c r="B14" i="12"/>
  <c r="L13" i="12"/>
  <c r="L12" i="12"/>
  <c r="L11" i="12"/>
  <c r="L14" i="12" l="1"/>
  <c r="F17" i="8" l="1"/>
  <c r="C17" i="8"/>
  <c r="F9" i="8"/>
  <c r="C9" i="8"/>
  <c r="F23" i="8" l="1"/>
  <c r="C23" i="8"/>
  <c r="F24" i="1"/>
  <c r="F20" i="1"/>
  <c r="C20" i="1"/>
  <c r="C15" i="1"/>
  <c r="F13" i="1"/>
  <c r="F8" i="1" s="1"/>
  <c r="C9" i="1"/>
  <c r="F27" i="1" l="1"/>
  <c r="C8" i="1"/>
  <c r="C27" i="1" s="1"/>
</calcChain>
</file>

<file path=xl/sharedStrings.xml><?xml version="1.0" encoding="utf-8"?>
<sst xmlns="http://schemas.openxmlformats.org/spreadsheetml/2006/main" count="720" uniqueCount="253">
  <si>
    <t xml:space="preserve">a Nyírtelek Város Önkormányzati </t>
  </si>
  <si>
    <t>2015. évi összevont költségvetési mérlege</t>
  </si>
  <si>
    <t>Ezer Ft-ban</t>
  </si>
  <si>
    <t>Ssz.</t>
  </si>
  <si>
    <t>BEVÉTELEK</t>
  </si>
  <si>
    <t>ÖSSZEG</t>
  </si>
  <si>
    <t>KIADÁSOK</t>
  </si>
  <si>
    <t>MŰKÖDÉSI BEVÉTELEK (I+II+III+IV+V)</t>
  </si>
  <si>
    <t>MŰKÖDÉSI KIADÁSOK (I+II+…V)</t>
  </si>
  <si>
    <t>I.</t>
  </si>
  <si>
    <t>Működési célú támogatások Áht-on belülről (1+2)</t>
  </si>
  <si>
    <t>Személyi juttatások</t>
  </si>
  <si>
    <t>1.</t>
  </si>
  <si>
    <t>Önkormányzatok működési támogatásai</t>
  </si>
  <si>
    <t>II.</t>
  </si>
  <si>
    <t>Munkaadókat terhelő járulékok és szociális hozzájárulási adó</t>
  </si>
  <si>
    <t>2.</t>
  </si>
  <si>
    <t>Egyéb működési célú támogatások bevételei államháztartáson belülről</t>
  </si>
  <si>
    <t>III.</t>
  </si>
  <si>
    <t>Dologi kiadások</t>
  </si>
  <si>
    <t>IV.</t>
  </si>
  <si>
    <t>Ellátottak pénzbeli juttatásai</t>
  </si>
  <si>
    <t>Közhatalmi bevételek</t>
  </si>
  <si>
    <t>V.</t>
  </si>
  <si>
    <t>Egyéb működési célú kiadások</t>
  </si>
  <si>
    <t>Működési célú kiadás Áh-on belülre</t>
  </si>
  <si>
    <t>Működési bevételek</t>
  </si>
  <si>
    <t>Működési célú kiadás Áh-on kivülre</t>
  </si>
  <si>
    <t>Egyéb működési bevételek</t>
  </si>
  <si>
    <t>3.</t>
  </si>
  <si>
    <t>Tartalék</t>
  </si>
  <si>
    <t>Központi irányító szervi támogatás</t>
  </si>
  <si>
    <t>Működési célú átvett pénzeszközök</t>
  </si>
  <si>
    <t>Működési finanszírozási bevétel (pénzmaradvány)</t>
  </si>
  <si>
    <t>FELHALMOZÁSI BEVÉTELEK         (VI+VII+VIII+IX)</t>
  </si>
  <si>
    <t>FELHALMOZÁSI KIADÁSOK (VI+VII+VIII)</t>
  </si>
  <si>
    <t>VI.</t>
  </si>
  <si>
    <t>Felhalmozási célú támogatások Aht.-on belülről</t>
  </si>
  <si>
    <t>Beruházások</t>
  </si>
  <si>
    <t>Egyéb felhalmozási célú támogatások bevételei államháztartáson belülről</t>
  </si>
  <si>
    <t>VII.</t>
  </si>
  <si>
    <t>Felújítások</t>
  </si>
  <si>
    <t>Felhalmozási bevételek</t>
  </si>
  <si>
    <t>VIII.</t>
  </si>
  <si>
    <t>Egyéb felhalmozási kiadások</t>
  </si>
  <si>
    <t>Felhalmozási célú átvett pénzeszközök</t>
  </si>
  <si>
    <t>Felhalmozási finanszírozási bevétel</t>
  </si>
  <si>
    <t>K 914 államháztartáon belüli megelőlegezés</t>
  </si>
  <si>
    <t>IX.</t>
  </si>
  <si>
    <t>Költségvetési maradvány, vállalkozási maradvány</t>
  </si>
  <si>
    <t>K915 központi irányítószervi folyósítás</t>
  </si>
  <si>
    <t>BEVÉTELEK MINDÖSSZESEN</t>
  </si>
  <si>
    <t>KIADÁSOK MINDÖSSZESEN</t>
  </si>
  <si>
    <t>ROVAT MEGNEVEZÉSE</t>
  </si>
  <si>
    <t>Működési célú támogatások Áht-on belülről</t>
  </si>
  <si>
    <t>KIADÁS</t>
  </si>
  <si>
    <t>Rovat        száma</t>
  </si>
  <si>
    <t>MŰKÖDÉSI KÖLTSÉGVETÉSI KIADÁSOK (I+II+…V)</t>
  </si>
  <si>
    <t>K1</t>
  </si>
  <si>
    <t>Foglalkoztatottak személyi juttatásai</t>
  </si>
  <si>
    <t>K11</t>
  </si>
  <si>
    <t>Külső személyi juttatások</t>
  </si>
  <si>
    <t>K12</t>
  </si>
  <si>
    <t xml:space="preserve"> = Ebből: választott tisztségviselők juttatásai</t>
  </si>
  <si>
    <t>K121</t>
  </si>
  <si>
    <t>K2</t>
  </si>
  <si>
    <t>K3</t>
  </si>
  <si>
    <t>K4</t>
  </si>
  <si>
    <t xml:space="preserve">Egyéb működési célú kiadások </t>
  </si>
  <si>
    <t>K5</t>
  </si>
  <si>
    <t>Egyéb működési célú támogatások Áh-on belülre</t>
  </si>
  <si>
    <t>K506</t>
  </si>
  <si>
    <t>Egyéb működési célú támogatások Áh-on kívülre</t>
  </si>
  <si>
    <t>K511</t>
  </si>
  <si>
    <t>Tartalékok</t>
  </si>
  <si>
    <t>K512</t>
  </si>
  <si>
    <t>FELHALMOZÁSI KÖLTSÉGVETÉSI KIADÁSOK (VI+VII+VIII)</t>
  </si>
  <si>
    <t>K6</t>
  </si>
  <si>
    <t>K7</t>
  </si>
  <si>
    <t>K8</t>
  </si>
  <si>
    <t>Egyéb felhalmozási célú támogatások Áh-on belülre</t>
  </si>
  <si>
    <t>K84</t>
  </si>
  <si>
    <t>MŰKÖDÉSI FINANSZÍROZÁSI KIADÁSOK</t>
  </si>
  <si>
    <t>K9</t>
  </si>
  <si>
    <t>Központi irányító szervi támogatások folyósítása</t>
  </si>
  <si>
    <t>K915</t>
  </si>
  <si>
    <t>FELHALMOZÁSI FINANSZÍROZÁSI KIADÁSOK</t>
  </si>
  <si>
    <t>a Nyírtelek Város Önkormányzat és Intézményei  2015. évi bevételi és kiadási előirányzatai kötelező feladatok, önként vállalt feladatok, államigazgatási feladatok szerinti bontásban</t>
  </si>
  <si>
    <t>Bevételek</t>
  </si>
  <si>
    <t>Kiadások</t>
  </si>
  <si>
    <t>KÖTELEZŐ FELADAT</t>
  </si>
  <si>
    <t>MŰKÖDÉSI BEVÉTELEK</t>
  </si>
  <si>
    <t>MŰKÖDÉSI KIADÁSOK</t>
  </si>
  <si>
    <t>Önkormányzatok működési támogatása</t>
  </si>
  <si>
    <t>4.</t>
  </si>
  <si>
    <t>5.</t>
  </si>
  <si>
    <t>Működési célú átvett pénzeszköz</t>
  </si>
  <si>
    <t>Költségvetési maradvány</t>
  </si>
  <si>
    <t>6.</t>
  </si>
  <si>
    <t>Általános tartalék</t>
  </si>
  <si>
    <t>7.</t>
  </si>
  <si>
    <t>Céltartalék</t>
  </si>
  <si>
    <t>FELHALMOZÁSI BEVÉTELEK</t>
  </si>
  <si>
    <t>FELHALMOZÁSI KIADÁSOK</t>
  </si>
  <si>
    <t>Felhalmozási célú támogatás Áht-on belülről</t>
  </si>
  <si>
    <t>Felhalmozási bevétel</t>
  </si>
  <si>
    <t>Felhalmozási célú átvett pénzeszköz</t>
  </si>
  <si>
    <t>Finanszírozási kiadás</t>
  </si>
  <si>
    <t>BEVÉTELEK ÖSSZESEN:</t>
  </si>
  <si>
    <t>KIADÁSOK ÖSSZESEN:</t>
  </si>
  <si>
    <t>INTÉZMÉNYEK MEGNEVEZÉSE</t>
  </si>
  <si>
    <t>Nyírtelek Város Polgármesteri Hivatal</t>
  </si>
  <si>
    <t>Kastélykert Óvoda</t>
  </si>
  <si>
    <t xml:space="preserve">a Nyírtelek Város Önkormányzata </t>
  </si>
  <si>
    <t>2015. évi kiemelt kiadási előirányzatai</t>
  </si>
  <si>
    <t>Működési költségvetési kiadások</t>
  </si>
  <si>
    <t>Felhalmozási költségvetési kiadások</t>
  </si>
  <si>
    <t>Működési finanszírozási kiadások</t>
  </si>
  <si>
    <t>Kiadások összesen</t>
  </si>
  <si>
    <t>Munkaadókat terhelő járulékok és szoc.hó</t>
  </si>
  <si>
    <t>Ellátottak pénzbeli ellátása</t>
  </si>
  <si>
    <t>Egyéb működési célú kiadások (tartalékokkal együtt)</t>
  </si>
  <si>
    <t>Államháztartáson belüli megelőlkegezések visszafizetése</t>
  </si>
  <si>
    <t>Irányító szervi támogatásként folyósított támogatás</t>
  </si>
  <si>
    <t>Nyírtelek Város Önkormányzata</t>
  </si>
  <si>
    <t>0</t>
  </si>
  <si>
    <t>Nyírtelek Város Önkormányzata  összesen:</t>
  </si>
  <si>
    <t xml:space="preserve"> 1.  számú melléklet a 2/2015. (II.17.) önkormányzati rendelethez </t>
  </si>
  <si>
    <t>1. számú melléklet</t>
  </si>
  <si>
    <t>5/a.  számú melléklet a 2/2015. (II.17.) önkormányzati rendelethez</t>
  </si>
  <si>
    <t>3. számú melléklet</t>
  </si>
  <si>
    <t>4. számú melléklet</t>
  </si>
  <si>
    <t>6/b.  számú melléklet a 2/2015. (II.17.) önkormányzati rendelethez</t>
  </si>
  <si>
    <t>a Nyírtelek Város Önkormányzata 2015. évi költségvetési mérlege</t>
  </si>
  <si>
    <t>BEVÉTEL</t>
  </si>
  <si>
    <t>Rovat          száma</t>
  </si>
  <si>
    <t>MŰKÖDÉSI KÖLTSÉGVETÉSI BEVÉTELEK (I+II+III+IV)</t>
  </si>
  <si>
    <t>B1</t>
  </si>
  <si>
    <t>B111</t>
  </si>
  <si>
    <t>B16</t>
  </si>
  <si>
    <t>B3</t>
  </si>
  <si>
    <t>B4</t>
  </si>
  <si>
    <t>B410</t>
  </si>
  <si>
    <t>B6</t>
  </si>
  <si>
    <t>FELHALMOZÁSI KÖLTSÉGVETÉSI BEVÉTELEK (V+VI+VII)</t>
  </si>
  <si>
    <t>Felhalmozási célú támogatások Áht.-on belülről</t>
  </si>
  <si>
    <t>B2</t>
  </si>
  <si>
    <t>B25</t>
  </si>
  <si>
    <t>B5</t>
  </si>
  <si>
    <t>B7</t>
  </si>
  <si>
    <t>MŰKÖDÉSI FINANSZÍROZÁSI BEVÉTELEK</t>
  </si>
  <si>
    <t>B8</t>
  </si>
  <si>
    <t>Előző év költségvetési maradványának igénybevétele</t>
  </si>
  <si>
    <t>B8131</t>
  </si>
  <si>
    <t>B816</t>
  </si>
  <si>
    <t>FELHALMOZÁSI FINANSZÍROZÁSI BEVÉTELEK</t>
  </si>
  <si>
    <t>a Nyírtelek Város Önkormányzat 2015. évi költségvetési mérlege</t>
  </si>
  <si>
    <t>K914</t>
  </si>
  <si>
    <t>Nyírtelek Város Önkormányzat</t>
  </si>
  <si>
    <t>Felhalmozási költségvetési bevételek</t>
  </si>
  <si>
    <t xml:space="preserve">a Nyírtelek Város  Önkormányzati </t>
  </si>
  <si>
    <t>2015. évi kiemelt bevételi előirányzatai</t>
  </si>
  <si>
    <t>Működési költségvetési bevételek</t>
  </si>
  <si>
    <t>Működési/felhalmozási  finanszírozási bevételek</t>
  </si>
  <si>
    <t>Bevételek összesen</t>
  </si>
  <si>
    <t>Egyéb működési támogatás Áh-n belülről</t>
  </si>
  <si>
    <t>Felhalmozási célú támogatások Áh-n belülről</t>
  </si>
  <si>
    <t>Egyéb működési bevétel</t>
  </si>
  <si>
    <t>Irányító szerv támogatás folyósítása</t>
  </si>
  <si>
    <t>összesen:</t>
  </si>
  <si>
    <t>2. számú melléklet</t>
  </si>
  <si>
    <t>5. számú melléklet</t>
  </si>
  <si>
    <t>6. számú melléklet</t>
  </si>
  <si>
    <t>3/b.  számú melléklet a 2/2015. (II.17.) önkormányzati rendelethez</t>
  </si>
  <si>
    <t>a Nyírtelek Város Polgármesteri Hivatal 2015. évi költségvetési mérlege</t>
  </si>
  <si>
    <t>a Nyírtelek Város Önkormányzat  Polgármesteri Hivatal 2015. évi költségvetési mérlege</t>
  </si>
  <si>
    <t>a Nyírtelek Város Önkormányzat  Óvoda 2015. évi költségvetési mérlege</t>
  </si>
  <si>
    <t>a Nyírtelek Város Önkormányzat  Kastélykert Óvoda 2015. évi költségvetési mérlege</t>
  </si>
  <si>
    <t>2/a.  számú melléklet a 2/2015. (II.17.) önkormányzati rendelethez</t>
  </si>
  <si>
    <t>2/b.  számú melléklet a  2/2015. (II.17.) önkormányzati rendelethez</t>
  </si>
  <si>
    <t>3/a.  számú melléklet a  2/2015. (II.17.) önkormányzati rendelethez</t>
  </si>
  <si>
    <t>4/a.  számú melléklet a 2/2015. (II.17.) önkormányzati rendelethez</t>
  </si>
  <si>
    <t>7. számú melléklet</t>
  </si>
  <si>
    <t>4/b.  számú melléklet a  2/2015. (II.17.) önkormányzati rendelethez</t>
  </si>
  <si>
    <t>8. számú melléklet</t>
  </si>
  <si>
    <t>9. számú melléklet</t>
  </si>
  <si>
    <t>6/a.  számú melléklet a 2/2015. (II.17.) önkormányzati rendelethez</t>
  </si>
  <si>
    <t>10. számú melléklet</t>
  </si>
  <si>
    <t>1.1 számú tájékoztató tábla</t>
  </si>
  <si>
    <t>a Nyírtelek Város Önkormányzata 2015. évi előirányzat felhasználási ütemterve</t>
  </si>
  <si>
    <t>Ezer forint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</si>
  <si>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</si>
  <si>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</si>
  <si>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</si>
  <si>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</si>
  <si>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</si>
  <si>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</si>
  <si>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</si>
  <si>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</si>
  <si>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</si>
  <si>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</si>
  <si>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</si>
  <si>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</si>
  <si>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</si>
  <si>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</si>
  <si>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Közhatalmi bevétel</t>
  </si>
  <si>
    <t>Működési bevétel</t>
  </si>
  <si>
    <t>Egyéb felhalmozási célú támogatások államháztartáson belül</t>
  </si>
  <si>
    <t>Pénzkészlet maradvány</t>
  </si>
  <si>
    <t>Bevételek összesen:</t>
  </si>
  <si>
    <t>Kiadási jogcímek</t>
  </si>
  <si>
    <t>személyi juttatások</t>
  </si>
  <si>
    <t>munkaadókat terhelő járulékok</t>
  </si>
  <si>
    <t>Finanszírozási kiadás (irányító szerv alá tartozó költségvetési szerv támogatása</t>
  </si>
  <si>
    <t>Egyéb működési kiadások</t>
  </si>
  <si>
    <t>Államháztartáson belüli megelőlegezések visszafizetése</t>
  </si>
  <si>
    <t xml:space="preserve">Kiadások összesen: </t>
  </si>
  <si>
    <t>a Nyírtelek Város Önkormányzata 2015. évi engedélyezett létszámkerete (álláshelyek)</t>
  </si>
  <si>
    <t>fő</t>
  </si>
  <si>
    <t>Megnevezés</t>
  </si>
  <si>
    <t xml:space="preserve">Teljes munkaidőben foglalkoztatottak </t>
  </si>
  <si>
    <t xml:space="preserve">Részmunkaidőben foglalkoztatottak </t>
  </si>
  <si>
    <t>Állományba nem tartozók</t>
  </si>
  <si>
    <t>Közfoglalkoztatottak</t>
  </si>
  <si>
    <t>Közgyűlés</t>
  </si>
  <si>
    <t>Polgármester</t>
  </si>
  <si>
    <t>Fizika alkalmazott</t>
  </si>
  <si>
    <t>Ö s s z e s e n :</t>
  </si>
  <si>
    <t>1.2 számú tájékoztató tábla</t>
  </si>
  <si>
    <t>a Nyírtelek Város polgármesteri Hivatala 2015. évi előirányzat felhasználási ütemterve</t>
  </si>
  <si>
    <t>Egyéb működési célú támogatási bevétel</t>
  </si>
  <si>
    <t>Finanszírozási bevétel (irányító szervtől kapott támogatás)</t>
  </si>
  <si>
    <t>Pénzmaradvány</t>
  </si>
  <si>
    <t>Munkaadókat terhelő járulékok és szoc.hozz.</t>
  </si>
  <si>
    <t>Ellátottak pénzbelijuttatásai</t>
  </si>
  <si>
    <t>Beruházás</t>
  </si>
  <si>
    <t>Kiadások összesen:</t>
  </si>
  <si>
    <t>1.3 számú tájékoztató tábla</t>
  </si>
  <si>
    <t>a Nyírtelek Város Kastélykert Óvoda  2015. évi előirányzat felhasználási ütemterve</t>
  </si>
  <si>
    <t>Nyírtelek Város Kastélykert Óvoda</t>
  </si>
  <si>
    <t>Egyéb Működési bevétel</t>
  </si>
  <si>
    <t>Önkormányzat máködési támogatásai</t>
  </si>
  <si>
    <t xml:space="preserve">Módosított előirányzat </t>
  </si>
  <si>
    <t>Módosított előirányzat</t>
  </si>
  <si>
    <t>Egyéb mük.célú p.eszk átad. Áh.beülre</t>
  </si>
  <si>
    <t>11. számú melléklet</t>
  </si>
  <si>
    <t>12. számú melléklet</t>
  </si>
  <si>
    <t>7/a.  számú melléklet a 2./2015. (II/17.) önkormányzati rendelethez</t>
  </si>
  <si>
    <t>13. számú melléklet</t>
  </si>
  <si>
    <t>14. számú melléklet</t>
  </si>
  <si>
    <t>Közfoglalk. (2015.11.16-2015.02.29.)</t>
  </si>
  <si>
    <t>Közfoglalk. (2015.12.01-2015.02.29.)</t>
  </si>
  <si>
    <t>Közfoglalk. (2015.12.01.-2015.02.29.)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</si>
</sst>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/>
    </xf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/>
    <xf numFmtId="3" fontId="1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/>
    </xf>
    <xf numFmtId="3" fontId="3" fillId="0" borderId="1" xfId="0" applyNumberFormat="1" applyFont="1" applyBorder="1"/>
    <xf numFmtId="3" fontId="4" fillId="0" borderId="1" xfId="0" applyNumberFormat="1" applyFont="1" applyBorder="1"/>
    <xf numFmtId="3" fontId="2" fillId="0" borderId="1" xfId="0" applyNumberFormat="1" applyFont="1" applyBorder="1"/>
    <xf numFmtId="0" fontId="3" fillId="3" borderId="1" xfId="0" applyFont="1" applyFill="1" applyBorder="1" applyAlignment="1">
      <alignment vertical="center" wrapText="1"/>
    </xf>
    <xf numFmtId="3" fontId="3" fillId="3" borderId="3" xfId="0" applyNumberFormat="1" applyFont="1" applyFill="1" applyBorder="1"/>
    <xf numFmtId="3" fontId="3" fillId="3" borderId="1" xfId="0" applyNumberFormat="1" applyFont="1" applyFill="1" applyBorder="1"/>
    <xf numFmtId="3" fontId="2" fillId="2" borderId="3" xfId="0" applyNumberFormat="1" applyFont="1" applyFill="1" applyBorder="1"/>
    <xf numFmtId="3" fontId="2" fillId="2" borderId="1" xfId="0" applyNumberFormat="1" applyFont="1" applyFill="1" applyBorder="1"/>
    <xf numFmtId="3" fontId="2" fillId="0" borderId="3" xfId="0" applyNumberFormat="1" applyFont="1" applyBorder="1"/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/>
    <xf numFmtId="3" fontId="3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6" fillId="0" borderId="0" xfId="0" applyFont="1"/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/>
    </xf>
    <xf numFmtId="3" fontId="1" fillId="3" borderId="1" xfId="0" applyNumberFormat="1" applyFont="1" applyFill="1" applyBorder="1"/>
    <xf numFmtId="0" fontId="7" fillId="0" borderId="0" xfId="0" applyFont="1"/>
    <xf numFmtId="0" fontId="8" fillId="0" borderId="0" xfId="0" applyFont="1" applyAlignment="1"/>
    <xf numFmtId="3" fontId="11" fillId="3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wrapText="1"/>
    </xf>
    <xf numFmtId="3" fontId="10" fillId="2" borderId="1" xfId="0" applyNumberFormat="1" applyFont="1" applyFill="1" applyBorder="1"/>
    <xf numFmtId="0" fontId="4" fillId="0" borderId="0" xfId="0" applyFont="1" applyAlignment="1">
      <alignment horizontal="right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3" fillId="0" borderId="0" xfId="0" applyFont="1"/>
    <xf numFmtId="49" fontId="14" fillId="0" borderId="1" xfId="0" applyNumberFormat="1" applyFont="1" applyBorder="1" applyAlignment="1">
      <alignment horizontal="right" vertical="center" wrapText="1"/>
    </xf>
    <xf numFmtId="0" fontId="1" fillId="0" borderId="0" xfId="0" applyFont="1"/>
    <xf numFmtId="0" fontId="3" fillId="0" borderId="0" xfId="0" applyFont="1" applyAlignment="1">
      <alignment horizontal="center" wrapText="1"/>
    </xf>
    <xf numFmtId="0" fontId="15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/>
    <xf numFmtId="0" fontId="17" fillId="0" borderId="0" xfId="0" applyFont="1"/>
    <xf numFmtId="0" fontId="1" fillId="0" borderId="0" xfId="0" applyFont="1"/>
    <xf numFmtId="0" fontId="2" fillId="0" borderId="0" xfId="0" applyFont="1" applyBorder="1" applyAlignment="1"/>
    <xf numFmtId="3" fontId="14" fillId="0" borderId="3" xfId="0" applyNumberFormat="1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/>
    <xf numFmtId="0" fontId="3" fillId="0" borderId="0" xfId="0" applyFont="1" applyAlignment="1">
      <alignment horizontal="right"/>
    </xf>
    <xf numFmtId="0" fontId="9" fillId="0" borderId="5" xfId="0" applyFont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/>
    <xf numFmtId="0" fontId="1" fillId="0" borderId="0" xfId="0" applyFont="1"/>
    <xf numFmtId="0" fontId="21" fillId="0" borderId="12" xfId="0" applyFont="1" applyBorder="1"/>
    <xf numFmtId="0" fontId="21" fillId="0" borderId="12" xfId="0" applyFont="1" applyBorder="1" applyAlignment="1">
      <alignment horizontal="center"/>
    </xf>
    <xf numFmtId="0" fontId="18" fillId="0" borderId="12" xfId="0" applyFont="1" applyBorder="1"/>
    <xf numFmtId="3" fontId="18" fillId="0" borderId="12" xfId="0" applyNumberFormat="1" applyFont="1" applyBorder="1"/>
    <xf numFmtId="3" fontId="18" fillId="0" borderId="12" xfId="0" applyNumberFormat="1" applyFont="1" applyFill="1" applyBorder="1"/>
    <xf numFmtId="0" fontId="18" fillId="0" borderId="12" xfId="0" applyFont="1" applyBorder="1" applyAlignment="1">
      <alignment wrapText="1"/>
    </xf>
    <xf numFmtId="0" fontId="21" fillId="4" borderId="12" xfId="0" applyFont="1" applyFill="1" applyBorder="1"/>
    <xf numFmtId="3" fontId="21" fillId="4" borderId="12" xfId="0" applyNumberFormat="1" applyFont="1" applyFill="1" applyBorder="1"/>
    <xf numFmtId="0" fontId="18" fillId="0" borderId="13" xfId="0" applyFont="1" applyBorder="1"/>
    <xf numFmtId="3" fontId="18" fillId="0" borderId="14" xfId="0" applyNumberFormat="1" applyFont="1" applyBorder="1"/>
    <xf numFmtId="3" fontId="18" fillId="5" borderId="14" xfId="0" applyNumberFormat="1" applyFont="1" applyFill="1" applyBorder="1"/>
    <xf numFmtId="3" fontId="18" fillId="0" borderId="15" xfId="0" applyNumberFormat="1" applyFont="1" applyBorder="1"/>
    <xf numFmtId="0" fontId="21" fillId="5" borderId="12" xfId="0" applyFont="1" applyFill="1" applyBorder="1" applyAlignment="1">
      <alignment horizontal="center"/>
    </xf>
    <xf numFmtId="3" fontId="18" fillId="0" borderId="12" xfId="0" applyNumberFormat="1" applyFont="1" applyBorder="1" applyAlignment="1">
      <alignment horizontal="right"/>
    </xf>
    <xf numFmtId="3" fontId="18" fillId="5" borderId="12" xfId="0" applyNumberFormat="1" applyFont="1" applyFill="1" applyBorder="1" applyAlignment="1">
      <alignment horizontal="right"/>
    </xf>
    <xf numFmtId="3" fontId="18" fillId="5" borderId="12" xfId="0" applyNumberFormat="1" applyFont="1" applyFill="1" applyBorder="1"/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9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21" fillId="4" borderId="12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3" fontId="1" fillId="3" borderId="1" xfId="0" applyNumberFormat="1" applyFont="1" applyFill="1" applyBorder="1" applyAlignment="1"/>
    <xf numFmtId="3" fontId="3" fillId="2" borderId="1" xfId="0" applyNumberFormat="1" applyFont="1" applyFill="1" applyBorder="1" applyAlignment="1"/>
    <xf numFmtId="0" fontId="1" fillId="0" borderId="2" xfId="0" applyFont="1" applyBorder="1"/>
    <xf numFmtId="3" fontId="1" fillId="0" borderId="6" xfId="0" applyNumberFormat="1" applyFont="1" applyBorder="1" applyAlignment="1"/>
    <xf numFmtId="3" fontId="1" fillId="0" borderId="7" xfId="0" applyNumberFormat="1" applyFont="1" applyBorder="1" applyAlignment="1"/>
    <xf numFmtId="3" fontId="3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0" fontId="1" fillId="0" borderId="0" xfId="0" applyFont="1"/>
    <xf numFmtId="0" fontId="16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1" fillId="0" borderId="0" xfId="0" applyFont="1"/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3" fontId="14" fillId="0" borderId="18" xfId="0" applyNumberFormat="1" applyFont="1" applyBorder="1" applyAlignment="1">
      <alignment horizontal="right" vertical="center" wrapText="1"/>
    </xf>
    <xf numFmtId="3" fontId="14" fillId="0" borderId="7" xfId="0" applyNumberFormat="1" applyFont="1" applyBorder="1" applyAlignment="1">
      <alignment horizontal="right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3" fontId="14" fillId="0" borderId="23" xfId="0" applyNumberFormat="1" applyFont="1" applyBorder="1" applyAlignment="1">
      <alignment horizontal="right" vertical="center" wrapText="1"/>
    </xf>
    <xf numFmtId="3" fontId="14" fillId="0" borderId="24" xfId="0" applyNumberFormat="1" applyFont="1" applyBorder="1" applyAlignment="1">
      <alignment horizontal="right" vertical="center" wrapText="1"/>
    </xf>
    <xf numFmtId="3" fontId="14" fillId="0" borderId="25" xfId="0" applyNumberFormat="1" applyFont="1" applyBorder="1" applyAlignment="1">
      <alignment horizontal="right" vertical="center" wrapText="1"/>
    </xf>
    <xf numFmtId="3" fontId="14" fillId="0" borderId="26" xfId="0" applyNumberFormat="1" applyFont="1" applyBorder="1" applyAlignment="1">
      <alignment horizontal="right" vertical="center" wrapText="1"/>
    </xf>
    <xf numFmtId="3" fontId="10" fillId="2" borderId="21" xfId="0" applyNumberFormat="1" applyFont="1" applyFill="1" applyBorder="1"/>
    <xf numFmtId="3" fontId="10" fillId="2" borderId="11" xfId="0" applyNumberFormat="1" applyFont="1" applyFill="1" applyBorder="1"/>
    <xf numFmtId="3" fontId="10" fillId="2" borderId="27" xfId="0" applyNumberFormat="1" applyFont="1" applyFill="1" applyBorder="1"/>
    <xf numFmtId="0" fontId="9" fillId="0" borderId="28" xfId="0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right" vertical="center" wrapText="1"/>
    </xf>
    <xf numFmtId="3" fontId="14" fillId="0" borderId="2" xfId="0" applyNumberFormat="1" applyFont="1" applyBorder="1" applyAlignment="1">
      <alignment horizontal="right" vertical="center" wrapText="1"/>
    </xf>
    <xf numFmtId="0" fontId="3" fillId="0" borderId="27" xfId="0" applyFont="1" applyBorder="1" applyAlignment="1">
      <alignment horizontal="center" vertical="center" wrapText="1"/>
    </xf>
    <xf numFmtId="3" fontId="11" fillId="0" borderId="24" xfId="0" applyNumberFormat="1" applyFont="1" applyBorder="1" applyAlignment="1">
      <alignment vertical="center"/>
    </xf>
    <xf numFmtId="3" fontId="11" fillId="0" borderId="26" xfId="0" applyNumberFormat="1" applyFont="1" applyBorder="1" applyAlignment="1">
      <alignment vertical="center"/>
    </xf>
    <xf numFmtId="0" fontId="14" fillId="0" borderId="33" xfId="0" applyFont="1" applyBorder="1" applyAlignment="1">
      <alignment horizontal="left" vertical="center" wrapText="1"/>
    </xf>
    <xf numFmtId="3" fontId="11" fillId="3" borderId="34" xfId="0" applyNumberFormat="1" applyFont="1" applyFill="1" applyBorder="1" applyAlignment="1">
      <alignment vertical="center"/>
    </xf>
    <xf numFmtId="0" fontId="14" fillId="0" borderId="35" xfId="0" applyFont="1" applyBorder="1" applyAlignment="1">
      <alignment horizontal="left" vertical="center" wrapText="1"/>
    </xf>
    <xf numFmtId="3" fontId="11" fillId="3" borderId="36" xfId="0" applyNumberFormat="1" applyFont="1" applyFill="1" applyBorder="1" applyAlignment="1">
      <alignment vertical="center"/>
    </xf>
    <xf numFmtId="0" fontId="10" fillId="2" borderId="37" xfId="0" applyFont="1" applyFill="1" applyBorder="1" applyAlignment="1">
      <alignment wrapText="1"/>
    </xf>
    <xf numFmtId="3" fontId="10" fillId="2" borderId="10" xfId="0" applyNumberFormat="1" applyFont="1" applyFill="1" applyBorder="1"/>
    <xf numFmtId="3" fontId="10" fillId="2" borderId="38" xfId="0" applyNumberFormat="1" applyFont="1" applyFill="1" applyBorder="1"/>
    <xf numFmtId="3" fontId="10" fillId="2" borderId="22" xfId="0" applyNumberFormat="1" applyFont="1" applyFill="1" applyBorder="1"/>
    <xf numFmtId="0" fontId="16" fillId="0" borderId="0" xfId="0" applyFont="1" applyAlignment="1"/>
    <xf numFmtId="0" fontId="1" fillId="0" borderId="0" xfId="0" applyFont="1"/>
    <xf numFmtId="0" fontId="16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right"/>
    </xf>
    <xf numFmtId="0" fontId="1" fillId="0" borderId="0" xfId="0" applyFont="1"/>
    <xf numFmtId="0" fontId="20" fillId="0" borderId="0" xfId="0" applyFont="1" applyAlignment="1">
      <alignment horizontal="center"/>
    </xf>
    <xf numFmtId="0" fontId="1" fillId="0" borderId="12" xfId="0" applyFont="1" applyFill="1" applyBorder="1"/>
    <xf numFmtId="0" fontId="10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1"/>
  <sheetViews>
    <sheetView workbookViewId="0">
      <selection activeCell="I15" sqref="I15"/>
    </sheetView>
  </sheetViews>
  <sheetFormatPr defaultRowHeight="15" x14ac:dyDescent="0.25"/>
  <cols>
    <col min="1" max="1" width="7.140625" style="116" customWidth="1"/>
    <col min="2" max="2" width="47.5703125" style="1" customWidth="1"/>
    <col min="3" max="3" width="12.28515625" style="1" customWidth="1"/>
    <col min="4" max="4" width="6.85546875" style="116" customWidth="1"/>
    <col min="5" max="5" width="43.85546875" style="1" customWidth="1"/>
    <col min="6" max="6" width="12.5703125" style="1" customWidth="1"/>
    <col min="7" max="16384" width="9.140625" style="1"/>
  </cols>
  <sheetData>
    <row r="1" spans="1:6" s="58" customFormat="1" ht="15.75" x14ac:dyDescent="0.25">
      <c r="A1" s="116"/>
      <c r="D1" s="164" t="s">
        <v>128</v>
      </c>
      <c r="E1" s="164"/>
      <c r="F1" s="164"/>
    </row>
    <row r="2" spans="1:6" x14ac:dyDescent="0.25">
      <c r="D2" s="161" t="s">
        <v>127</v>
      </c>
      <c r="E2" s="161"/>
      <c r="F2" s="161"/>
    </row>
    <row r="3" spans="1:6" x14ac:dyDescent="0.25">
      <c r="E3" s="2"/>
      <c r="F3" s="2"/>
    </row>
    <row r="4" spans="1:6" ht="15.75" x14ac:dyDescent="0.25">
      <c r="A4" s="162" t="s">
        <v>0</v>
      </c>
      <c r="B4" s="163"/>
      <c r="C4" s="163"/>
      <c r="D4" s="163"/>
      <c r="E4" s="163"/>
      <c r="F4" s="163"/>
    </row>
    <row r="5" spans="1:6" ht="15.75" x14ac:dyDescent="0.25">
      <c r="A5" s="162" t="s">
        <v>1</v>
      </c>
      <c r="B5" s="162"/>
      <c r="C5" s="162"/>
      <c r="D5" s="162"/>
      <c r="E5" s="162"/>
      <c r="F5" s="162"/>
    </row>
    <row r="6" spans="1:6" x14ac:dyDescent="0.25">
      <c r="F6" s="4" t="s">
        <v>2</v>
      </c>
    </row>
    <row r="7" spans="1:6" x14ac:dyDescent="0.25">
      <c r="A7" s="5" t="s">
        <v>3</v>
      </c>
      <c r="B7" s="5" t="s">
        <v>4</v>
      </c>
      <c r="C7" s="5" t="s">
        <v>5</v>
      </c>
      <c r="D7" s="5" t="s">
        <v>3</v>
      </c>
      <c r="E7" s="5" t="s">
        <v>6</v>
      </c>
      <c r="F7" s="5" t="s">
        <v>5</v>
      </c>
    </row>
    <row r="8" spans="1:6" x14ac:dyDescent="0.25">
      <c r="A8" s="120"/>
      <c r="B8" s="6" t="s">
        <v>7</v>
      </c>
      <c r="C8" s="7">
        <f>SUM(C9+C13+C15+C18+C19)</f>
        <v>886834</v>
      </c>
      <c r="D8" s="120"/>
      <c r="E8" s="8" t="s">
        <v>8</v>
      </c>
      <c r="F8" s="7">
        <f>SUM(F9+F10+F11+F12+F13)</f>
        <v>895887</v>
      </c>
    </row>
    <row r="9" spans="1:6" ht="28.5" x14ac:dyDescent="0.25">
      <c r="A9" s="114" t="s">
        <v>9</v>
      </c>
      <c r="B9" s="9" t="s">
        <v>10</v>
      </c>
      <c r="C9" s="10">
        <f>C10+C11</f>
        <v>659402</v>
      </c>
      <c r="D9" s="104" t="s">
        <v>9</v>
      </c>
      <c r="E9" s="12" t="s">
        <v>11</v>
      </c>
      <c r="F9" s="13">
        <v>375278</v>
      </c>
    </row>
    <row r="10" spans="1:6" ht="30" x14ac:dyDescent="0.25">
      <c r="A10" s="98" t="s">
        <v>12</v>
      </c>
      <c r="B10" s="12" t="s">
        <v>13</v>
      </c>
      <c r="C10" s="15">
        <v>427079</v>
      </c>
      <c r="D10" s="104" t="s">
        <v>14</v>
      </c>
      <c r="E10" s="12" t="s">
        <v>15</v>
      </c>
      <c r="F10" s="15">
        <v>76982</v>
      </c>
    </row>
    <row r="11" spans="1:6" ht="30" x14ac:dyDescent="0.25">
      <c r="A11" s="98" t="s">
        <v>16</v>
      </c>
      <c r="B11" s="12" t="s">
        <v>17</v>
      </c>
      <c r="C11" s="15">
        <v>232323</v>
      </c>
      <c r="D11" s="104" t="s">
        <v>18</v>
      </c>
      <c r="E11" s="12" t="s">
        <v>19</v>
      </c>
      <c r="F11" s="15">
        <v>207640</v>
      </c>
    </row>
    <row r="12" spans="1:6" x14ac:dyDescent="0.25">
      <c r="A12" s="40"/>
      <c r="B12" s="16"/>
      <c r="C12" s="15"/>
      <c r="D12" s="40" t="s">
        <v>20</v>
      </c>
      <c r="E12" s="12" t="s">
        <v>21</v>
      </c>
      <c r="F12" s="13">
        <v>40845</v>
      </c>
    </row>
    <row r="13" spans="1:6" x14ac:dyDescent="0.25">
      <c r="A13" s="40" t="s">
        <v>14</v>
      </c>
      <c r="B13" s="16" t="s">
        <v>22</v>
      </c>
      <c r="C13" s="15">
        <v>181740</v>
      </c>
      <c r="D13" s="114" t="s">
        <v>23</v>
      </c>
      <c r="E13" s="11" t="s">
        <v>24</v>
      </c>
      <c r="F13" s="10">
        <f>SUM(F14+F16+F15)</f>
        <v>195142</v>
      </c>
    </row>
    <row r="14" spans="1:6" x14ac:dyDescent="0.25">
      <c r="A14" s="118"/>
      <c r="B14" s="16"/>
      <c r="C14" s="15"/>
      <c r="D14" s="128" t="s">
        <v>12</v>
      </c>
      <c r="E14" s="14" t="s">
        <v>25</v>
      </c>
      <c r="F14" s="17">
        <v>29433</v>
      </c>
    </row>
    <row r="15" spans="1:6" x14ac:dyDescent="0.25">
      <c r="A15" s="121" t="s">
        <v>18</v>
      </c>
      <c r="B15" s="16" t="s">
        <v>26</v>
      </c>
      <c r="C15" s="18">
        <f>C16+C17</f>
        <v>35551</v>
      </c>
      <c r="D15" s="128" t="s">
        <v>16</v>
      </c>
      <c r="E15" s="14" t="s">
        <v>27</v>
      </c>
      <c r="F15" s="17">
        <v>162075</v>
      </c>
    </row>
    <row r="16" spans="1:6" x14ac:dyDescent="0.25">
      <c r="A16" s="122" t="s">
        <v>12</v>
      </c>
      <c r="B16" s="12" t="s">
        <v>28</v>
      </c>
      <c r="C16" s="15">
        <v>35551</v>
      </c>
      <c r="D16" s="128" t="s">
        <v>29</v>
      </c>
      <c r="E16" s="14" t="s">
        <v>30</v>
      </c>
      <c r="F16" s="19">
        <v>3634</v>
      </c>
    </row>
    <row r="17" spans="1:6" x14ac:dyDescent="0.25">
      <c r="A17" s="122" t="s">
        <v>16</v>
      </c>
      <c r="B17" s="12" t="s">
        <v>31</v>
      </c>
      <c r="C17" s="15"/>
      <c r="D17" s="128"/>
      <c r="E17" s="14"/>
      <c r="F17" s="20"/>
    </row>
    <row r="18" spans="1:6" x14ac:dyDescent="0.25">
      <c r="A18" s="121" t="s">
        <v>20</v>
      </c>
      <c r="B18" s="16" t="s">
        <v>32</v>
      </c>
      <c r="C18" s="15">
        <v>0</v>
      </c>
      <c r="D18" s="121"/>
      <c r="E18" s="12"/>
      <c r="F18" s="19"/>
    </row>
    <row r="19" spans="1:6" ht="28.5" x14ac:dyDescent="0.25">
      <c r="A19" s="131" t="s">
        <v>23</v>
      </c>
      <c r="B19" s="21" t="s">
        <v>33</v>
      </c>
      <c r="C19" s="22">
        <v>10141</v>
      </c>
      <c r="D19" s="123"/>
      <c r="E19" s="21"/>
      <c r="F19" s="23"/>
    </row>
    <row r="20" spans="1:6" ht="28.5" x14ac:dyDescent="0.25">
      <c r="A20" s="120"/>
      <c r="B20" s="6" t="s">
        <v>34</v>
      </c>
      <c r="C20" s="24">
        <f>SUM(C23+C22)</f>
        <v>376420</v>
      </c>
      <c r="D20" s="120"/>
      <c r="E20" s="6" t="s">
        <v>35</v>
      </c>
      <c r="F20" s="25">
        <f>SUM(F21:F23)</f>
        <v>390808</v>
      </c>
    </row>
    <row r="21" spans="1:6" x14ac:dyDescent="0.25">
      <c r="A21" s="121" t="s">
        <v>36</v>
      </c>
      <c r="B21" s="16" t="s">
        <v>37</v>
      </c>
      <c r="C21" s="26"/>
      <c r="D21" s="121" t="s">
        <v>36</v>
      </c>
      <c r="E21" s="12" t="s">
        <v>38</v>
      </c>
      <c r="F21" s="19">
        <v>390808</v>
      </c>
    </row>
    <row r="22" spans="1:6" ht="30" x14ac:dyDescent="0.25">
      <c r="A22" s="124" t="s">
        <v>12</v>
      </c>
      <c r="B22" s="12" t="s">
        <v>39</v>
      </c>
      <c r="C22" s="28">
        <v>372325</v>
      </c>
      <c r="D22" s="132" t="s">
        <v>40</v>
      </c>
      <c r="E22" s="12" t="s">
        <v>41</v>
      </c>
      <c r="F22" s="13">
        <v>0</v>
      </c>
    </row>
    <row r="23" spans="1:6" x14ac:dyDescent="0.25">
      <c r="A23" s="40" t="s">
        <v>40</v>
      </c>
      <c r="B23" s="16" t="s">
        <v>42</v>
      </c>
      <c r="C23" s="28">
        <v>4095</v>
      </c>
      <c r="D23" s="121" t="s">
        <v>43</v>
      </c>
      <c r="E23" s="12" t="s">
        <v>44</v>
      </c>
      <c r="F23" s="15"/>
    </row>
    <row r="24" spans="1:6" x14ac:dyDescent="0.25">
      <c r="A24" s="5" t="s">
        <v>43</v>
      </c>
      <c r="B24" s="16" t="s">
        <v>45</v>
      </c>
      <c r="C24" s="15"/>
      <c r="D24" s="121" t="s">
        <v>48</v>
      </c>
      <c r="E24" s="16" t="s">
        <v>117</v>
      </c>
      <c r="F24" s="20">
        <f>F25+F26</f>
        <v>11819</v>
      </c>
    </row>
    <row r="25" spans="1:6" x14ac:dyDescent="0.25">
      <c r="A25" s="125" t="s">
        <v>12</v>
      </c>
      <c r="B25" s="12" t="s">
        <v>46</v>
      </c>
      <c r="C25" s="15"/>
      <c r="D25" s="129" t="s">
        <v>12</v>
      </c>
      <c r="E25" s="12" t="s">
        <v>47</v>
      </c>
      <c r="F25" s="19">
        <v>11819</v>
      </c>
    </row>
    <row r="26" spans="1:6" ht="28.5" x14ac:dyDescent="0.25">
      <c r="A26" s="130" t="s">
        <v>48</v>
      </c>
      <c r="B26" s="16" t="s">
        <v>49</v>
      </c>
      <c r="C26" s="18">
        <v>35260</v>
      </c>
      <c r="D26" s="129" t="s">
        <v>16</v>
      </c>
      <c r="E26" s="12" t="s">
        <v>50</v>
      </c>
      <c r="F26" s="19"/>
    </row>
    <row r="27" spans="1:6" x14ac:dyDescent="0.25">
      <c r="A27" s="101"/>
      <c r="B27" s="6" t="s">
        <v>51</v>
      </c>
      <c r="C27" s="29">
        <f>SUM(C8+C20+C26)</f>
        <v>1298514</v>
      </c>
      <c r="D27" s="101"/>
      <c r="E27" s="8" t="s">
        <v>52</v>
      </c>
      <c r="F27" s="29">
        <f>SUM(F8+F20+F25)</f>
        <v>1298514</v>
      </c>
    </row>
    <row r="28" spans="1:6" x14ac:dyDescent="0.25">
      <c r="B28" s="30"/>
    </row>
    <row r="29" spans="1:6" ht="16.5" x14ac:dyDescent="0.25">
      <c r="A29" s="126"/>
      <c r="B29" s="31"/>
      <c r="C29" s="32"/>
    </row>
    <row r="30" spans="1:6" ht="16.5" x14ac:dyDescent="0.25">
      <c r="A30" s="127"/>
      <c r="B30" s="33"/>
    </row>
    <row r="31" spans="1:6" ht="15.75" customHeight="1" x14ac:dyDescent="0.25">
      <c r="A31" s="127"/>
      <c r="B31" s="33"/>
    </row>
  </sheetData>
  <mergeCells count="4">
    <mergeCell ref="D2:F2"/>
    <mergeCell ref="A4:F4"/>
    <mergeCell ref="A5:F5"/>
    <mergeCell ref="D1:F1"/>
  </mergeCells>
  <pageMargins left="0.70866141732283472" right="0.70866141732283472" top="0.74803149606299213" bottom="0.59055118110236227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workbookViewId="0">
      <selection activeCell="F20" sqref="F20"/>
    </sheetView>
  </sheetViews>
  <sheetFormatPr defaultRowHeight="15" x14ac:dyDescent="0.25"/>
  <cols>
    <col min="1" max="1" width="27.140625" style="1" customWidth="1"/>
    <col min="2" max="2" width="15.7109375" style="1" customWidth="1"/>
    <col min="3" max="3" width="14.28515625" style="1" customWidth="1"/>
    <col min="4" max="5" width="12.28515625" style="1" customWidth="1"/>
    <col min="6" max="6" width="14.5703125" style="1" customWidth="1"/>
    <col min="7" max="7" width="13.42578125" style="1" customWidth="1"/>
    <col min="8" max="8" width="13" style="1" customWidth="1"/>
    <col min="9" max="9" width="12.42578125" style="1" customWidth="1"/>
    <col min="10" max="10" width="18.42578125" style="1" customWidth="1"/>
    <col min="11" max="11" width="15.28515625" style="1" customWidth="1"/>
    <col min="12" max="12" width="11.5703125" style="1" customWidth="1"/>
    <col min="13" max="16384" width="9.140625" style="1"/>
  </cols>
  <sheetData>
    <row r="1" spans="1:12" s="58" customFormat="1" ht="15.75" x14ac:dyDescent="0.25">
      <c r="L1" s="60" t="s">
        <v>187</v>
      </c>
    </row>
    <row r="2" spans="1:12" x14ac:dyDescent="0.25">
      <c r="G2" s="56"/>
      <c r="H2" s="161" t="s">
        <v>132</v>
      </c>
      <c r="I2" s="161"/>
      <c r="J2" s="161"/>
      <c r="K2" s="161"/>
      <c r="L2" s="161"/>
    </row>
    <row r="4" spans="1:12" ht="15.75" x14ac:dyDescent="0.25">
      <c r="A4" s="162" t="s">
        <v>113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</row>
    <row r="5" spans="1:12" ht="15.75" x14ac:dyDescent="0.25">
      <c r="A5" s="162" t="s">
        <v>114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</row>
    <row r="6" spans="1:1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2" x14ac:dyDescent="0.25">
      <c r="I8" s="51"/>
      <c r="J8" s="51"/>
      <c r="L8" s="1" t="s">
        <v>2</v>
      </c>
    </row>
    <row r="9" spans="1:12" x14ac:dyDescent="0.25">
      <c r="A9" s="185" t="s">
        <v>110</v>
      </c>
      <c r="B9" s="187" t="s">
        <v>115</v>
      </c>
      <c r="C9" s="188"/>
      <c r="D9" s="188"/>
      <c r="E9" s="188"/>
      <c r="F9" s="189"/>
      <c r="G9" s="187" t="s">
        <v>116</v>
      </c>
      <c r="H9" s="188"/>
      <c r="I9" s="189"/>
      <c r="J9" s="187" t="s">
        <v>117</v>
      </c>
      <c r="K9" s="189"/>
      <c r="L9" s="190" t="s">
        <v>118</v>
      </c>
    </row>
    <row r="10" spans="1:12" ht="71.25" x14ac:dyDescent="0.25">
      <c r="A10" s="186"/>
      <c r="B10" s="52" t="s">
        <v>11</v>
      </c>
      <c r="C10" s="52" t="s">
        <v>119</v>
      </c>
      <c r="D10" s="53" t="s">
        <v>19</v>
      </c>
      <c r="E10" s="52" t="s">
        <v>120</v>
      </c>
      <c r="F10" s="52" t="s">
        <v>121</v>
      </c>
      <c r="G10" s="52" t="s">
        <v>38</v>
      </c>
      <c r="H10" s="52" t="s">
        <v>41</v>
      </c>
      <c r="I10" s="52" t="s">
        <v>44</v>
      </c>
      <c r="J10" s="52" t="s">
        <v>122</v>
      </c>
      <c r="K10" s="53" t="s">
        <v>123</v>
      </c>
      <c r="L10" s="191"/>
    </row>
    <row r="11" spans="1:12" ht="31.5" x14ac:dyDescent="0.25">
      <c r="A11" s="54" t="s">
        <v>124</v>
      </c>
      <c r="B11" s="55">
        <v>216706</v>
      </c>
      <c r="C11" s="55">
        <v>32753</v>
      </c>
      <c r="D11" s="55">
        <v>123827</v>
      </c>
      <c r="E11" s="55">
        <v>17409</v>
      </c>
      <c r="F11" s="55">
        <v>194836</v>
      </c>
      <c r="G11" s="55">
        <v>369413</v>
      </c>
      <c r="H11" s="55">
        <v>0</v>
      </c>
      <c r="I11" s="55">
        <v>0</v>
      </c>
      <c r="J11" s="55">
        <v>11819</v>
      </c>
      <c r="K11" s="55"/>
      <c r="L11" s="48">
        <f>SUM(B11:K11)</f>
        <v>966763</v>
      </c>
    </row>
    <row r="12" spans="1:12" ht="31.5" x14ac:dyDescent="0.25">
      <c r="A12" s="54" t="s">
        <v>111</v>
      </c>
      <c r="B12" s="55">
        <v>60030</v>
      </c>
      <c r="C12" s="55">
        <v>16929</v>
      </c>
      <c r="D12" s="55">
        <v>36073</v>
      </c>
      <c r="E12" s="55">
        <v>23436</v>
      </c>
      <c r="F12" s="55">
        <v>306</v>
      </c>
      <c r="G12" s="55">
        <v>6460</v>
      </c>
      <c r="H12" s="55">
        <v>0</v>
      </c>
      <c r="I12" s="55">
        <v>0</v>
      </c>
      <c r="J12" s="55">
        <v>0</v>
      </c>
      <c r="K12" s="55">
        <v>0</v>
      </c>
      <c r="L12" s="48">
        <f>SUM(B12:K12)</f>
        <v>143234</v>
      </c>
    </row>
    <row r="13" spans="1:12" ht="15.75" x14ac:dyDescent="0.25">
      <c r="A13" s="54" t="s">
        <v>112</v>
      </c>
      <c r="B13" s="55">
        <v>98542</v>
      </c>
      <c r="C13" s="55">
        <v>27300</v>
      </c>
      <c r="D13" s="55">
        <v>47740</v>
      </c>
      <c r="E13" s="55">
        <v>0</v>
      </c>
      <c r="F13" s="55">
        <v>0</v>
      </c>
      <c r="G13" s="55">
        <v>14935</v>
      </c>
      <c r="H13" s="55">
        <v>0</v>
      </c>
      <c r="I13" s="55">
        <v>0</v>
      </c>
      <c r="J13" s="55">
        <v>0</v>
      </c>
      <c r="K13" s="57" t="s">
        <v>125</v>
      </c>
      <c r="L13" s="48">
        <f>SUM(B13:K13)</f>
        <v>188517</v>
      </c>
    </row>
    <row r="14" spans="1:12" ht="31.5" x14ac:dyDescent="0.25">
      <c r="A14" s="49" t="s">
        <v>126</v>
      </c>
      <c r="B14" s="50">
        <f t="shared" ref="B14:L14" si="0">SUM(B11:B13)</f>
        <v>375278</v>
      </c>
      <c r="C14" s="50">
        <f t="shared" si="0"/>
        <v>76982</v>
      </c>
      <c r="D14" s="50">
        <f t="shared" si="0"/>
        <v>207640</v>
      </c>
      <c r="E14" s="50">
        <f>SUM(E11:E13)</f>
        <v>40845</v>
      </c>
      <c r="F14" s="50">
        <f t="shared" si="0"/>
        <v>195142</v>
      </c>
      <c r="G14" s="50">
        <f t="shared" si="0"/>
        <v>390808</v>
      </c>
      <c r="H14" s="50">
        <f t="shared" si="0"/>
        <v>0</v>
      </c>
      <c r="I14" s="50">
        <f t="shared" si="0"/>
        <v>0</v>
      </c>
      <c r="J14" s="50">
        <f>SUM(J11:J13)</f>
        <v>11819</v>
      </c>
      <c r="K14" s="50">
        <f t="shared" si="0"/>
        <v>0</v>
      </c>
      <c r="L14" s="50">
        <f t="shared" si="0"/>
        <v>1298514</v>
      </c>
    </row>
    <row r="16" spans="1:12" ht="15" customHeight="1" x14ac:dyDescent="0.25">
      <c r="A16" s="46"/>
      <c r="B16" s="46"/>
      <c r="C16" s="46"/>
      <c r="D16" s="46"/>
      <c r="E16" s="46"/>
      <c r="F16" s="46"/>
    </row>
    <row r="17" spans="1:3" ht="15" customHeight="1" x14ac:dyDescent="0.25">
      <c r="A17" s="46"/>
      <c r="B17" s="46"/>
      <c r="C17" s="46"/>
    </row>
    <row r="18" spans="1:3" x14ac:dyDescent="0.25">
      <c r="A18" s="46"/>
      <c r="B18" s="46"/>
      <c r="C18" s="46"/>
    </row>
  </sheetData>
  <mergeCells count="8">
    <mergeCell ref="H2:L2"/>
    <mergeCell ref="A4:L4"/>
    <mergeCell ref="A5:L5"/>
    <mergeCell ref="A9:A10"/>
    <mergeCell ref="B9:F9"/>
    <mergeCell ref="G9:I9"/>
    <mergeCell ref="J9:K9"/>
    <mergeCell ref="L9:L10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8"/>
  <sheetViews>
    <sheetView zoomScaleNormal="100" workbookViewId="0">
      <selection activeCell="L26" sqref="L26"/>
    </sheetView>
  </sheetViews>
  <sheetFormatPr defaultRowHeight="15" x14ac:dyDescent="0.25"/>
  <cols>
    <col min="1" max="1" width="34.140625" style="73" customWidth="1"/>
    <col min="2" max="14" width="11.7109375" style="73" customWidth="1"/>
    <col min="15" max="16384" width="9.140625" style="73"/>
  </cols>
  <sheetData>
    <row r="1" spans="1:14" x14ac:dyDescent="0.25">
      <c r="N1" s="74" t="s">
        <v>245</v>
      </c>
    </row>
    <row r="2" spans="1:14" x14ac:dyDescent="0.25">
      <c r="A2" s="76"/>
      <c r="B2" s="76"/>
      <c r="C2" s="76"/>
      <c r="D2" s="76"/>
      <c r="E2" s="76"/>
      <c r="F2" s="76"/>
      <c r="H2" s="77"/>
      <c r="I2" s="77"/>
      <c r="J2" s="77"/>
      <c r="K2" s="77"/>
      <c r="L2" s="192" t="s">
        <v>188</v>
      </c>
      <c r="M2" s="192"/>
      <c r="N2" s="192"/>
    </row>
    <row r="3" spans="1:14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193"/>
      <c r="M3" s="193"/>
      <c r="N3" s="193"/>
    </row>
    <row r="4" spans="1:14" x14ac:dyDescent="0.2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193"/>
      <c r="M4" s="193"/>
      <c r="N4" s="193"/>
    </row>
    <row r="5" spans="1:14" ht="15.75" x14ac:dyDescent="0.25">
      <c r="A5" s="194" t="s">
        <v>189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</row>
    <row r="6" spans="1:14" x14ac:dyDescent="0.25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 t="s">
        <v>190</v>
      </c>
    </row>
    <row r="7" spans="1:14" x14ac:dyDescent="0.25">
      <c r="A7" s="79" t="s">
        <v>158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</row>
    <row r="8" spans="1:14" x14ac:dyDescent="0.25">
      <c r="A8" s="79" t="s">
        <v>191</v>
      </c>
      <c r="B8" s="80" t="s">
        <v>192</v>
      </c>
      <c r="C8" s="80" t="s">
        <v>193</v>
      </c>
      <c r="D8" s="80" t="s">
        <v>194</v>
      </c>
      <c r="E8" s="80" t="s">
        <v>195</v>
      </c>
      <c r="F8" s="80" t="s">
        <v>196</v>
      </c>
      <c r="G8" s="80" t="s">
        <v>197</v>
      </c>
      <c r="H8" s="80" t="s">
        <v>198</v>
      </c>
      <c r="I8" s="80" t="s">
        <v>199</v>
      </c>
      <c r="J8" s="80" t="s">
        <v>200</v>
      </c>
      <c r="K8" s="80" t="s">
        <v>201</v>
      </c>
      <c r="L8" s="80" t="s">
        <v>202</v>
      </c>
      <c r="M8" s="80" t="s">
        <v>203</v>
      </c>
      <c r="N8" s="80" t="s">
        <v>204</v>
      </c>
    </row>
    <row r="9" spans="1:14" x14ac:dyDescent="0.25">
      <c r="A9" s="81" t="s">
        <v>93</v>
      </c>
      <c r="B9" s="82">
        <v>35239</v>
      </c>
      <c r="C9" s="82">
        <v>35239</v>
      </c>
      <c r="D9" s="82">
        <v>35239</v>
      </c>
      <c r="E9" s="82">
        <v>35239</v>
      </c>
      <c r="F9" s="82">
        <v>35239</v>
      </c>
      <c r="G9" s="82">
        <v>35513</v>
      </c>
      <c r="H9" s="82">
        <v>35513</v>
      </c>
      <c r="I9" s="82">
        <v>35513</v>
      </c>
      <c r="J9" s="82">
        <v>37801</v>
      </c>
      <c r="K9" s="82">
        <v>35513</v>
      </c>
      <c r="L9" s="82">
        <v>35514</v>
      </c>
      <c r="M9" s="82">
        <v>35517</v>
      </c>
      <c r="N9" s="83">
        <f t="shared" ref="N9:N16" si="0">SUM(B9:M9)</f>
        <v>427079</v>
      </c>
    </row>
    <row r="10" spans="1:14" ht="30" x14ac:dyDescent="0.25">
      <c r="A10" s="84" t="s">
        <v>17</v>
      </c>
      <c r="B10" s="82">
        <v>3984</v>
      </c>
      <c r="C10" s="82">
        <v>2864</v>
      </c>
      <c r="D10" s="82">
        <v>3191</v>
      </c>
      <c r="E10" s="82">
        <v>6650</v>
      </c>
      <c r="F10" s="82">
        <v>16656</v>
      </c>
      <c r="G10" s="82">
        <v>16345</v>
      </c>
      <c r="H10" s="82">
        <v>15593</v>
      </c>
      <c r="I10" s="82">
        <v>27801</v>
      </c>
      <c r="J10" s="82">
        <v>37595</v>
      </c>
      <c r="K10" s="82">
        <v>24330</v>
      </c>
      <c r="L10" s="82">
        <v>24331</v>
      </c>
      <c r="M10" s="82">
        <v>12314</v>
      </c>
      <c r="N10" s="83">
        <f t="shared" si="0"/>
        <v>191654</v>
      </c>
    </row>
    <row r="11" spans="1:14" x14ac:dyDescent="0.25">
      <c r="A11" s="84" t="s">
        <v>205</v>
      </c>
      <c r="B11" s="82">
        <v>7567</v>
      </c>
      <c r="C11" s="82">
        <v>7567</v>
      </c>
      <c r="D11" s="82">
        <v>52965</v>
      </c>
      <c r="E11" s="82">
        <v>7567</v>
      </c>
      <c r="F11" s="82">
        <v>7567</v>
      </c>
      <c r="G11" s="82">
        <v>7567</v>
      </c>
      <c r="H11" s="82">
        <v>7567</v>
      </c>
      <c r="I11" s="82">
        <v>7567</v>
      </c>
      <c r="J11" s="82">
        <v>52965</v>
      </c>
      <c r="K11" s="82">
        <v>7567</v>
      </c>
      <c r="L11" s="82">
        <v>7567</v>
      </c>
      <c r="M11" s="82">
        <v>7567</v>
      </c>
      <c r="N11" s="83">
        <f t="shared" si="0"/>
        <v>181600</v>
      </c>
    </row>
    <row r="12" spans="1:14" x14ac:dyDescent="0.25">
      <c r="A12" s="84" t="s">
        <v>206</v>
      </c>
      <c r="B12" s="82">
        <v>2248</v>
      </c>
      <c r="C12" s="82">
        <v>2248</v>
      </c>
      <c r="D12" s="82">
        <v>2248</v>
      </c>
      <c r="E12" s="82">
        <v>2248</v>
      </c>
      <c r="F12" s="82">
        <v>2248</v>
      </c>
      <c r="G12" s="82">
        <v>2248</v>
      </c>
      <c r="H12" s="82">
        <v>2248</v>
      </c>
      <c r="I12" s="82">
        <v>2248</v>
      </c>
      <c r="J12" s="82">
        <v>2248</v>
      </c>
      <c r="K12" s="82">
        <v>2248</v>
      </c>
      <c r="L12" s="82">
        <v>2248</v>
      </c>
      <c r="M12" s="82">
        <v>2254</v>
      </c>
      <c r="N12" s="83">
        <f t="shared" si="0"/>
        <v>26982</v>
      </c>
    </row>
    <row r="13" spans="1:14" ht="30" x14ac:dyDescent="0.25">
      <c r="A13" s="84" t="s">
        <v>207</v>
      </c>
      <c r="B13" s="82"/>
      <c r="C13" s="82"/>
      <c r="D13" s="82">
        <v>10127</v>
      </c>
      <c r="E13" s="82"/>
      <c r="F13" s="82"/>
      <c r="G13" s="82">
        <v>10127</v>
      </c>
      <c r="H13" s="82"/>
      <c r="I13" s="82">
        <v>168</v>
      </c>
      <c r="J13" s="82">
        <v>10127</v>
      </c>
      <c r="K13" s="82">
        <v>199994</v>
      </c>
      <c r="L13" s="82">
        <v>131654</v>
      </c>
      <c r="M13" s="82">
        <v>10128</v>
      </c>
      <c r="N13" s="83">
        <f t="shared" si="0"/>
        <v>372325</v>
      </c>
    </row>
    <row r="14" spans="1:14" x14ac:dyDescent="0.25">
      <c r="A14" s="81" t="s">
        <v>159</v>
      </c>
      <c r="B14" s="82"/>
      <c r="C14" s="82"/>
      <c r="D14" s="82"/>
      <c r="E14" s="82">
        <v>2047</v>
      </c>
      <c r="F14" s="82">
        <v>0</v>
      </c>
      <c r="G14" s="82">
        <v>0</v>
      </c>
      <c r="H14" s="82"/>
      <c r="I14" s="82">
        <v>0</v>
      </c>
      <c r="J14" s="82"/>
      <c r="K14" s="82">
        <v>2048</v>
      </c>
      <c r="L14" s="82">
        <v>0</v>
      </c>
      <c r="M14" s="82">
        <v>0</v>
      </c>
      <c r="N14" s="83">
        <f t="shared" si="0"/>
        <v>4095</v>
      </c>
    </row>
    <row r="15" spans="1:14" x14ac:dyDescent="0.25">
      <c r="A15" s="81" t="s">
        <v>208</v>
      </c>
      <c r="B15" s="82">
        <v>0</v>
      </c>
      <c r="C15" s="82">
        <v>0</v>
      </c>
      <c r="D15" s="82">
        <v>16000</v>
      </c>
      <c r="E15" s="82"/>
      <c r="F15" s="82"/>
      <c r="G15" s="82"/>
      <c r="H15" s="82"/>
      <c r="I15" s="82"/>
      <c r="J15" s="82"/>
      <c r="K15" s="82"/>
      <c r="L15" s="82">
        <v>24000</v>
      </c>
      <c r="M15" s="82">
        <v>2401</v>
      </c>
      <c r="N15" s="83">
        <f t="shared" si="0"/>
        <v>42401</v>
      </c>
    </row>
    <row r="16" spans="1:14" x14ac:dyDescent="0.25">
      <c r="A16" s="85" t="s">
        <v>209</v>
      </c>
      <c r="B16" s="86">
        <f t="shared" ref="B16:M16" si="1">SUM(B9:B15)</f>
        <v>49038</v>
      </c>
      <c r="C16" s="86">
        <f t="shared" si="1"/>
        <v>47918</v>
      </c>
      <c r="D16" s="86">
        <f t="shared" si="1"/>
        <v>119770</v>
      </c>
      <c r="E16" s="86">
        <f t="shared" si="1"/>
        <v>53751</v>
      </c>
      <c r="F16" s="86">
        <f t="shared" si="1"/>
        <v>61710</v>
      </c>
      <c r="G16" s="86">
        <f t="shared" si="1"/>
        <v>71800</v>
      </c>
      <c r="H16" s="86">
        <f t="shared" si="1"/>
        <v>60921</v>
      </c>
      <c r="I16" s="86">
        <f t="shared" si="1"/>
        <v>73297</v>
      </c>
      <c r="J16" s="86">
        <f t="shared" si="1"/>
        <v>140736</v>
      </c>
      <c r="K16" s="86">
        <f t="shared" si="1"/>
        <v>271700</v>
      </c>
      <c r="L16" s="86">
        <f t="shared" si="1"/>
        <v>225314</v>
      </c>
      <c r="M16" s="86">
        <f t="shared" si="1"/>
        <v>70181</v>
      </c>
      <c r="N16" s="86">
        <f t="shared" si="0"/>
        <v>1246136</v>
      </c>
    </row>
    <row r="17" spans="1:14" x14ac:dyDescent="0.25">
      <c r="A17" s="87"/>
      <c r="B17" s="88"/>
      <c r="C17" s="88"/>
      <c r="D17" s="88"/>
      <c r="E17" s="88"/>
      <c r="F17" s="88"/>
      <c r="G17" s="88"/>
      <c r="H17" s="88"/>
      <c r="I17" s="88"/>
      <c r="J17" s="89"/>
      <c r="K17" s="88"/>
      <c r="L17" s="88"/>
      <c r="M17" s="88"/>
      <c r="N17" s="90"/>
    </row>
    <row r="18" spans="1:14" x14ac:dyDescent="0.25">
      <c r="A18" s="79" t="s">
        <v>210</v>
      </c>
      <c r="B18" s="80" t="s">
        <v>192</v>
      </c>
      <c r="C18" s="80" t="s">
        <v>193</v>
      </c>
      <c r="D18" s="80" t="s">
        <v>194</v>
      </c>
      <c r="E18" s="80" t="s">
        <v>195</v>
      </c>
      <c r="F18" s="80" t="s">
        <v>196</v>
      </c>
      <c r="G18" s="80" t="s">
        <v>197</v>
      </c>
      <c r="H18" s="80" t="s">
        <v>198</v>
      </c>
      <c r="I18" s="80" t="s">
        <v>199</v>
      </c>
      <c r="J18" s="80" t="s">
        <v>200</v>
      </c>
      <c r="K18" s="80" t="s">
        <v>201</v>
      </c>
      <c r="L18" s="80" t="s">
        <v>202</v>
      </c>
      <c r="M18" s="80" t="s">
        <v>203</v>
      </c>
      <c r="N18" s="91" t="s">
        <v>204</v>
      </c>
    </row>
    <row r="19" spans="1:14" x14ac:dyDescent="0.25">
      <c r="A19" s="81" t="s">
        <v>211</v>
      </c>
      <c r="B19" s="92">
        <v>4227</v>
      </c>
      <c r="C19" s="92">
        <v>4227</v>
      </c>
      <c r="D19" s="92">
        <v>4689</v>
      </c>
      <c r="E19" s="92">
        <v>9853</v>
      </c>
      <c r="F19" s="92">
        <v>16197</v>
      </c>
      <c r="G19" s="92">
        <v>15483</v>
      </c>
      <c r="H19" s="92">
        <v>15483</v>
      </c>
      <c r="I19" s="92">
        <v>25529</v>
      </c>
      <c r="J19" s="92">
        <v>33619</v>
      </c>
      <c r="K19" s="92">
        <v>22363</v>
      </c>
      <c r="L19" s="92">
        <v>22363</v>
      </c>
      <c r="M19" s="92">
        <v>12326</v>
      </c>
      <c r="N19" s="93">
        <f t="shared" ref="N19:N28" si="2">SUM(B19:M19)</f>
        <v>186359</v>
      </c>
    </row>
    <row r="20" spans="1:14" x14ac:dyDescent="0.25">
      <c r="A20" s="81" t="s">
        <v>212</v>
      </c>
      <c r="B20" s="92">
        <v>820</v>
      </c>
      <c r="C20" s="92">
        <v>820</v>
      </c>
      <c r="D20" s="92">
        <v>945</v>
      </c>
      <c r="E20" s="92">
        <v>2242</v>
      </c>
      <c r="F20" s="92">
        <v>2295</v>
      </c>
      <c r="G20" s="92">
        <v>2295</v>
      </c>
      <c r="H20" s="92">
        <v>2295</v>
      </c>
      <c r="I20" s="92">
        <v>3651</v>
      </c>
      <c r="J20" s="92">
        <v>4817</v>
      </c>
      <c r="K20" s="92">
        <v>3342</v>
      </c>
      <c r="L20" s="92">
        <v>3343</v>
      </c>
      <c r="M20" s="92">
        <v>1995</v>
      </c>
      <c r="N20" s="93">
        <f>SUM(B20:M20)</f>
        <v>28860</v>
      </c>
    </row>
    <row r="21" spans="1:14" x14ac:dyDescent="0.25">
      <c r="A21" s="81" t="s">
        <v>19</v>
      </c>
      <c r="B21" s="92">
        <v>11168</v>
      </c>
      <c r="C21" s="92">
        <v>10048</v>
      </c>
      <c r="D21" s="92">
        <v>9788</v>
      </c>
      <c r="E21" s="92">
        <v>9576</v>
      </c>
      <c r="F21" s="92">
        <v>10884</v>
      </c>
      <c r="G21" s="92">
        <v>10328</v>
      </c>
      <c r="H21" s="92">
        <v>9576</v>
      </c>
      <c r="I21" s="92">
        <v>10382</v>
      </c>
      <c r="J21" s="92">
        <v>10382</v>
      </c>
      <c r="K21" s="92">
        <v>10865</v>
      </c>
      <c r="L21" s="92">
        <v>10865</v>
      </c>
      <c r="M21" s="92">
        <v>10064</v>
      </c>
      <c r="N21" s="93">
        <f t="shared" si="2"/>
        <v>123926</v>
      </c>
    </row>
    <row r="22" spans="1:14" ht="45" x14ac:dyDescent="0.25">
      <c r="A22" s="84" t="s">
        <v>213</v>
      </c>
      <c r="B22" s="82">
        <v>27375</v>
      </c>
      <c r="C22" s="82">
        <v>27375</v>
      </c>
      <c r="D22" s="82">
        <v>27375</v>
      </c>
      <c r="E22" s="82">
        <v>27375</v>
      </c>
      <c r="F22" s="82">
        <v>27375</v>
      </c>
      <c r="G22" s="82">
        <v>15945</v>
      </c>
      <c r="H22" s="82">
        <v>29295</v>
      </c>
      <c r="I22" s="82">
        <v>27375</v>
      </c>
      <c r="J22" s="82">
        <v>27375</v>
      </c>
      <c r="K22" s="94">
        <v>27375</v>
      </c>
      <c r="L22" s="82">
        <v>27375</v>
      </c>
      <c r="M22" s="82">
        <v>27377</v>
      </c>
      <c r="N22" s="94">
        <f t="shared" si="2"/>
        <v>318992</v>
      </c>
    </row>
    <row r="23" spans="1:14" x14ac:dyDescent="0.25">
      <c r="A23" s="84" t="s">
        <v>21</v>
      </c>
      <c r="B23" s="82">
        <v>1238</v>
      </c>
      <c r="C23" s="82">
        <v>1238</v>
      </c>
      <c r="D23" s="82">
        <v>1238</v>
      </c>
      <c r="E23" s="82">
        <v>1238</v>
      </c>
      <c r="F23" s="82">
        <v>1238</v>
      </c>
      <c r="G23" s="82">
        <v>1238</v>
      </c>
      <c r="H23" s="82">
        <v>1238</v>
      </c>
      <c r="I23" s="82">
        <v>1238</v>
      </c>
      <c r="J23" s="82">
        <v>1238</v>
      </c>
      <c r="K23" s="94">
        <v>1238</v>
      </c>
      <c r="L23" s="82">
        <v>1238</v>
      </c>
      <c r="M23" s="82">
        <v>1248</v>
      </c>
      <c r="N23" s="94">
        <f t="shared" si="2"/>
        <v>14866</v>
      </c>
    </row>
    <row r="24" spans="1:14" x14ac:dyDescent="0.25">
      <c r="A24" s="81" t="s">
        <v>214</v>
      </c>
      <c r="B24" s="82">
        <v>12995</v>
      </c>
      <c r="C24" s="82">
        <v>12995</v>
      </c>
      <c r="D24" s="82">
        <v>12995</v>
      </c>
      <c r="E24" s="82">
        <v>12995</v>
      </c>
      <c r="F24" s="82">
        <v>15988</v>
      </c>
      <c r="G24" s="82">
        <v>24425</v>
      </c>
      <c r="H24" s="82">
        <v>12995</v>
      </c>
      <c r="I24" s="82">
        <v>12995</v>
      </c>
      <c r="J24" s="82">
        <v>12995</v>
      </c>
      <c r="K24" s="94">
        <v>12995</v>
      </c>
      <c r="L24" s="82">
        <v>21944</v>
      </c>
      <c r="M24" s="82">
        <v>21950</v>
      </c>
      <c r="N24" s="94">
        <f t="shared" si="2"/>
        <v>188267</v>
      </c>
    </row>
    <row r="25" spans="1:14" x14ac:dyDescent="0.25">
      <c r="A25" s="81" t="s">
        <v>38</v>
      </c>
      <c r="B25" s="82"/>
      <c r="C25" s="82"/>
      <c r="D25" s="82"/>
      <c r="E25" s="82"/>
      <c r="F25" s="82"/>
      <c r="G25" s="82">
        <v>26254</v>
      </c>
      <c r="H25" s="82"/>
      <c r="I25" s="82"/>
      <c r="J25" s="82"/>
      <c r="K25" s="82"/>
      <c r="L25" s="82">
        <v>158452</v>
      </c>
      <c r="M25" s="82">
        <v>184707</v>
      </c>
      <c r="N25" s="94">
        <f t="shared" si="2"/>
        <v>369413</v>
      </c>
    </row>
    <row r="26" spans="1:14" ht="30" x14ac:dyDescent="0.25">
      <c r="A26" s="84" t="s">
        <v>215</v>
      </c>
      <c r="B26" s="82"/>
      <c r="C26" s="82">
        <v>2954</v>
      </c>
      <c r="D26" s="82">
        <v>2954</v>
      </c>
      <c r="E26" s="82">
        <v>2954</v>
      </c>
      <c r="F26" s="82">
        <v>2957</v>
      </c>
      <c r="G26" s="82"/>
      <c r="H26" s="82"/>
      <c r="I26" s="82"/>
      <c r="J26" s="82"/>
      <c r="K26" s="82"/>
      <c r="L26" s="82"/>
      <c r="M26" s="82"/>
      <c r="N26" s="94">
        <f t="shared" si="2"/>
        <v>11819</v>
      </c>
    </row>
    <row r="27" spans="1:14" x14ac:dyDescent="0.25">
      <c r="A27" s="81" t="s">
        <v>99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>
        <v>3634</v>
      </c>
      <c r="M27" s="82"/>
      <c r="N27" s="94">
        <f t="shared" si="2"/>
        <v>3634</v>
      </c>
    </row>
    <row r="28" spans="1:14" x14ac:dyDescent="0.25">
      <c r="A28" s="85" t="s">
        <v>216</v>
      </c>
      <c r="B28" s="86">
        <f t="shared" ref="B28:M28" si="3">SUM(B19:B27)</f>
        <v>57823</v>
      </c>
      <c r="C28" s="86">
        <f t="shared" si="3"/>
        <v>59657</v>
      </c>
      <c r="D28" s="86">
        <f t="shared" si="3"/>
        <v>59984</v>
      </c>
      <c r="E28" s="86">
        <f t="shared" si="3"/>
        <v>66233</v>
      </c>
      <c r="F28" s="86">
        <f t="shared" si="3"/>
        <v>76934</v>
      </c>
      <c r="G28" s="86">
        <f t="shared" si="3"/>
        <v>95968</v>
      </c>
      <c r="H28" s="86">
        <f t="shared" si="3"/>
        <v>70882</v>
      </c>
      <c r="I28" s="86">
        <f t="shared" si="3"/>
        <v>81170</v>
      </c>
      <c r="J28" s="86">
        <f t="shared" si="3"/>
        <v>90426</v>
      </c>
      <c r="K28" s="86">
        <f t="shared" si="3"/>
        <v>78178</v>
      </c>
      <c r="L28" s="86">
        <f t="shared" si="3"/>
        <v>249214</v>
      </c>
      <c r="M28" s="86">
        <f t="shared" si="3"/>
        <v>259667</v>
      </c>
      <c r="N28" s="86">
        <f t="shared" si="2"/>
        <v>1246136</v>
      </c>
    </row>
  </sheetData>
  <mergeCells count="5">
    <mergeCell ref="L2:N2"/>
    <mergeCell ref="L3:N3"/>
    <mergeCell ref="L4:N4"/>
    <mergeCell ref="A5:N5"/>
    <mergeCell ref="B7:N7"/>
  </mergeCells>
  <pageMargins left="0.25" right="0.25" top="0.75" bottom="0.75" header="0.3" footer="0.3"/>
  <pageSetup paperSize="9" scale="7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6"/>
  <sheetViews>
    <sheetView workbookViewId="0">
      <selection activeCell="E20" sqref="E20"/>
    </sheetView>
  </sheetViews>
  <sheetFormatPr defaultRowHeight="15" x14ac:dyDescent="0.25"/>
  <cols>
    <col min="1" max="1" width="23.85546875" style="78" customWidth="1"/>
    <col min="2" max="2" width="18.7109375" style="78" customWidth="1"/>
    <col min="3" max="3" width="19" style="78" customWidth="1"/>
    <col min="4" max="4" width="13.42578125" style="78" bestFit="1" customWidth="1"/>
    <col min="5" max="5" width="22.7109375" style="78" customWidth="1"/>
    <col min="6" max="6" width="10" style="78" bestFit="1" customWidth="1"/>
    <col min="7" max="16384" width="9.140625" style="78"/>
  </cols>
  <sheetData>
    <row r="1" spans="1:6" s="119" customFormat="1" x14ac:dyDescent="0.25">
      <c r="F1" s="115" t="s">
        <v>246</v>
      </c>
    </row>
    <row r="2" spans="1:6" x14ac:dyDescent="0.25">
      <c r="C2" s="159"/>
      <c r="D2" s="159"/>
      <c r="E2" s="159"/>
      <c r="F2" s="113" t="s">
        <v>247</v>
      </c>
    </row>
    <row r="5" spans="1:6" ht="15.75" x14ac:dyDescent="0.25">
      <c r="A5" s="196" t="s">
        <v>217</v>
      </c>
      <c r="B5" s="196"/>
      <c r="C5" s="196"/>
      <c r="D5" s="196"/>
      <c r="E5" s="196"/>
      <c r="F5" s="196"/>
    </row>
    <row r="6" spans="1:6" x14ac:dyDescent="0.25">
      <c r="A6" s="95"/>
      <c r="B6" s="95"/>
      <c r="C6" s="95"/>
    </row>
    <row r="8" spans="1:6" x14ac:dyDescent="0.25">
      <c r="F8" s="4" t="s">
        <v>218</v>
      </c>
    </row>
    <row r="9" spans="1:6" ht="42.75" x14ac:dyDescent="0.25">
      <c r="A9" s="96" t="s">
        <v>219</v>
      </c>
      <c r="B9" s="75" t="s">
        <v>220</v>
      </c>
      <c r="C9" s="75" t="s">
        <v>221</v>
      </c>
      <c r="D9" s="75" t="s">
        <v>222</v>
      </c>
      <c r="E9" s="75" t="s">
        <v>223</v>
      </c>
      <c r="F9" s="97" t="s">
        <v>204</v>
      </c>
    </row>
    <row r="10" spans="1:6" ht="21" customHeight="1" x14ac:dyDescent="0.25">
      <c r="A10" s="14" t="s">
        <v>224</v>
      </c>
      <c r="B10" s="98">
        <v>1</v>
      </c>
      <c r="C10" s="98">
        <v>0</v>
      </c>
      <c r="D10" s="98">
        <v>7</v>
      </c>
      <c r="E10" s="98">
        <v>0</v>
      </c>
      <c r="F10" s="99">
        <v>8</v>
      </c>
    </row>
    <row r="11" spans="1:6" ht="18.75" customHeight="1" x14ac:dyDescent="0.25">
      <c r="A11" s="14" t="s">
        <v>225</v>
      </c>
      <c r="B11" s="98">
        <v>1</v>
      </c>
      <c r="C11" s="98"/>
      <c r="D11" s="98"/>
      <c r="E11" s="98"/>
      <c r="F11" s="99">
        <v>1</v>
      </c>
    </row>
    <row r="12" spans="1:6" ht="18.75" customHeight="1" x14ac:dyDescent="0.25">
      <c r="A12" s="14" t="s">
        <v>226</v>
      </c>
      <c r="B12" s="98">
        <v>1</v>
      </c>
      <c r="C12" s="98"/>
      <c r="D12" s="98">
        <v>0</v>
      </c>
      <c r="E12" s="98">
        <v>0</v>
      </c>
      <c r="F12" s="99">
        <v>1</v>
      </c>
    </row>
    <row r="13" spans="1:6" ht="30" x14ac:dyDescent="0.25">
      <c r="A13" s="38" t="s">
        <v>250</v>
      </c>
      <c r="B13" s="98"/>
      <c r="C13" s="98"/>
      <c r="D13" s="98"/>
      <c r="E13" s="98">
        <v>2</v>
      </c>
      <c r="F13" s="99">
        <v>2</v>
      </c>
    </row>
    <row r="14" spans="1:6" s="160" customFormat="1" ht="30" customHeight="1" x14ac:dyDescent="0.25">
      <c r="A14" s="38" t="s">
        <v>251</v>
      </c>
      <c r="B14" s="98"/>
      <c r="C14" s="98"/>
      <c r="D14" s="98"/>
      <c r="E14" s="98">
        <v>114</v>
      </c>
      <c r="F14" s="99">
        <v>114</v>
      </c>
    </row>
    <row r="15" spans="1:6" s="160" customFormat="1" ht="35.25" customHeight="1" x14ac:dyDescent="0.25">
      <c r="A15" s="38" t="s">
        <v>252</v>
      </c>
      <c r="B15" s="98"/>
      <c r="C15" s="98"/>
      <c r="D15" s="98"/>
      <c r="E15" s="98">
        <v>2</v>
      </c>
      <c r="F15" s="99">
        <v>2</v>
      </c>
    </row>
    <row r="16" spans="1:6" ht="20.25" customHeight="1" x14ac:dyDescent="0.25">
      <c r="A16" s="100" t="s">
        <v>227</v>
      </c>
      <c r="B16" s="101">
        <f>SUM(B10:B12)</f>
        <v>3</v>
      </c>
      <c r="C16" s="101">
        <f>SUM(C10:C12)</f>
        <v>0</v>
      </c>
      <c r="D16" s="101">
        <f>SUM(D10:D12)</f>
        <v>7</v>
      </c>
      <c r="E16" s="101">
        <f>SUM(E10:E12)</f>
        <v>0</v>
      </c>
      <c r="F16" s="102">
        <f>SUM(F10:F15)</f>
        <v>128</v>
      </c>
    </row>
  </sheetData>
  <mergeCells count="1"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2"/>
  <sheetViews>
    <sheetView zoomScaleNormal="100" workbookViewId="0">
      <selection activeCell="N1" sqref="N1"/>
    </sheetView>
  </sheetViews>
  <sheetFormatPr defaultRowHeight="15" x14ac:dyDescent="0.25"/>
  <cols>
    <col min="1" max="1" width="39" style="78" customWidth="1"/>
    <col min="2" max="14" width="11.28515625" style="78" customWidth="1"/>
    <col min="15" max="16384" width="9.140625" style="78"/>
  </cols>
  <sheetData>
    <row r="1" spans="1:14" s="119" customFormat="1" x14ac:dyDescent="0.25">
      <c r="N1" s="115" t="s">
        <v>248</v>
      </c>
    </row>
    <row r="2" spans="1:14" x14ac:dyDescent="0.25">
      <c r="L2" s="192" t="s">
        <v>228</v>
      </c>
      <c r="M2" s="192"/>
      <c r="N2" s="192"/>
    </row>
    <row r="3" spans="1:14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193"/>
      <c r="M3" s="193"/>
      <c r="N3" s="193"/>
    </row>
    <row r="4" spans="1:14" ht="15.75" x14ac:dyDescent="0.25">
      <c r="A4" s="194" t="s">
        <v>229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 x14ac:dyDescent="0.2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 t="s">
        <v>190</v>
      </c>
    </row>
    <row r="6" spans="1:14" x14ac:dyDescent="0.25">
      <c r="A6" s="79" t="s">
        <v>111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</row>
    <row r="7" spans="1:14" x14ac:dyDescent="0.25">
      <c r="A7" s="79" t="s">
        <v>191</v>
      </c>
      <c r="B7" s="80" t="s">
        <v>192</v>
      </c>
      <c r="C7" s="80" t="s">
        <v>193</v>
      </c>
      <c r="D7" s="80" t="s">
        <v>194</v>
      </c>
      <c r="E7" s="80" t="s">
        <v>195</v>
      </c>
      <c r="F7" s="80" t="s">
        <v>196</v>
      </c>
      <c r="G7" s="80" t="s">
        <v>197</v>
      </c>
      <c r="H7" s="80" t="s">
        <v>198</v>
      </c>
      <c r="I7" s="80" t="s">
        <v>199</v>
      </c>
      <c r="J7" s="80" t="s">
        <v>200</v>
      </c>
      <c r="K7" s="80" t="s">
        <v>201</v>
      </c>
      <c r="L7" s="80" t="s">
        <v>202</v>
      </c>
      <c r="M7" s="80" t="s">
        <v>203</v>
      </c>
      <c r="N7" s="80" t="s">
        <v>204</v>
      </c>
    </row>
    <row r="8" spans="1:14" x14ac:dyDescent="0.25">
      <c r="A8" s="79" t="s">
        <v>230</v>
      </c>
      <c r="B8" s="92">
        <v>0</v>
      </c>
      <c r="C8" s="92">
        <v>0</v>
      </c>
      <c r="D8" s="92"/>
      <c r="E8" s="92">
        <v>0</v>
      </c>
      <c r="F8" s="92">
        <v>0</v>
      </c>
      <c r="G8" s="92">
        <v>0</v>
      </c>
      <c r="H8" s="92"/>
      <c r="I8" s="92">
        <v>0</v>
      </c>
      <c r="J8" s="92">
        <v>0</v>
      </c>
      <c r="K8" s="92"/>
      <c r="L8" s="92">
        <v>0</v>
      </c>
      <c r="M8" s="92">
        <v>0</v>
      </c>
      <c r="N8" s="92">
        <f>SUM(B8:M8)</f>
        <v>0</v>
      </c>
    </row>
    <row r="9" spans="1:14" x14ac:dyDescent="0.25">
      <c r="A9" s="81" t="s">
        <v>206</v>
      </c>
      <c r="B9" s="82"/>
      <c r="C9" s="82"/>
      <c r="D9" s="82"/>
      <c r="E9" s="82"/>
      <c r="F9" s="82"/>
      <c r="G9" s="82"/>
      <c r="H9" s="82">
        <v>1190</v>
      </c>
      <c r="I9" s="82"/>
      <c r="J9" s="82"/>
      <c r="K9" s="82"/>
      <c r="L9" s="82"/>
      <c r="M9" s="82"/>
      <c r="N9" s="94">
        <f>SUM(B9:M9)</f>
        <v>1190</v>
      </c>
    </row>
    <row r="10" spans="1:14" ht="30" x14ac:dyDescent="0.25">
      <c r="A10" s="84" t="s">
        <v>231</v>
      </c>
      <c r="B10" s="82">
        <v>12590</v>
      </c>
      <c r="C10" s="82">
        <v>12590</v>
      </c>
      <c r="D10" s="82">
        <v>12590</v>
      </c>
      <c r="E10" s="82">
        <v>12590</v>
      </c>
      <c r="F10" s="82">
        <v>12590</v>
      </c>
      <c r="G10" s="82">
        <v>1160</v>
      </c>
      <c r="H10" s="82">
        <v>13482</v>
      </c>
      <c r="I10" s="82">
        <v>12590</v>
      </c>
      <c r="J10" s="82">
        <v>12590</v>
      </c>
      <c r="K10" s="82">
        <v>12590</v>
      </c>
      <c r="L10" s="82">
        <v>12590</v>
      </c>
      <c r="M10" s="82">
        <v>12592</v>
      </c>
      <c r="N10" s="94">
        <f>SUM(B10:M10)</f>
        <v>140544</v>
      </c>
    </row>
    <row r="11" spans="1:14" x14ac:dyDescent="0.25">
      <c r="A11" s="84" t="s">
        <v>159</v>
      </c>
      <c r="B11" s="82">
        <v>0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82">
        <v>0</v>
      </c>
      <c r="J11" s="82">
        <v>0</v>
      </c>
      <c r="K11" s="82"/>
      <c r="L11" s="82">
        <v>0</v>
      </c>
      <c r="M11" s="82">
        <v>0</v>
      </c>
      <c r="N11" s="94">
        <f>SUM(B11:M11)</f>
        <v>0</v>
      </c>
    </row>
    <row r="12" spans="1:14" x14ac:dyDescent="0.25">
      <c r="A12" s="84" t="s">
        <v>232</v>
      </c>
      <c r="B12" s="82">
        <v>0</v>
      </c>
      <c r="C12" s="82">
        <v>0</v>
      </c>
      <c r="D12" s="82">
        <v>0</v>
      </c>
      <c r="E12" s="82">
        <v>0</v>
      </c>
      <c r="F12" s="82">
        <v>0</v>
      </c>
      <c r="G12" s="82">
        <v>0</v>
      </c>
      <c r="H12" s="82">
        <v>1500</v>
      </c>
      <c r="I12" s="82">
        <v>0</v>
      </c>
      <c r="J12" s="82">
        <v>0</v>
      </c>
      <c r="K12" s="82"/>
      <c r="L12" s="82">
        <v>0</v>
      </c>
      <c r="M12" s="82"/>
      <c r="N12" s="94">
        <f>SUM(B12:M12)</f>
        <v>1500</v>
      </c>
    </row>
    <row r="13" spans="1:14" x14ac:dyDescent="0.25">
      <c r="A13" s="85" t="s">
        <v>209</v>
      </c>
      <c r="B13" s="86">
        <f>SUM(B9:B10)</f>
        <v>12590</v>
      </c>
      <c r="C13" s="86">
        <f>SUM(C9:C10)</f>
        <v>12590</v>
      </c>
      <c r="D13" s="86">
        <f>SUM(D8:D10)</f>
        <v>12590</v>
      </c>
      <c r="E13" s="86">
        <f>SUM(E9:E10)</f>
        <v>12590</v>
      </c>
      <c r="F13" s="86">
        <f>SUM(F9:F10)</f>
        <v>12590</v>
      </c>
      <c r="G13" s="86">
        <f>SUM(G8:G12)</f>
        <v>1160</v>
      </c>
      <c r="H13" s="86">
        <f>SUM(H8:H12)</f>
        <v>16172</v>
      </c>
      <c r="I13" s="86">
        <f>SUM(I9:I10)</f>
        <v>12590</v>
      </c>
      <c r="J13" s="86">
        <f>SUM(J9:J10)</f>
        <v>12590</v>
      </c>
      <c r="K13" s="86">
        <f>SUM(K8:K12)</f>
        <v>12590</v>
      </c>
      <c r="L13" s="86">
        <f>SUM(L9:L10)</f>
        <v>12590</v>
      </c>
      <c r="M13" s="86">
        <f>SUM(M8:M12)</f>
        <v>12592</v>
      </c>
      <c r="N13" s="86">
        <f>SUM(N8:N12)</f>
        <v>143234</v>
      </c>
    </row>
    <row r="14" spans="1:14" x14ac:dyDescent="0.25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90"/>
    </row>
    <row r="15" spans="1:14" x14ac:dyDescent="0.25">
      <c r="A15" s="79" t="s">
        <v>210</v>
      </c>
      <c r="B15" s="80" t="s">
        <v>192</v>
      </c>
      <c r="C15" s="80" t="s">
        <v>193</v>
      </c>
      <c r="D15" s="80" t="s">
        <v>194</v>
      </c>
      <c r="E15" s="80" t="s">
        <v>195</v>
      </c>
      <c r="F15" s="80" t="s">
        <v>196</v>
      </c>
      <c r="G15" s="80" t="s">
        <v>197</v>
      </c>
      <c r="H15" s="80" t="s">
        <v>198</v>
      </c>
      <c r="I15" s="80" t="s">
        <v>199</v>
      </c>
      <c r="J15" s="80" t="s">
        <v>200</v>
      </c>
      <c r="K15" s="80" t="s">
        <v>201</v>
      </c>
      <c r="L15" s="80" t="s">
        <v>202</v>
      </c>
      <c r="M15" s="80" t="s">
        <v>203</v>
      </c>
      <c r="N15" s="91" t="s">
        <v>204</v>
      </c>
    </row>
    <row r="16" spans="1:14" x14ac:dyDescent="0.25">
      <c r="A16" s="81" t="s">
        <v>11</v>
      </c>
      <c r="B16" s="92">
        <v>4957</v>
      </c>
      <c r="C16" s="92">
        <v>4957</v>
      </c>
      <c r="D16" s="92">
        <v>4957</v>
      </c>
      <c r="E16" s="92">
        <v>4957</v>
      </c>
      <c r="F16" s="92">
        <v>4957</v>
      </c>
      <c r="G16" s="92">
        <v>4957</v>
      </c>
      <c r="H16" s="92">
        <v>5500</v>
      </c>
      <c r="I16" s="92">
        <v>4957</v>
      </c>
      <c r="J16" s="92">
        <v>4957</v>
      </c>
      <c r="K16" s="92">
        <v>4957</v>
      </c>
      <c r="L16" s="92">
        <v>4957</v>
      </c>
      <c r="M16" s="92">
        <v>4960</v>
      </c>
      <c r="N16" s="93">
        <f>SUM(B16:M16)</f>
        <v>60030</v>
      </c>
    </row>
    <row r="17" spans="1:14" x14ac:dyDescent="0.25">
      <c r="A17" s="81" t="s">
        <v>233</v>
      </c>
      <c r="B17" s="92">
        <v>1377</v>
      </c>
      <c r="C17" s="92">
        <v>1377</v>
      </c>
      <c r="D17" s="92">
        <v>1377</v>
      </c>
      <c r="E17" s="92">
        <v>1377</v>
      </c>
      <c r="F17" s="92">
        <v>1377</v>
      </c>
      <c r="G17" s="92">
        <v>1377</v>
      </c>
      <c r="H17" s="92">
        <v>1780</v>
      </c>
      <c r="I17" s="92">
        <v>1377</v>
      </c>
      <c r="J17" s="92">
        <v>1377</v>
      </c>
      <c r="K17" s="92">
        <v>1377</v>
      </c>
      <c r="L17" s="92">
        <v>1377</v>
      </c>
      <c r="M17" s="92">
        <v>1379</v>
      </c>
      <c r="N17" s="93">
        <f>SUM(B17:M17)</f>
        <v>16929</v>
      </c>
    </row>
    <row r="18" spans="1:14" x14ac:dyDescent="0.25">
      <c r="A18" s="81" t="s">
        <v>19</v>
      </c>
      <c r="B18" s="92">
        <v>3451</v>
      </c>
      <c r="C18" s="92">
        <v>3451</v>
      </c>
      <c r="D18" s="92">
        <v>3451</v>
      </c>
      <c r="E18" s="92">
        <v>3401</v>
      </c>
      <c r="F18" s="92">
        <v>3451</v>
      </c>
      <c r="G18" s="92">
        <v>2810</v>
      </c>
      <c r="H18" s="92">
        <v>2612</v>
      </c>
      <c r="I18" s="92">
        <v>1546</v>
      </c>
      <c r="J18" s="92">
        <v>1546</v>
      </c>
      <c r="K18" s="92">
        <v>3451</v>
      </c>
      <c r="L18" s="92">
        <v>3451</v>
      </c>
      <c r="M18" s="92">
        <v>3452</v>
      </c>
      <c r="N18" s="93">
        <f>SUM(B18:M18)</f>
        <v>36073</v>
      </c>
    </row>
    <row r="19" spans="1:14" s="112" customFormat="1" x14ac:dyDescent="0.25">
      <c r="A19" s="81" t="s">
        <v>244</v>
      </c>
      <c r="B19" s="92"/>
      <c r="C19" s="92"/>
      <c r="D19" s="92"/>
      <c r="E19" s="92">
        <v>306</v>
      </c>
      <c r="F19" s="92"/>
      <c r="G19" s="92"/>
      <c r="H19" s="92"/>
      <c r="I19" s="92"/>
      <c r="J19" s="92"/>
      <c r="K19" s="92"/>
      <c r="L19" s="92"/>
      <c r="M19" s="92"/>
      <c r="N19" s="93">
        <v>306</v>
      </c>
    </row>
    <row r="20" spans="1:14" x14ac:dyDescent="0.25">
      <c r="A20" s="81" t="s">
        <v>234</v>
      </c>
      <c r="B20" s="92">
        <v>1948</v>
      </c>
      <c r="C20" s="92">
        <v>1948</v>
      </c>
      <c r="D20" s="92">
        <v>1948</v>
      </c>
      <c r="E20" s="92">
        <v>1998</v>
      </c>
      <c r="F20" s="92">
        <v>1948</v>
      </c>
      <c r="G20" s="92">
        <v>1948</v>
      </c>
      <c r="H20" s="92">
        <v>1948</v>
      </c>
      <c r="I20" s="92">
        <v>1948</v>
      </c>
      <c r="J20" s="92">
        <v>1948</v>
      </c>
      <c r="K20" s="92">
        <v>1948</v>
      </c>
      <c r="L20" s="92">
        <v>1948</v>
      </c>
      <c r="M20" s="92">
        <v>1958</v>
      </c>
      <c r="N20" s="93">
        <f>SUM(B20:M20)</f>
        <v>23436</v>
      </c>
    </row>
    <row r="21" spans="1:14" x14ac:dyDescent="0.25">
      <c r="A21" s="84" t="s">
        <v>235</v>
      </c>
      <c r="B21" s="92">
        <v>0</v>
      </c>
      <c r="C21" s="92"/>
      <c r="D21" s="92">
        <v>0</v>
      </c>
      <c r="E21" s="92"/>
      <c r="F21" s="92"/>
      <c r="G21" s="92"/>
      <c r="H21" s="92"/>
      <c r="I21" s="92"/>
      <c r="J21" s="92"/>
      <c r="K21" s="92">
        <v>6460</v>
      </c>
      <c r="L21" s="92"/>
      <c r="M21" s="92"/>
      <c r="N21" s="93">
        <f>SUM(B21:M21)</f>
        <v>6460</v>
      </c>
    </row>
    <row r="22" spans="1:14" x14ac:dyDescent="0.25">
      <c r="A22" s="85" t="s">
        <v>236</v>
      </c>
      <c r="B22" s="103">
        <f>SUM(B16:B21)</f>
        <v>11733</v>
      </c>
      <c r="C22" s="103">
        <f t="shared" ref="C22:M22" si="0">SUM(C16:C21)</f>
        <v>11733</v>
      </c>
      <c r="D22" s="103">
        <f t="shared" si="0"/>
        <v>11733</v>
      </c>
      <c r="E22" s="103">
        <f t="shared" si="0"/>
        <v>12039</v>
      </c>
      <c r="F22" s="103">
        <f t="shared" si="0"/>
        <v>11733</v>
      </c>
      <c r="G22" s="103">
        <f t="shared" si="0"/>
        <v>11092</v>
      </c>
      <c r="H22" s="103">
        <f t="shared" si="0"/>
        <v>11840</v>
      </c>
      <c r="I22" s="103">
        <f t="shared" si="0"/>
        <v>9828</v>
      </c>
      <c r="J22" s="103">
        <f t="shared" si="0"/>
        <v>9828</v>
      </c>
      <c r="K22" s="103">
        <f t="shared" si="0"/>
        <v>18193</v>
      </c>
      <c r="L22" s="103">
        <f t="shared" si="0"/>
        <v>11733</v>
      </c>
      <c r="M22" s="103">
        <f t="shared" si="0"/>
        <v>11749</v>
      </c>
      <c r="N22" s="103">
        <f>SUM(N16:N21)</f>
        <v>143234</v>
      </c>
    </row>
  </sheetData>
  <mergeCells count="4">
    <mergeCell ref="L2:N2"/>
    <mergeCell ref="L3:N3"/>
    <mergeCell ref="A4:N4"/>
    <mergeCell ref="B6:N6"/>
  </mergeCells>
  <pageMargins left="0.25" right="0.25" top="0.75" bottom="0.75" header="0.3" footer="0.3"/>
  <pageSetup paperSize="9" scale="7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1"/>
  <sheetViews>
    <sheetView topLeftCell="G1" workbookViewId="0">
      <selection activeCell="D30" sqref="D30"/>
    </sheetView>
  </sheetViews>
  <sheetFormatPr defaultRowHeight="15" x14ac:dyDescent="0.25"/>
  <cols>
    <col min="1" max="1" width="39.42578125" style="78" customWidth="1"/>
    <col min="2" max="14" width="11.28515625" style="78" customWidth="1"/>
    <col min="15" max="16384" width="9.140625" style="78"/>
  </cols>
  <sheetData>
    <row r="1" spans="1:14" s="119" customFormat="1" x14ac:dyDescent="0.25">
      <c r="N1" s="115" t="s">
        <v>249</v>
      </c>
    </row>
    <row r="2" spans="1:14" x14ac:dyDescent="0.25">
      <c r="I2" s="2"/>
      <c r="J2" s="2"/>
      <c r="K2" s="2"/>
      <c r="L2" s="192" t="s">
        <v>237</v>
      </c>
      <c r="M2" s="192"/>
      <c r="N2" s="192"/>
    </row>
    <row r="3" spans="1:14" x14ac:dyDescent="0.25">
      <c r="L3" s="170"/>
      <c r="M3" s="170"/>
      <c r="N3" s="170"/>
    </row>
    <row r="4" spans="1:14" ht="15.75" x14ac:dyDescent="0.25">
      <c r="A4" s="197" t="s">
        <v>238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</row>
    <row r="5" spans="1:14" x14ac:dyDescent="0.25">
      <c r="N5" s="4" t="s">
        <v>190</v>
      </c>
    </row>
    <row r="6" spans="1:14" x14ac:dyDescent="0.25">
      <c r="A6" s="11" t="s">
        <v>239</v>
      </c>
      <c r="B6" s="198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200"/>
    </row>
    <row r="7" spans="1:14" x14ac:dyDescent="0.25">
      <c r="A7" s="11" t="s">
        <v>191</v>
      </c>
      <c r="B7" s="104" t="s">
        <v>192</v>
      </c>
      <c r="C7" s="104" t="s">
        <v>193</v>
      </c>
      <c r="D7" s="104" t="s">
        <v>194</v>
      </c>
      <c r="E7" s="104" t="s">
        <v>195</v>
      </c>
      <c r="F7" s="104" t="s">
        <v>196</v>
      </c>
      <c r="G7" s="104" t="s">
        <v>197</v>
      </c>
      <c r="H7" s="104" t="s">
        <v>198</v>
      </c>
      <c r="I7" s="104" t="s">
        <v>199</v>
      </c>
      <c r="J7" s="104" t="s">
        <v>200</v>
      </c>
      <c r="K7" s="104" t="s">
        <v>201</v>
      </c>
      <c r="L7" s="104" t="s">
        <v>202</v>
      </c>
      <c r="M7" s="104" t="s">
        <v>203</v>
      </c>
      <c r="N7" s="104" t="s">
        <v>204</v>
      </c>
    </row>
    <row r="8" spans="1:14" x14ac:dyDescent="0.25">
      <c r="A8" s="11" t="s">
        <v>230</v>
      </c>
      <c r="B8" s="28">
        <v>0</v>
      </c>
      <c r="C8" s="28">
        <v>0</v>
      </c>
      <c r="D8" s="28"/>
      <c r="E8" s="28">
        <v>0</v>
      </c>
      <c r="F8" s="28">
        <v>0</v>
      </c>
      <c r="G8" s="28">
        <v>0</v>
      </c>
      <c r="H8" s="28"/>
      <c r="I8" s="28">
        <v>0</v>
      </c>
      <c r="J8" s="28">
        <v>0</v>
      </c>
      <c r="K8" s="28"/>
      <c r="L8" s="28">
        <v>0</v>
      </c>
      <c r="M8" s="28">
        <v>0</v>
      </c>
      <c r="N8" s="28">
        <f>SUM(B8:M8)</f>
        <v>0</v>
      </c>
    </row>
    <row r="9" spans="1:14" x14ac:dyDescent="0.25">
      <c r="A9" s="14" t="s">
        <v>240</v>
      </c>
      <c r="B9" s="28">
        <v>468</v>
      </c>
      <c r="C9" s="28">
        <v>468</v>
      </c>
      <c r="D9" s="28">
        <v>468</v>
      </c>
      <c r="E9" s="28">
        <v>468</v>
      </c>
      <c r="F9" s="28">
        <v>468</v>
      </c>
      <c r="G9" s="28">
        <v>468</v>
      </c>
      <c r="H9" s="28">
        <v>3413</v>
      </c>
      <c r="I9" s="28">
        <v>468</v>
      </c>
      <c r="J9" s="28">
        <v>468</v>
      </c>
      <c r="K9" s="28">
        <v>468</v>
      </c>
      <c r="L9" s="28">
        <v>468</v>
      </c>
      <c r="M9" s="28">
        <v>476</v>
      </c>
      <c r="N9" s="105">
        <f>SUM(B9:M9)</f>
        <v>8569</v>
      </c>
    </row>
    <row r="10" spans="1:14" x14ac:dyDescent="0.25">
      <c r="A10" s="38" t="s">
        <v>241</v>
      </c>
      <c r="B10" s="28">
        <v>14785</v>
      </c>
      <c r="C10" s="28">
        <v>14785</v>
      </c>
      <c r="D10" s="28">
        <v>14785</v>
      </c>
      <c r="E10" s="28">
        <v>14785</v>
      </c>
      <c r="F10" s="28">
        <v>14785</v>
      </c>
      <c r="G10" s="28">
        <v>14785</v>
      </c>
      <c r="H10" s="28">
        <v>15813</v>
      </c>
      <c r="I10" s="28">
        <v>14785</v>
      </c>
      <c r="J10" s="28">
        <v>14785</v>
      </c>
      <c r="K10" s="28">
        <v>14785</v>
      </c>
      <c r="L10" s="28">
        <v>14785</v>
      </c>
      <c r="M10" s="28">
        <v>14785</v>
      </c>
      <c r="N10" s="105">
        <f>SUM(B10:M10)</f>
        <v>178448</v>
      </c>
    </row>
    <row r="11" spans="1:14" x14ac:dyDescent="0.25">
      <c r="A11" s="38" t="s">
        <v>159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/>
      <c r="L11" s="28">
        <v>0</v>
      </c>
      <c r="M11" s="28">
        <v>0</v>
      </c>
      <c r="N11" s="105">
        <f>SUM(B11:M11)</f>
        <v>0</v>
      </c>
    </row>
    <row r="12" spans="1:14" x14ac:dyDescent="0.25">
      <c r="A12" s="38" t="s">
        <v>232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1500</v>
      </c>
      <c r="I12" s="28">
        <v>0</v>
      </c>
      <c r="J12" s="28">
        <v>0</v>
      </c>
      <c r="K12" s="28"/>
      <c r="L12" s="28">
        <v>0</v>
      </c>
      <c r="M12" s="28"/>
      <c r="N12" s="105">
        <f>SUM(B12:M12)</f>
        <v>1500</v>
      </c>
    </row>
    <row r="13" spans="1:14" x14ac:dyDescent="0.25">
      <c r="A13" s="34" t="s">
        <v>209</v>
      </c>
      <c r="B13" s="106">
        <f t="shared" ref="B13:L13" si="0">SUM(B9:B10)</f>
        <v>15253</v>
      </c>
      <c r="C13" s="106">
        <f t="shared" si="0"/>
        <v>15253</v>
      </c>
      <c r="D13" s="106">
        <f>SUM(D8:D10)</f>
        <v>15253</v>
      </c>
      <c r="E13" s="106">
        <f t="shared" si="0"/>
        <v>15253</v>
      </c>
      <c r="F13" s="106">
        <f t="shared" si="0"/>
        <v>15253</v>
      </c>
      <c r="G13" s="106">
        <f>SUM(G8:G12)</f>
        <v>15253</v>
      </c>
      <c r="H13" s="106">
        <f>SUM(H8:H12)</f>
        <v>20726</v>
      </c>
      <c r="I13" s="106">
        <f t="shared" si="0"/>
        <v>15253</v>
      </c>
      <c r="J13" s="106">
        <f t="shared" si="0"/>
        <v>15253</v>
      </c>
      <c r="K13" s="106">
        <f>SUM(K8:K12)</f>
        <v>15253</v>
      </c>
      <c r="L13" s="106">
        <f t="shared" si="0"/>
        <v>15253</v>
      </c>
      <c r="M13" s="106">
        <f>SUM(M8:M12)</f>
        <v>15261</v>
      </c>
      <c r="N13" s="106">
        <f>SUM(N8:N12)</f>
        <v>188517</v>
      </c>
    </row>
    <row r="14" spans="1:14" x14ac:dyDescent="0.25">
      <c r="A14" s="107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9"/>
    </row>
    <row r="15" spans="1:14" x14ac:dyDescent="0.25">
      <c r="A15" s="11" t="s">
        <v>210</v>
      </c>
      <c r="B15" s="110" t="s">
        <v>192</v>
      </c>
      <c r="C15" s="110" t="s">
        <v>193</v>
      </c>
      <c r="D15" s="110" t="s">
        <v>194</v>
      </c>
      <c r="E15" s="110" t="s">
        <v>195</v>
      </c>
      <c r="F15" s="110" t="s">
        <v>196</v>
      </c>
      <c r="G15" s="110" t="s">
        <v>197</v>
      </c>
      <c r="H15" s="110" t="s">
        <v>198</v>
      </c>
      <c r="I15" s="110" t="s">
        <v>199</v>
      </c>
      <c r="J15" s="110" t="s">
        <v>200</v>
      </c>
      <c r="K15" s="110" t="s">
        <v>201</v>
      </c>
      <c r="L15" s="110" t="s">
        <v>202</v>
      </c>
      <c r="M15" s="110" t="s">
        <v>203</v>
      </c>
      <c r="N15" s="111" t="s">
        <v>204</v>
      </c>
    </row>
    <row r="16" spans="1:14" x14ac:dyDescent="0.25">
      <c r="A16" s="14" t="s">
        <v>11</v>
      </c>
      <c r="B16" s="28">
        <v>8104</v>
      </c>
      <c r="C16" s="28">
        <v>8104</v>
      </c>
      <c r="D16" s="28">
        <v>8104</v>
      </c>
      <c r="E16" s="28">
        <v>8104</v>
      </c>
      <c r="F16" s="28">
        <v>8104</v>
      </c>
      <c r="G16" s="28">
        <v>8104</v>
      </c>
      <c r="H16" s="28">
        <v>9398</v>
      </c>
      <c r="I16" s="28">
        <v>8104</v>
      </c>
      <c r="J16" s="28">
        <v>8104</v>
      </c>
      <c r="K16" s="28">
        <v>8104</v>
      </c>
      <c r="L16" s="28">
        <v>8104</v>
      </c>
      <c r="M16" s="28">
        <v>8104</v>
      </c>
      <c r="N16" s="105">
        <f>SUM(B16:M16)</f>
        <v>98542</v>
      </c>
    </row>
    <row r="17" spans="1:14" x14ac:dyDescent="0.25">
      <c r="A17" s="14" t="s">
        <v>233</v>
      </c>
      <c r="B17" s="28">
        <v>2218</v>
      </c>
      <c r="C17" s="28">
        <v>2218</v>
      </c>
      <c r="D17" s="28">
        <v>2218</v>
      </c>
      <c r="E17" s="28">
        <v>2218</v>
      </c>
      <c r="F17" s="28">
        <v>2218</v>
      </c>
      <c r="G17" s="28">
        <v>2218</v>
      </c>
      <c r="H17" s="28">
        <v>2218</v>
      </c>
      <c r="I17" s="28">
        <v>2896</v>
      </c>
      <c r="J17" s="28">
        <v>2218</v>
      </c>
      <c r="K17" s="28">
        <v>2218</v>
      </c>
      <c r="L17" s="28">
        <v>2218</v>
      </c>
      <c r="M17" s="28">
        <v>2224</v>
      </c>
      <c r="N17" s="105">
        <f>SUM(B17:M17)</f>
        <v>27300</v>
      </c>
    </row>
    <row r="18" spans="1:14" x14ac:dyDescent="0.25">
      <c r="A18" s="14" t="s">
        <v>19</v>
      </c>
      <c r="B18" s="28">
        <v>3848</v>
      </c>
      <c r="C18" s="28">
        <v>3848</v>
      </c>
      <c r="D18" s="28">
        <v>3848</v>
      </c>
      <c r="E18" s="28">
        <v>3848</v>
      </c>
      <c r="F18" s="28">
        <v>3848</v>
      </c>
      <c r="G18" s="28">
        <v>3848</v>
      </c>
      <c r="H18" s="28">
        <v>5404</v>
      </c>
      <c r="I18" s="28">
        <v>3848</v>
      </c>
      <c r="J18" s="28">
        <v>3848</v>
      </c>
      <c r="K18" s="28">
        <v>3848</v>
      </c>
      <c r="L18" s="28">
        <v>3848</v>
      </c>
      <c r="M18" s="28">
        <v>3856</v>
      </c>
      <c r="N18" s="105">
        <f>SUM(B18:M18)</f>
        <v>47740</v>
      </c>
    </row>
    <row r="19" spans="1:14" x14ac:dyDescent="0.25">
      <c r="A19" s="14" t="s">
        <v>234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105">
        <f>SUM(B19:M19)</f>
        <v>0</v>
      </c>
    </row>
    <row r="20" spans="1:14" x14ac:dyDescent="0.25">
      <c r="A20" s="38" t="s">
        <v>235</v>
      </c>
      <c r="B20" s="28">
        <v>0</v>
      </c>
      <c r="C20" s="28"/>
      <c r="D20" s="28">
        <v>0</v>
      </c>
      <c r="E20" s="28"/>
      <c r="F20" s="28"/>
      <c r="G20" s="28"/>
      <c r="H20" s="28">
        <v>1945</v>
      </c>
      <c r="I20" s="28"/>
      <c r="J20" s="28"/>
      <c r="K20" s="28">
        <v>12990</v>
      </c>
      <c r="L20" s="28"/>
      <c r="M20" s="28"/>
      <c r="N20" s="105">
        <f>SUM(B20:M20)</f>
        <v>14935</v>
      </c>
    </row>
    <row r="21" spans="1:14" x14ac:dyDescent="0.25">
      <c r="A21" s="34" t="s">
        <v>236</v>
      </c>
      <c r="B21" s="106">
        <f>SUM(B16:B20)</f>
        <v>14170</v>
      </c>
      <c r="C21" s="106">
        <f t="shared" ref="C21:M21" si="1">SUM(C16:C20)</f>
        <v>14170</v>
      </c>
      <c r="D21" s="106">
        <f t="shared" si="1"/>
        <v>14170</v>
      </c>
      <c r="E21" s="106">
        <f t="shared" si="1"/>
        <v>14170</v>
      </c>
      <c r="F21" s="106">
        <f t="shared" si="1"/>
        <v>14170</v>
      </c>
      <c r="G21" s="106">
        <f t="shared" si="1"/>
        <v>14170</v>
      </c>
      <c r="H21" s="106">
        <f t="shared" si="1"/>
        <v>18965</v>
      </c>
      <c r="I21" s="106">
        <f t="shared" si="1"/>
        <v>14848</v>
      </c>
      <c r="J21" s="106">
        <f t="shared" si="1"/>
        <v>14170</v>
      </c>
      <c r="K21" s="106">
        <f t="shared" si="1"/>
        <v>27160</v>
      </c>
      <c r="L21" s="106">
        <f t="shared" si="1"/>
        <v>14170</v>
      </c>
      <c r="M21" s="106">
        <f t="shared" si="1"/>
        <v>14184</v>
      </c>
      <c r="N21" s="106">
        <f>SUM(N16:N20)</f>
        <v>188517</v>
      </c>
    </row>
  </sheetData>
  <mergeCells count="4">
    <mergeCell ref="L2:N2"/>
    <mergeCell ref="L3:N3"/>
    <mergeCell ref="A4:N4"/>
    <mergeCell ref="B6:N6"/>
  </mergeCells>
  <pageMargins left="0.7" right="0.7" top="0.75" bottom="0.75" header="0.3" footer="0.3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34"/>
  <sheetViews>
    <sheetView zoomScaleNormal="100" zoomScaleSheetLayoutView="100" workbookViewId="0">
      <selection activeCell="C15" sqref="C15"/>
    </sheetView>
  </sheetViews>
  <sheetFormatPr defaultRowHeight="15" x14ac:dyDescent="0.25"/>
  <cols>
    <col min="1" max="1" width="5" style="116" customWidth="1"/>
    <col min="2" max="2" width="64.140625" style="58" customWidth="1"/>
    <col min="3" max="3" width="12.28515625" style="58" customWidth="1"/>
    <col min="4" max="4" width="11.7109375" style="58" customWidth="1"/>
    <col min="5" max="16384" width="9.140625" style="58"/>
  </cols>
  <sheetData>
    <row r="1" spans="1:4" s="64" customFormat="1" x14ac:dyDescent="0.25">
      <c r="A1" s="116"/>
      <c r="C1" s="169" t="s">
        <v>170</v>
      </c>
      <c r="D1" s="169"/>
    </row>
    <row r="2" spans="1:4" x14ac:dyDescent="0.25">
      <c r="B2" s="161" t="s">
        <v>178</v>
      </c>
      <c r="C2" s="161"/>
      <c r="D2" s="161"/>
    </row>
    <row r="3" spans="1:4" x14ac:dyDescent="0.25">
      <c r="B3" s="170"/>
      <c r="C3" s="170"/>
      <c r="D3" s="170"/>
    </row>
    <row r="5" spans="1:4" x14ac:dyDescent="0.25">
      <c r="A5" s="171" t="s">
        <v>133</v>
      </c>
      <c r="B5" s="171"/>
      <c r="C5" s="171"/>
      <c r="D5" s="171"/>
    </row>
    <row r="6" spans="1:4" x14ac:dyDescent="0.25">
      <c r="A6" s="171" t="s">
        <v>134</v>
      </c>
      <c r="B6" s="171"/>
      <c r="C6" s="171"/>
      <c r="D6" s="171"/>
    </row>
    <row r="8" spans="1:4" x14ac:dyDescent="0.25">
      <c r="C8" s="4"/>
      <c r="D8" s="58" t="s">
        <v>2</v>
      </c>
    </row>
    <row r="9" spans="1:4" x14ac:dyDescent="0.25">
      <c r="A9" s="165" t="s">
        <v>3</v>
      </c>
      <c r="B9" s="165" t="s">
        <v>53</v>
      </c>
      <c r="C9" s="167" t="s">
        <v>135</v>
      </c>
      <c r="D9" s="167" t="s">
        <v>243</v>
      </c>
    </row>
    <row r="10" spans="1:4" x14ac:dyDescent="0.25">
      <c r="A10" s="166"/>
      <c r="B10" s="166"/>
      <c r="C10" s="168"/>
      <c r="D10" s="168"/>
    </row>
    <row r="11" spans="1:4" x14ac:dyDescent="0.25">
      <c r="A11" s="101"/>
      <c r="B11" s="34" t="s">
        <v>136</v>
      </c>
      <c r="C11" s="35"/>
      <c r="D11" s="29">
        <f>SUM(D12+D15+D16+D17+D18)</f>
        <v>866934</v>
      </c>
    </row>
    <row r="12" spans="1:4" x14ac:dyDescent="0.25">
      <c r="A12" s="102" t="s">
        <v>9</v>
      </c>
      <c r="B12" s="34" t="s">
        <v>54</v>
      </c>
      <c r="C12" s="36" t="s">
        <v>137</v>
      </c>
      <c r="D12" s="29">
        <f>SUM(D13:D14)</f>
        <v>658352</v>
      </c>
    </row>
    <row r="13" spans="1:4" x14ac:dyDescent="0.25">
      <c r="A13" s="98" t="s">
        <v>12</v>
      </c>
      <c r="B13" s="14" t="s">
        <v>13</v>
      </c>
      <c r="C13" s="37" t="s">
        <v>138</v>
      </c>
      <c r="D13" s="15">
        <v>427079</v>
      </c>
    </row>
    <row r="14" spans="1:4" x14ac:dyDescent="0.25">
      <c r="A14" s="98" t="s">
        <v>16</v>
      </c>
      <c r="B14" s="14" t="s">
        <v>17</v>
      </c>
      <c r="C14" s="37" t="s">
        <v>139</v>
      </c>
      <c r="D14" s="15">
        <v>231273</v>
      </c>
    </row>
    <row r="15" spans="1:4" x14ac:dyDescent="0.25">
      <c r="A15" s="102" t="s">
        <v>14</v>
      </c>
      <c r="B15" s="34" t="s">
        <v>22</v>
      </c>
      <c r="C15" s="36" t="s">
        <v>140</v>
      </c>
      <c r="D15" s="29">
        <v>181600</v>
      </c>
    </row>
    <row r="16" spans="1:4" x14ac:dyDescent="0.25">
      <c r="A16" s="102" t="s">
        <v>18</v>
      </c>
      <c r="B16" s="34" t="s">
        <v>26</v>
      </c>
      <c r="C16" s="36" t="s">
        <v>141</v>
      </c>
      <c r="D16" s="29">
        <v>26982</v>
      </c>
    </row>
    <row r="17" spans="1:4" x14ac:dyDescent="0.25">
      <c r="A17" s="98" t="s">
        <v>12</v>
      </c>
      <c r="B17" s="14" t="s">
        <v>28</v>
      </c>
      <c r="C17" s="37" t="s">
        <v>142</v>
      </c>
      <c r="D17" s="15"/>
    </row>
    <row r="18" spans="1:4" x14ac:dyDescent="0.25">
      <c r="A18" s="102" t="s">
        <v>20</v>
      </c>
      <c r="B18" s="34" t="s">
        <v>32</v>
      </c>
      <c r="C18" s="36" t="s">
        <v>143</v>
      </c>
      <c r="D18" s="29">
        <v>0</v>
      </c>
    </row>
    <row r="19" spans="1:4" x14ac:dyDescent="0.25">
      <c r="A19" s="101"/>
      <c r="B19" s="34" t="s">
        <v>144</v>
      </c>
      <c r="C19" s="36"/>
      <c r="D19" s="29">
        <f>SUM(D20+D22+D23)</f>
        <v>376420</v>
      </c>
    </row>
    <row r="20" spans="1:4" x14ac:dyDescent="0.25">
      <c r="A20" s="102" t="s">
        <v>23</v>
      </c>
      <c r="B20" s="34" t="s">
        <v>145</v>
      </c>
      <c r="C20" s="36" t="s">
        <v>146</v>
      </c>
      <c r="D20" s="29">
        <f>SUM(D21)</f>
        <v>372325</v>
      </c>
    </row>
    <row r="21" spans="1:4" x14ac:dyDescent="0.25">
      <c r="A21" s="98" t="s">
        <v>12</v>
      </c>
      <c r="B21" s="38" t="s">
        <v>39</v>
      </c>
      <c r="C21" s="37" t="s">
        <v>147</v>
      </c>
      <c r="D21" s="15">
        <v>372325</v>
      </c>
    </row>
    <row r="22" spans="1:4" x14ac:dyDescent="0.25">
      <c r="A22" s="102" t="s">
        <v>36</v>
      </c>
      <c r="B22" s="34" t="s">
        <v>42</v>
      </c>
      <c r="C22" s="36" t="s">
        <v>148</v>
      </c>
      <c r="D22" s="29">
        <v>4095</v>
      </c>
    </row>
    <row r="23" spans="1:4" x14ac:dyDescent="0.25">
      <c r="A23" s="102" t="s">
        <v>40</v>
      </c>
      <c r="B23" s="34" t="s">
        <v>45</v>
      </c>
      <c r="C23" s="36" t="s">
        <v>149</v>
      </c>
      <c r="D23" s="29"/>
    </row>
    <row r="24" spans="1:4" x14ac:dyDescent="0.25">
      <c r="A24" s="101"/>
      <c r="B24" s="34" t="s">
        <v>150</v>
      </c>
      <c r="C24" s="36" t="s">
        <v>151</v>
      </c>
      <c r="D24" s="29">
        <f>SUM(D25+D26)</f>
        <v>0</v>
      </c>
    </row>
    <row r="25" spans="1:4" x14ac:dyDescent="0.25">
      <c r="A25" s="98" t="s">
        <v>12</v>
      </c>
      <c r="B25" s="14" t="s">
        <v>152</v>
      </c>
      <c r="C25" s="37" t="s">
        <v>153</v>
      </c>
      <c r="D25" s="15"/>
    </row>
    <row r="26" spans="1:4" x14ac:dyDescent="0.25">
      <c r="A26" s="98" t="s">
        <v>16</v>
      </c>
      <c r="B26" s="38" t="s">
        <v>31</v>
      </c>
      <c r="C26" s="37" t="s">
        <v>154</v>
      </c>
      <c r="D26" s="15">
        <v>0</v>
      </c>
    </row>
    <row r="27" spans="1:4" x14ac:dyDescent="0.25">
      <c r="A27" s="101"/>
      <c r="B27" s="34" t="s">
        <v>155</v>
      </c>
      <c r="C27" s="36"/>
      <c r="D27" s="29">
        <f>SUM(D28+D29)</f>
        <v>42401</v>
      </c>
    </row>
    <row r="28" spans="1:4" x14ac:dyDescent="0.25">
      <c r="A28" s="98" t="s">
        <v>12</v>
      </c>
      <c r="B28" s="14" t="s">
        <v>152</v>
      </c>
      <c r="C28" s="37" t="s">
        <v>153</v>
      </c>
      <c r="D28" s="15">
        <v>42401</v>
      </c>
    </row>
    <row r="29" spans="1:4" x14ac:dyDescent="0.25">
      <c r="A29" s="98" t="s">
        <v>16</v>
      </c>
      <c r="B29" s="38" t="s">
        <v>31</v>
      </c>
      <c r="C29" s="37" t="s">
        <v>154</v>
      </c>
      <c r="D29" s="15">
        <v>0</v>
      </c>
    </row>
    <row r="30" spans="1:4" x14ac:dyDescent="0.25">
      <c r="A30" s="102"/>
      <c r="B30" s="34" t="s">
        <v>51</v>
      </c>
      <c r="C30" s="36"/>
      <c r="D30" s="29">
        <f>SUM(D11+D19+D24+D27)</f>
        <v>1285755</v>
      </c>
    </row>
    <row r="32" spans="1:4" ht="16.5" x14ac:dyDescent="0.25">
      <c r="A32" s="127"/>
      <c r="B32" s="33"/>
    </row>
    <row r="33" spans="1:2" ht="16.5" x14ac:dyDescent="0.25">
      <c r="A33" s="127"/>
      <c r="B33" s="33"/>
    </row>
    <row r="34" spans="1:2" ht="16.5" x14ac:dyDescent="0.25">
      <c r="A34" s="127"/>
      <c r="B34" s="33"/>
    </row>
  </sheetData>
  <mergeCells count="9">
    <mergeCell ref="A9:A10"/>
    <mergeCell ref="B9:B10"/>
    <mergeCell ref="C9:C10"/>
    <mergeCell ref="D9:D10"/>
    <mergeCell ref="C1:D1"/>
    <mergeCell ref="B2:D2"/>
    <mergeCell ref="B3:D3"/>
    <mergeCell ref="A5:D5"/>
    <mergeCell ref="A6:D6"/>
  </mergeCells>
  <pageMargins left="0.7" right="0.7" top="0.75" bottom="0.75" header="0.3" footer="0.3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8"/>
  <sheetViews>
    <sheetView zoomScaleNormal="100" zoomScaleSheetLayoutView="100" workbookViewId="0">
      <selection activeCell="G23" sqref="G23"/>
    </sheetView>
  </sheetViews>
  <sheetFormatPr defaultRowHeight="15" x14ac:dyDescent="0.25"/>
  <cols>
    <col min="1" max="1" width="5.85546875" style="116" customWidth="1"/>
    <col min="2" max="2" width="58.28515625" style="58" customWidth="1"/>
    <col min="3" max="4" width="13.140625" style="58" customWidth="1"/>
    <col min="5" max="16384" width="9.140625" style="58"/>
  </cols>
  <sheetData>
    <row r="1" spans="1:4" s="64" customFormat="1" x14ac:dyDescent="0.25">
      <c r="A1" s="116"/>
      <c r="C1" s="169" t="s">
        <v>130</v>
      </c>
      <c r="D1" s="169"/>
    </row>
    <row r="2" spans="1:4" x14ac:dyDescent="0.25">
      <c r="B2" s="161" t="s">
        <v>179</v>
      </c>
      <c r="C2" s="161"/>
      <c r="D2" s="161"/>
    </row>
    <row r="3" spans="1:4" x14ac:dyDescent="0.25">
      <c r="B3" s="170"/>
      <c r="C3" s="170"/>
      <c r="D3" s="170"/>
    </row>
    <row r="5" spans="1:4" ht="15" customHeight="1" x14ac:dyDescent="0.25">
      <c r="A5" s="171" t="s">
        <v>156</v>
      </c>
      <c r="B5" s="171"/>
      <c r="C5" s="171"/>
      <c r="D5" s="171"/>
    </row>
    <row r="6" spans="1:4" ht="15" customHeight="1" x14ac:dyDescent="0.25">
      <c r="A6" s="117"/>
      <c r="B6" s="59"/>
      <c r="C6" s="59"/>
      <c r="D6" s="59"/>
    </row>
    <row r="7" spans="1:4" ht="15" customHeight="1" x14ac:dyDescent="0.25">
      <c r="A7" s="171" t="s">
        <v>55</v>
      </c>
      <c r="B7" s="171"/>
      <c r="C7" s="171"/>
      <c r="D7" s="171"/>
    </row>
    <row r="9" spans="1:4" x14ac:dyDescent="0.25">
      <c r="D9" s="4" t="s">
        <v>2</v>
      </c>
    </row>
    <row r="10" spans="1:4" x14ac:dyDescent="0.25">
      <c r="A10" s="165" t="s">
        <v>3</v>
      </c>
      <c r="B10" s="165" t="s">
        <v>53</v>
      </c>
      <c r="C10" s="167" t="s">
        <v>56</v>
      </c>
      <c r="D10" s="167" t="s">
        <v>242</v>
      </c>
    </row>
    <row r="11" spans="1:4" x14ac:dyDescent="0.25">
      <c r="A11" s="166"/>
      <c r="B11" s="166"/>
      <c r="C11" s="168"/>
      <c r="D11" s="168"/>
    </row>
    <row r="12" spans="1:4" x14ac:dyDescent="0.25">
      <c r="A12" s="101"/>
      <c r="B12" s="34" t="s">
        <v>57</v>
      </c>
      <c r="C12" s="29"/>
      <c r="D12" s="29">
        <f>SUM(D13+D17+D18+D19+D20)</f>
        <v>585531</v>
      </c>
    </row>
    <row r="13" spans="1:4" x14ac:dyDescent="0.25">
      <c r="A13" s="98" t="s">
        <v>9</v>
      </c>
      <c r="B13" s="14" t="s">
        <v>11</v>
      </c>
      <c r="C13" s="37" t="s">
        <v>58</v>
      </c>
      <c r="D13" s="15">
        <f>D14+D15</f>
        <v>216706</v>
      </c>
    </row>
    <row r="14" spans="1:4" x14ac:dyDescent="0.25">
      <c r="A14" s="98" t="s">
        <v>12</v>
      </c>
      <c r="B14" s="14" t="s">
        <v>59</v>
      </c>
      <c r="C14" s="37" t="s">
        <v>60</v>
      </c>
      <c r="D14" s="15">
        <v>196893</v>
      </c>
    </row>
    <row r="15" spans="1:4" x14ac:dyDescent="0.25">
      <c r="A15" s="98" t="s">
        <v>16</v>
      </c>
      <c r="B15" s="14" t="s">
        <v>61</v>
      </c>
      <c r="C15" s="37" t="s">
        <v>62</v>
      </c>
      <c r="D15" s="15">
        <v>19813</v>
      </c>
    </row>
    <row r="16" spans="1:4" x14ac:dyDescent="0.25">
      <c r="A16" s="98"/>
      <c r="B16" s="14" t="s">
        <v>63</v>
      </c>
      <c r="C16" s="37" t="s">
        <v>64</v>
      </c>
      <c r="D16" s="15">
        <v>19313</v>
      </c>
    </row>
    <row r="17" spans="1:4" x14ac:dyDescent="0.25">
      <c r="A17" s="98" t="s">
        <v>14</v>
      </c>
      <c r="B17" s="14" t="s">
        <v>15</v>
      </c>
      <c r="C17" s="37" t="s">
        <v>65</v>
      </c>
      <c r="D17" s="15">
        <v>32753</v>
      </c>
    </row>
    <row r="18" spans="1:4" x14ac:dyDescent="0.25">
      <c r="A18" s="98" t="s">
        <v>18</v>
      </c>
      <c r="B18" s="14" t="s">
        <v>19</v>
      </c>
      <c r="C18" s="37" t="s">
        <v>66</v>
      </c>
      <c r="D18" s="15">
        <v>123827</v>
      </c>
    </row>
    <row r="19" spans="1:4" x14ac:dyDescent="0.25">
      <c r="A19" s="98" t="s">
        <v>20</v>
      </c>
      <c r="B19" s="14" t="s">
        <v>21</v>
      </c>
      <c r="C19" s="37" t="s">
        <v>67</v>
      </c>
      <c r="D19" s="15">
        <v>17409</v>
      </c>
    </row>
    <row r="20" spans="1:4" x14ac:dyDescent="0.25">
      <c r="A20" s="98" t="s">
        <v>23</v>
      </c>
      <c r="B20" s="14" t="s">
        <v>68</v>
      </c>
      <c r="C20" s="37" t="s">
        <v>69</v>
      </c>
      <c r="D20" s="15">
        <v>194836</v>
      </c>
    </row>
    <row r="21" spans="1:4" x14ac:dyDescent="0.25">
      <c r="A21" s="98" t="s">
        <v>12</v>
      </c>
      <c r="B21" s="14" t="s">
        <v>70</v>
      </c>
      <c r="C21" s="37" t="s">
        <v>71</v>
      </c>
      <c r="D21" s="15">
        <v>0</v>
      </c>
    </row>
    <row r="22" spans="1:4" x14ac:dyDescent="0.25">
      <c r="A22" s="98" t="s">
        <v>16</v>
      </c>
      <c r="B22" s="14" t="s">
        <v>72</v>
      </c>
      <c r="C22" s="37" t="s">
        <v>73</v>
      </c>
      <c r="D22" s="15"/>
    </row>
    <row r="23" spans="1:4" x14ac:dyDescent="0.25">
      <c r="A23" s="98" t="s">
        <v>29</v>
      </c>
      <c r="B23" s="14" t="s">
        <v>74</v>
      </c>
      <c r="C23" s="37" t="s">
        <v>75</v>
      </c>
      <c r="D23" s="15">
        <v>3634</v>
      </c>
    </row>
    <row r="24" spans="1:4" x14ac:dyDescent="0.25">
      <c r="A24" s="101"/>
      <c r="B24" s="34" t="s">
        <v>76</v>
      </c>
      <c r="C24" s="35"/>
      <c r="D24" s="29">
        <f>SUM(D25+D26+D27+D28)</f>
        <v>369413</v>
      </c>
    </row>
    <row r="25" spans="1:4" x14ac:dyDescent="0.25">
      <c r="A25" s="98" t="s">
        <v>36</v>
      </c>
      <c r="B25" s="14" t="s">
        <v>38</v>
      </c>
      <c r="C25" s="37" t="s">
        <v>77</v>
      </c>
      <c r="D25" s="15">
        <v>369413</v>
      </c>
    </row>
    <row r="26" spans="1:4" x14ac:dyDescent="0.25">
      <c r="A26" s="98" t="s">
        <v>40</v>
      </c>
      <c r="B26" s="14" t="s">
        <v>41</v>
      </c>
      <c r="C26" s="37" t="s">
        <v>78</v>
      </c>
      <c r="D26" s="15">
        <v>0</v>
      </c>
    </row>
    <row r="27" spans="1:4" x14ac:dyDescent="0.25">
      <c r="A27" s="98" t="s">
        <v>43</v>
      </c>
      <c r="B27" s="14" t="s">
        <v>44</v>
      </c>
      <c r="C27" s="37" t="s">
        <v>79</v>
      </c>
      <c r="D27" s="15"/>
    </row>
    <row r="28" spans="1:4" x14ac:dyDescent="0.25">
      <c r="A28" s="98" t="s">
        <v>12</v>
      </c>
      <c r="B28" s="14" t="s">
        <v>80</v>
      </c>
      <c r="C28" s="37" t="s">
        <v>81</v>
      </c>
      <c r="D28" s="15">
        <v>0</v>
      </c>
    </row>
    <row r="29" spans="1:4" x14ac:dyDescent="0.25">
      <c r="A29" s="101"/>
      <c r="B29" s="34" t="s">
        <v>82</v>
      </c>
      <c r="C29" s="36" t="s">
        <v>83</v>
      </c>
      <c r="D29" s="29">
        <f>SUM(D30+D31)</f>
        <v>330811</v>
      </c>
    </row>
    <row r="30" spans="1:4" x14ac:dyDescent="0.25">
      <c r="A30" s="98" t="s">
        <v>12</v>
      </c>
      <c r="B30" s="14" t="s">
        <v>84</v>
      </c>
      <c r="C30" s="37" t="s">
        <v>157</v>
      </c>
      <c r="D30" s="15">
        <v>11819</v>
      </c>
    </row>
    <row r="31" spans="1:4" x14ac:dyDescent="0.25">
      <c r="A31" s="98"/>
      <c r="B31" s="14"/>
      <c r="C31" s="37" t="s">
        <v>85</v>
      </c>
      <c r="D31" s="15">
        <v>318992</v>
      </c>
    </row>
    <row r="32" spans="1:4" x14ac:dyDescent="0.25">
      <c r="A32" s="101"/>
      <c r="B32" s="34" t="s">
        <v>86</v>
      </c>
      <c r="C32" s="36" t="s">
        <v>83</v>
      </c>
      <c r="D32" s="29"/>
    </row>
    <row r="33" spans="1:4" x14ac:dyDescent="0.25">
      <c r="A33" s="98" t="s">
        <v>12</v>
      </c>
      <c r="B33" s="14" t="s">
        <v>84</v>
      </c>
      <c r="C33" s="37"/>
      <c r="D33" s="15"/>
    </row>
    <row r="34" spans="1:4" x14ac:dyDescent="0.25">
      <c r="A34" s="101"/>
      <c r="B34" s="34"/>
      <c r="C34" s="35"/>
      <c r="D34" s="29">
        <f>D12+D24+D29+D32</f>
        <v>1285755</v>
      </c>
    </row>
    <row r="36" spans="1:4" x14ac:dyDescent="0.25">
      <c r="A36" s="133"/>
      <c r="B36" s="33"/>
    </row>
    <row r="37" spans="1:4" x14ac:dyDescent="0.25">
      <c r="A37" s="133"/>
      <c r="B37" s="33"/>
    </row>
    <row r="38" spans="1:4" x14ac:dyDescent="0.25">
      <c r="A38" s="133"/>
      <c r="B38" s="33"/>
    </row>
  </sheetData>
  <mergeCells count="9">
    <mergeCell ref="A10:A11"/>
    <mergeCell ref="B10:B11"/>
    <mergeCell ref="C10:C11"/>
    <mergeCell ref="D10:D11"/>
    <mergeCell ref="C1:D1"/>
    <mergeCell ref="B2:D2"/>
    <mergeCell ref="B3:D3"/>
    <mergeCell ref="A5:D5"/>
    <mergeCell ref="A7:D7"/>
  </mergeCells>
  <pageMargins left="0.7" right="0.7" top="0.75" bottom="0.75" header="0.3" footer="0.3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topLeftCell="A3" zoomScaleNormal="100" zoomScaleSheetLayoutView="166" workbookViewId="0">
      <selection activeCell="A24" sqref="A24"/>
    </sheetView>
  </sheetViews>
  <sheetFormatPr defaultRowHeight="15" x14ac:dyDescent="0.25"/>
  <cols>
    <col min="1" max="1" width="5" style="116" customWidth="1"/>
    <col min="2" max="2" width="64.140625" style="73" customWidth="1"/>
    <col min="3" max="3" width="12.28515625" style="73" customWidth="1"/>
    <col min="4" max="4" width="11.7109375" style="73" customWidth="1"/>
    <col min="5" max="16384" width="9.140625" style="73"/>
  </cols>
  <sheetData>
    <row r="1" spans="1:4" ht="15.75" x14ac:dyDescent="0.25">
      <c r="C1" s="164" t="s">
        <v>131</v>
      </c>
      <c r="D1" s="164"/>
    </row>
    <row r="2" spans="1:4" x14ac:dyDescent="0.25">
      <c r="B2" s="161" t="s">
        <v>180</v>
      </c>
      <c r="C2" s="161"/>
      <c r="D2" s="161"/>
    </row>
    <row r="3" spans="1:4" x14ac:dyDescent="0.25">
      <c r="B3" s="170"/>
      <c r="C3" s="170"/>
      <c r="D3" s="170"/>
    </row>
    <row r="5" spans="1:4" x14ac:dyDescent="0.25">
      <c r="A5" s="171" t="s">
        <v>175</v>
      </c>
      <c r="B5" s="171"/>
      <c r="C5" s="171"/>
      <c r="D5" s="171"/>
    </row>
    <row r="6" spans="1:4" x14ac:dyDescent="0.25">
      <c r="A6" s="171" t="s">
        <v>134</v>
      </c>
      <c r="B6" s="171"/>
      <c r="C6" s="171"/>
      <c r="D6" s="171"/>
    </row>
    <row r="8" spans="1:4" x14ac:dyDescent="0.25">
      <c r="C8" s="4"/>
      <c r="D8" s="73" t="s">
        <v>2</v>
      </c>
    </row>
    <row r="9" spans="1:4" x14ac:dyDescent="0.25">
      <c r="A9" s="165" t="s">
        <v>3</v>
      </c>
      <c r="B9" s="165" t="s">
        <v>53</v>
      </c>
      <c r="C9" s="167" t="s">
        <v>135</v>
      </c>
      <c r="D9" s="167" t="s">
        <v>243</v>
      </c>
    </row>
    <row r="10" spans="1:4" x14ac:dyDescent="0.25">
      <c r="A10" s="166"/>
      <c r="B10" s="166"/>
      <c r="C10" s="168"/>
      <c r="D10" s="168"/>
    </row>
    <row r="11" spans="1:4" x14ac:dyDescent="0.25">
      <c r="A11" s="101"/>
      <c r="B11" s="34" t="s">
        <v>136</v>
      </c>
      <c r="C11" s="35"/>
      <c r="D11" s="29">
        <f>SUM(D12+D15+D16+D17+D18)</f>
        <v>1190</v>
      </c>
    </row>
    <row r="12" spans="1:4" x14ac:dyDescent="0.25">
      <c r="A12" s="102" t="s">
        <v>9</v>
      </c>
      <c r="B12" s="34" t="s">
        <v>54</v>
      </c>
      <c r="C12" s="36" t="s">
        <v>137</v>
      </c>
      <c r="D12" s="29">
        <f>SUM(D13:D14)</f>
        <v>0</v>
      </c>
    </row>
    <row r="13" spans="1:4" x14ac:dyDescent="0.25">
      <c r="A13" s="98" t="s">
        <v>12</v>
      </c>
      <c r="B13" s="14" t="s">
        <v>13</v>
      </c>
      <c r="C13" s="37" t="s">
        <v>138</v>
      </c>
      <c r="D13" s="15"/>
    </row>
    <row r="14" spans="1:4" x14ac:dyDescent="0.25">
      <c r="A14" s="98" t="s">
        <v>16</v>
      </c>
      <c r="B14" s="14" t="s">
        <v>17</v>
      </c>
      <c r="C14" s="37" t="s">
        <v>139</v>
      </c>
      <c r="D14" s="15"/>
    </row>
    <row r="15" spans="1:4" x14ac:dyDescent="0.25">
      <c r="A15" s="102" t="s">
        <v>14</v>
      </c>
      <c r="B15" s="34" t="s">
        <v>22</v>
      </c>
      <c r="C15" s="36" t="s">
        <v>140</v>
      </c>
      <c r="D15" s="29">
        <v>140</v>
      </c>
    </row>
    <row r="16" spans="1:4" x14ac:dyDescent="0.25">
      <c r="A16" s="102" t="s">
        <v>18</v>
      </c>
      <c r="B16" s="34" t="s">
        <v>26</v>
      </c>
      <c r="C16" s="36" t="s">
        <v>141</v>
      </c>
      <c r="D16" s="29">
        <v>0</v>
      </c>
    </row>
    <row r="17" spans="1:4" x14ac:dyDescent="0.25">
      <c r="A17" s="98" t="s">
        <v>12</v>
      </c>
      <c r="B17" s="14" t="s">
        <v>28</v>
      </c>
      <c r="C17" s="37" t="s">
        <v>142</v>
      </c>
      <c r="D17" s="15">
        <v>1050</v>
      </c>
    </row>
    <row r="18" spans="1:4" x14ac:dyDescent="0.25">
      <c r="A18" s="102" t="s">
        <v>20</v>
      </c>
      <c r="B18" s="34" t="s">
        <v>32</v>
      </c>
      <c r="C18" s="36" t="s">
        <v>143</v>
      </c>
      <c r="D18" s="29">
        <v>0</v>
      </c>
    </row>
    <row r="19" spans="1:4" x14ac:dyDescent="0.25">
      <c r="A19" s="101"/>
      <c r="B19" s="34" t="s">
        <v>144</v>
      </c>
      <c r="C19" s="36"/>
      <c r="D19" s="29">
        <f>SUM(D20+D22+D23)</f>
        <v>0</v>
      </c>
    </row>
    <row r="20" spans="1:4" x14ac:dyDescent="0.25">
      <c r="A20" s="102" t="s">
        <v>23</v>
      </c>
      <c r="B20" s="34" t="s">
        <v>145</v>
      </c>
      <c r="C20" s="36" t="s">
        <v>146</v>
      </c>
      <c r="D20" s="29">
        <f>SUM(D21)</f>
        <v>0</v>
      </c>
    </row>
    <row r="21" spans="1:4" x14ac:dyDescent="0.25">
      <c r="A21" s="98" t="s">
        <v>12</v>
      </c>
      <c r="B21" s="38" t="s">
        <v>39</v>
      </c>
      <c r="C21" s="37" t="s">
        <v>147</v>
      </c>
      <c r="D21" s="15"/>
    </row>
    <row r="22" spans="1:4" x14ac:dyDescent="0.25">
      <c r="A22" s="102" t="s">
        <v>36</v>
      </c>
      <c r="B22" s="34" t="s">
        <v>42</v>
      </c>
      <c r="C22" s="36" t="s">
        <v>148</v>
      </c>
      <c r="D22" s="29"/>
    </row>
    <row r="23" spans="1:4" x14ac:dyDescent="0.25">
      <c r="A23" s="102" t="s">
        <v>40</v>
      </c>
      <c r="B23" s="34" t="s">
        <v>45</v>
      </c>
      <c r="C23" s="36" t="s">
        <v>149</v>
      </c>
      <c r="D23" s="29"/>
    </row>
    <row r="24" spans="1:4" x14ac:dyDescent="0.25">
      <c r="A24" s="101"/>
      <c r="B24" s="34" t="s">
        <v>150</v>
      </c>
      <c r="C24" s="36" t="s">
        <v>151</v>
      </c>
      <c r="D24" s="29">
        <f>SUM(D25+D26)</f>
        <v>140544</v>
      </c>
    </row>
    <row r="25" spans="1:4" x14ac:dyDescent="0.25">
      <c r="A25" s="98" t="s">
        <v>12</v>
      </c>
      <c r="B25" s="14" t="s">
        <v>152</v>
      </c>
      <c r="C25" s="37" t="s">
        <v>153</v>
      </c>
      <c r="D25" s="15"/>
    </row>
    <row r="26" spans="1:4" x14ac:dyDescent="0.25">
      <c r="A26" s="98" t="s">
        <v>16</v>
      </c>
      <c r="B26" s="38" t="s">
        <v>31</v>
      </c>
      <c r="C26" s="37" t="s">
        <v>154</v>
      </c>
      <c r="D26" s="15">
        <v>140544</v>
      </c>
    </row>
    <row r="27" spans="1:4" x14ac:dyDescent="0.25">
      <c r="A27" s="101"/>
      <c r="B27" s="34" t="s">
        <v>155</v>
      </c>
      <c r="C27" s="36"/>
      <c r="D27" s="29">
        <f>SUM(D28+D29)</f>
        <v>1500</v>
      </c>
    </row>
    <row r="28" spans="1:4" x14ac:dyDescent="0.25">
      <c r="A28" s="98" t="s">
        <v>12</v>
      </c>
      <c r="B28" s="14" t="s">
        <v>152</v>
      </c>
      <c r="C28" s="37" t="s">
        <v>153</v>
      </c>
      <c r="D28" s="15">
        <v>1500</v>
      </c>
    </row>
    <row r="29" spans="1:4" x14ac:dyDescent="0.25">
      <c r="A29" s="98" t="s">
        <v>16</v>
      </c>
      <c r="B29" s="38" t="s">
        <v>31</v>
      </c>
      <c r="C29" s="37" t="s">
        <v>154</v>
      </c>
      <c r="D29" s="15">
        <v>0</v>
      </c>
    </row>
    <row r="30" spans="1:4" x14ac:dyDescent="0.25">
      <c r="A30" s="102"/>
      <c r="B30" s="34" t="s">
        <v>51</v>
      </c>
      <c r="C30" s="36"/>
      <c r="D30" s="29">
        <f>SUM(D11+D19+D24+D27)</f>
        <v>143234</v>
      </c>
    </row>
    <row r="32" spans="1:4" ht="16.5" x14ac:dyDescent="0.25">
      <c r="A32" s="127"/>
      <c r="B32" s="33"/>
    </row>
    <row r="33" spans="1:2" ht="16.5" x14ac:dyDescent="0.25">
      <c r="A33" s="127"/>
      <c r="B33" s="33"/>
    </row>
    <row r="34" spans="1:2" ht="16.5" x14ac:dyDescent="0.25">
      <c r="A34" s="127"/>
      <c r="B34" s="33"/>
    </row>
  </sheetData>
  <mergeCells count="9">
    <mergeCell ref="A9:A10"/>
    <mergeCell ref="B9:B10"/>
    <mergeCell ref="C9:C10"/>
    <mergeCell ref="D9:D10"/>
    <mergeCell ref="C1:D1"/>
    <mergeCell ref="B2:D2"/>
    <mergeCell ref="B3:D3"/>
    <mergeCell ref="A5:D5"/>
    <mergeCell ref="A6:D6"/>
  </mergeCells>
  <pageMargins left="0.7" right="0.7" top="0.75" bottom="0.75" header="0.3" footer="0.3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37"/>
  <sheetViews>
    <sheetView zoomScaleNormal="100" workbookViewId="0">
      <selection activeCell="B3" sqref="B3"/>
    </sheetView>
  </sheetViews>
  <sheetFormatPr defaultRowHeight="15" x14ac:dyDescent="0.25"/>
  <cols>
    <col min="1" max="1" width="5.85546875" style="116" customWidth="1"/>
    <col min="2" max="2" width="58.28515625" style="73" customWidth="1"/>
    <col min="3" max="4" width="13.140625" style="73" customWidth="1"/>
    <col min="5" max="16384" width="9.140625" style="73"/>
  </cols>
  <sheetData>
    <row r="1" spans="1:4" ht="15.75" x14ac:dyDescent="0.25">
      <c r="D1" s="70" t="s">
        <v>171</v>
      </c>
    </row>
    <row r="2" spans="1:4" x14ac:dyDescent="0.25">
      <c r="B2" s="161" t="s">
        <v>173</v>
      </c>
      <c r="C2" s="161"/>
      <c r="D2" s="161"/>
    </row>
    <row r="3" spans="1:4" x14ac:dyDescent="0.25">
      <c r="B3" s="71"/>
      <c r="C3" s="71"/>
      <c r="D3" s="71"/>
    </row>
    <row r="5" spans="1:4" ht="15" customHeight="1" x14ac:dyDescent="0.25">
      <c r="A5" s="171" t="s">
        <v>174</v>
      </c>
      <c r="B5" s="171"/>
      <c r="C5" s="171"/>
      <c r="D5" s="171"/>
    </row>
    <row r="6" spans="1:4" ht="15" customHeight="1" x14ac:dyDescent="0.25">
      <c r="A6" s="117"/>
      <c r="B6" s="72"/>
      <c r="C6" s="72"/>
      <c r="D6" s="72"/>
    </row>
    <row r="7" spans="1:4" ht="15" customHeight="1" x14ac:dyDescent="0.25">
      <c r="A7" s="171" t="s">
        <v>55</v>
      </c>
      <c r="B7" s="171"/>
      <c r="C7" s="171"/>
      <c r="D7" s="171"/>
    </row>
    <row r="9" spans="1:4" x14ac:dyDescent="0.25">
      <c r="D9" s="4" t="s">
        <v>2</v>
      </c>
    </row>
    <row r="10" spans="1:4" x14ac:dyDescent="0.25">
      <c r="A10" s="165" t="s">
        <v>3</v>
      </c>
      <c r="B10" s="165" t="s">
        <v>53</v>
      </c>
      <c r="C10" s="167" t="s">
        <v>56</v>
      </c>
      <c r="D10" s="167" t="s">
        <v>242</v>
      </c>
    </row>
    <row r="11" spans="1:4" x14ac:dyDescent="0.25">
      <c r="A11" s="166"/>
      <c r="B11" s="166"/>
      <c r="C11" s="168"/>
      <c r="D11" s="168"/>
    </row>
    <row r="12" spans="1:4" x14ac:dyDescent="0.25">
      <c r="A12" s="101"/>
      <c r="B12" s="34" t="s">
        <v>57</v>
      </c>
      <c r="C12" s="29"/>
      <c r="D12" s="29">
        <f>SUM(D13+D17+D18+D19+D20+D21)</f>
        <v>136774</v>
      </c>
    </row>
    <row r="13" spans="1:4" x14ac:dyDescent="0.25">
      <c r="A13" s="98" t="s">
        <v>9</v>
      </c>
      <c r="B13" s="14" t="s">
        <v>11</v>
      </c>
      <c r="C13" s="37" t="s">
        <v>58</v>
      </c>
      <c r="D13" s="15">
        <f>D14+D15</f>
        <v>60030</v>
      </c>
    </row>
    <row r="14" spans="1:4" x14ac:dyDescent="0.25">
      <c r="A14" s="98" t="s">
        <v>12</v>
      </c>
      <c r="B14" s="14" t="s">
        <v>59</v>
      </c>
      <c r="C14" s="37" t="s">
        <v>60</v>
      </c>
      <c r="D14" s="15">
        <v>59530</v>
      </c>
    </row>
    <row r="15" spans="1:4" x14ac:dyDescent="0.25">
      <c r="A15" s="98" t="s">
        <v>16</v>
      </c>
      <c r="B15" s="14" t="s">
        <v>61</v>
      </c>
      <c r="C15" s="37" t="s">
        <v>62</v>
      </c>
      <c r="D15" s="15">
        <v>500</v>
      </c>
    </row>
    <row r="16" spans="1:4" x14ac:dyDescent="0.25">
      <c r="A16" s="98"/>
      <c r="B16" s="14" t="s">
        <v>63</v>
      </c>
      <c r="C16" s="37" t="s">
        <v>64</v>
      </c>
      <c r="D16" s="15"/>
    </row>
    <row r="17" spans="1:4" x14ac:dyDescent="0.25">
      <c r="A17" s="98" t="s">
        <v>14</v>
      </c>
      <c r="B17" s="14" t="s">
        <v>15</v>
      </c>
      <c r="C17" s="37" t="s">
        <v>65</v>
      </c>
      <c r="D17" s="15">
        <v>16929</v>
      </c>
    </row>
    <row r="18" spans="1:4" x14ac:dyDescent="0.25">
      <c r="A18" s="98" t="s">
        <v>18</v>
      </c>
      <c r="B18" s="14" t="s">
        <v>19</v>
      </c>
      <c r="C18" s="37" t="s">
        <v>66</v>
      </c>
      <c r="D18" s="15">
        <v>36073</v>
      </c>
    </row>
    <row r="19" spans="1:4" x14ac:dyDescent="0.25">
      <c r="A19" s="98" t="s">
        <v>20</v>
      </c>
      <c r="B19" s="14" t="s">
        <v>21</v>
      </c>
      <c r="C19" s="37" t="s">
        <v>67</v>
      </c>
      <c r="D19" s="15">
        <v>23436</v>
      </c>
    </row>
    <row r="20" spans="1:4" x14ac:dyDescent="0.25">
      <c r="A20" s="98" t="s">
        <v>23</v>
      </c>
      <c r="B20" s="14" t="s">
        <v>68</v>
      </c>
      <c r="C20" s="37" t="s">
        <v>69</v>
      </c>
      <c r="D20" s="15"/>
    </row>
    <row r="21" spans="1:4" x14ac:dyDescent="0.25">
      <c r="A21" s="98" t="s">
        <v>12</v>
      </c>
      <c r="B21" s="14" t="s">
        <v>70</v>
      </c>
      <c r="C21" s="37" t="s">
        <v>71</v>
      </c>
      <c r="D21" s="15">
        <v>306</v>
      </c>
    </row>
    <row r="22" spans="1:4" x14ac:dyDescent="0.25">
      <c r="A22" s="98" t="s">
        <v>16</v>
      </c>
      <c r="B22" s="14" t="s">
        <v>72</v>
      </c>
      <c r="C22" s="37" t="s">
        <v>73</v>
      </c>
      <c r="D22" s="15"/>
    </row>
    <row r="23" spans="1:4" x14ac:dyDescent="0.25">
      <c r="A23" s="98" t="s">
        <v>29</v>
      </c>
      <c r="B23" s="14" t="s">
        <v>74</v>
      </c>
      <c r="C23" s="37" t="s">
        <v>75</v>
      </c>
      <c r="D23" s="15"/>
    </row>
    <row r="24" spans="1:4" x14ac:dyDescent="0.25">
      <c r="A24" s="101"/>
      <c r="B24" s="34" t="s">
        <v>76</v>
      </c>
      <c r="C24" s="35"/>
      <c r="D24" s="29">
        <f>SUM(D25+D26+D27+D28)</f>
        <v>6460</v>
      </c>
    </row>
    <row r="25" spans="1:4" x14ac:dyDescent="0.25">
      <c r="A25" s="98" t="s">
        <v>36</v>
      </c>
      <c r="B25" s="14" t="s">
        <v>38</v>
      </c>
      <c r="C25" s="37" t="s">
        <v>77</v>
      </c>
      <c r="D25" s="15">
        <v>6460</v>
      </c>
    </row>
    <row r="26" spans="1:4" x14ac:dyDescent="0.25">
      <c r="A26" s="98" t="s">
        <v>40</v>
      </c>
      <c r="B26" s="14" t="s">
        <v>41</v>
      </c>
      <c r="C26" s="37" t="s">
        <v>78</v>
      </c>
      <c r="D26" s="15">
        <v>0</v>
      </c>
    </row>
    <row r="27" spans="1:4" x14ac:dyDescent="0.25">
      <c r="A27" s="98" t="s">
        <v>43</v>
      </c>
      <c r="B27" s="14" t="s">
        <v>44</v>
      </c>
      <c r="C27" s="37" t="s">
        <v>79</v>
      </c>
      <c r="D27" s="15"/>
    </row>
    <row r="28" spans="1:4" x14ac:dyDescent="0.25">
      <c r="A28" s="98" t="s">
        <v>12</v>
      </c>
      <c r="B28" s="14" t="s">
        <v>80</v>
      </c>
      <c r="C28" s="37" t="s">
        <v>81</v>
      </c>
      <c r="D28" s="15">
        <v>0</v>
      </c>
    </row>
    <row r="29" spans="1:4" x14ac:dyDescent="0.25">
      <c r="A29" s="101"/>
      <c r="B29" s="34" t="s">
        <v>82</v>
      </c>
      <c r="C29" s="36" t="s">
        <v>83</v>
      </c>
      <c r="D29" s="29">
        <f>SUM(D30)</f>
        <v>0</v>
      </c>
    </row>
    <row r="30" spans="1:4" x14ac:dyDescent="0.25">
      <c r="A30" s="98" t="s">
        <v>12</v>
      </c>
      <c r="B30" s="14" t="s">
        <v>84</v>
      </c>
      <c r="C30" s="37" t="s">
        <v>85</v>
      </c>
      <c r="D30" s="15"/>
    </row>
    <row r="31" spans="1:4" x14ac:dyDescent="0.25">
      <c r="A31" s="101"/>
      <c r="B31" s="34" t="s">
        <v>86</v>
      </c>
      <c r="C31" s="36" t="s">
        <v>83</v>
      </c>
      <c r="D31" s="29"/>
    </row>
    <row r="32" spans="1:4" x14ac:dyDescent="0.25">
      <c r="A32" s="98" t="s">
        <v>12</v>
      </c>
      <c r="B32" s="14" t="s">
        <v>84</v>
      </c>
      <c r="C32" s="37"/>
      <c r="D32" s="15"/>
    </row>
    <row r="33" spans="1:4" x14ac:dyDescent="0.25">
      <c r="A33" s="101"/>
      <c r="B33" s="34"/>
      <c r="C33" s="35"/>
      <c r="D33" s="29">
        <f>D12+D24+D29+D31</f>
        <v>143234</v>
      </c>
    </row>
    <row r="35" spans="1:4" x14ac:dyDescent="0.25">
      <c r="A35" s="133"/>
      <c r="B35" s="33"/>
    </row>
    <row r="36" spans="1:4" x14ac:dyDescent="0.25">
      <c r="A36" s="133"/>
      <c r="B36" s="33"/>
    </row>
    <row r="37" spans="1:4" x14ac:dyDescent="0.25">
      <c r="A37" s="133"/>
      <c r="B37" s="33"/>
    </row>
  </sheetData>
  <mergeCells count="7">
    <mergeCell ref="B2:D2"/>
    <mergeCell ref="A5:D5"/>
    <mergeCell ref="A7:D7"/>
    <mergeCell ref="A10:A11"/>
    <mergeCell ref="B10:B11"/>
    <mergeCell ref="C10:C11"/>
    <mergeCell ref="D10:D11"/>
  </mergeCells>
  <pageMargins left="0.7" right="0.7" top="0.75" bottom="0.75" header="0.3" footer="0.3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zoomScaleNormal="100" workbookViewId="0">
      <selection activeCell="B4" sqref="B4"/>
    </sheetView>
  </sheetViews>
  <sheetFormatPr defaultRowHeight="15" x14ac:dyDescent="0.25"/>
  <cols>
    <col min="1" max="1" width="5" style="116" customWidth="1"/>
    <col min="2" max="2" width="64.140625" style="73" customWidth="1"/>
    <col min="3" max="3" width="12.28515625" style="73" customWidth="1"/>
    <col min="4" max="4" width="11.7109375" style="73" customWidth="1"/>
    <col min="5" max="16384" width="9.140625" style="73"/>
  </cols>
  <sheetData>
    <row r="1" spans="1:4" ht="15.75" x14ac:dyDescent="0.25">
      <c r="C1" s="164" t="s">
        <v>172</v>
      </c>
      <c r="D1" s="164"/>
    </row>
    <row r="2" spans="1:4" x14ac:dyDescent="0.25">
      <c r="B2" s="161" t="s">
        <v>181</v>
      </c>
      <c r="C2" s="161"/>
      <c r="D2" s="161"/>
    </row>
    <row r="3" spans="1:4" x14ac:dyDescent="0.25">
      <c r="B3" s="170"/>
      <c r="C3" s="170"/>
      <c r="D3" s="170"/>
    </row>
    <row r="5" spans="1:4" x14ac:dyDescent="0.25">
      <c r="A5" s="171" t="s">
        <v>176</v>
      </c>
      <c r="B5" s="171"/>
      <c r="C5" s="171"/>
      <c r="D5" s="171"/>
    </row>
    <row r="6" spans="1:4" x14ac:dyDescent="0.25">
      <c r="A6" s="171" t="s">
        <v>134</v>
      </c>
      <c r="B6" s="171"/>
      <c r="C6" s="171"/>
      <c r="D6" s="171"/>
    </row>
    <row r="8" spans="1:4" x14ac:dyDescent="0.25">
      <c r="C8" s="4"/>
      <c r="D8" s="73" t="s">
        <v>2</v>
      </c>
    </row>
    <row r="9" spans="1:4" x14ac:dyDescent="0.25">
      <c r="A9" s="165" t="s">
        <v>3</v>
      </c>
      <c r="B9" s="165" t="s">
        <v>53</v>
      </c>
      <c r="C9" s="167" t="s">
        <v>135</v>
      </c>
      <c r="D9" s="167" t="s">
        <v>243</v>
      </c>
    </row>
    <row r="10" spans="1:4" x14ac:dyDescent="0.25">
      <c r="A10" s="166"/>
      <c r="B10" s="166"/>
      <c r="C10" s="168"/>
      <c r="D10" s="168"/>
    </row>
    <row r="11" spans="1:4" x14ac:dyDescent="0.25">
      <c r="A11" s="101"/>
      <c r="B11" s="34" t="s">
        <v>136</v>
      </c>
      <c r="C11" s="35"/>
      <c r="D11" s="29">
        <f>D12+D16+D18+D24</f>
        <v>187017</v>
      </c>
    </row>
    <row r="12" spans="1:4" x14ac:dyDescent="0.25">
      <c r="A12" s="102" t="s">
        <v>9</v>
      </c>
      <c r="B12" s="34" t="s">
        <v>54</v>
      </c>
      <c r="C12" s="36" t="s">
        <v>137</v>
      </c>
      <c r="D12" s="29">
        <f>SUM(D13:D14)</f>
        <v>0</v>
      </c>
    </row>
    <row r="13" spans="1:4" x14ac:dyDescent="0.25">
      <c r="A13" s="98" t="s">
        <v>12</v>
      </c>
      <c r="B13" s="14" t="s">
        <v>13</v>
      </c>
      <c r="C13" s="37" t="s">
        <v>138</v>
      </c>
      <c r="D13" s="15"/>
    </row>
    <row r="14" spans="1:4" x14ac:dyDescent="0.25">
      <c r="A14" s="98" t="s">
        <v>16</v>
      </c>
      <c r="B14" s="14" t="s">
        <v>17</v>
      </c>
      <c r="C14" s="37" t="s">
        <v>139</v>
      </c>
      <c r="D14" s="15"/>
    </row>
    <row r="15" spans="1:4" x14ac:dyDescent="0.25">
      <c r="A15" s="102" t="s">
        <v>14</v>
      </c>
      <c r="B15" s="34" t="s">
        <v>22</v>
      </c>
      <c r="C15" s="36" t="s">
        <v>140</v>
      </c>
      <c r="D15" s="29">
        <v>0</v>
      </c>
    </row>
    <row r="16" spans="1:4" x14ac:dyDescent="0.25">
      <c r="A16" s="102" t="s">
        <v>18</v>
      </c>
      <c r="B16" s="34" t="s">
        <v>26</v>
      </c>
      <c r="C16" s="36" t="s">
        <v>141</v>
      </c>
      <c r="D16" s="29">
        <f>D17</f>
        <v>8569</v>
      </c>
    </row>
    <row r="17" spans="1:4" x14ac:dyDescent="0.25">
      <c r="A17" s="98" t="s">
        <v>12</v>
      </c>
      <c r="B17" s="14" t="s">
        <v>28</v>
      </c>
      <c r="C17" s="37" t="s">
        <v>142</v>
      </c>
      <c r="D17" s="15">
        <v>8569</v>
      </c>
    </row>
    <row r="18" spans="1:4" x14ac:dyDescent="0.25">
      <c r="A18" s="102" t="s">
        <v>20</v>
      </c>
      <c r="B18" s="34" t="s">
        <v>32</v>
      </c>
      <c r="C18" s="36" t="s">
        <v>143</v>
      </c>
      <c r="D18" s="29">
        <v>0</v>
      </c>
    </row>
    <row r="19" spans="1:4" x14ac:dyDescent="0.25">
      <c r="A19" s="101"/>
      <c r="B19" s="34" t="s">
        <v>144</v>
      </c>
      <c r="C19" s="36"/>
      <c r="D19" s="29">
        <f>SUM(D20+D22+D23)</f>
        <v>0</v>
      </c>
    </row>
    <row r="20" spans="1:4" x14ac:dyDescent="0.25">
      <c r="A20" s="102" t="s">
        <v>23</v>
      </c>
      <c r="B20" s="34" t="s">
        <v>145</v>
      </c>
      <c r="C20" s="36" t="s">
        <v>146</v>
      </c>
      <c r="D20" s="29">
        <f>SUM(D21)</f>
        <v>0</v>
      </c>
    </row>
    <row r="21" spans="1:4" x14ac:dyDescent="0.25">
      <c r="A21" s="98" t="s">
        <v>12</v>
      </c>
      <c r="B21" s="38" t="s">
        <v>39</v>
      </c>
      <c r="C21" s="37" t="s">
        <v>147</v>
      </c>
      <c r="D21" s="15"/>
    </row>
    <row r="22" spans="1:4" x14ac:dyDescent="0.25">
      <c r="A22" s="102" t="s">
        <v>36</v>
      </c>
      <c r="B22" s="34" t="s">
        <v>42</v>
      </c>
      <c r="C22" s="36" t="s">
        <v>148</v>
      </c>
      <c r="D22" s="29"/>
    </row>
    <row r="23" spans="1:4" x14ac:dyDescent="0.25">
      <c r="A23" s="102" t="s">
        <v>40</v>
      </c>
      <c r="B23" s="34" t="s">
        <v>45</v>
      </c>
      <c r="C23" s="36" t="s">
        <v>149</v>
      </c>
      <c r="D23" s="29"/>
    </row>
    <row r="24" spans="1:4" x14ac:dyDescent="0.25">
      <c r="A24" s="101"/>
      <c r="B24" s="34" t="s">
        <v>150</v>
      </c>
      <c r="C24" s="36" t="s">
        <v>151</v>
      </c>
      <c r="D24" s="29">
        <f>SUM(D25+D26)</f>
        <v>178448</v>
      </c>
    </row>
    <row r="25" spans="1:4" x14ac:dyDescent="0.25">
      <c r="A25" s="98" t="s">
        <v>12</v>
      </c>
      <c r="B25" s="14" t="s">
        <v>152</v>
      </c>
      <c r="C25" s="37" t="s">
        <v>153</v>
      </c>
      <c r="D25" s="15"/>
    </row>
    <row r="26" spans="1:4" x14ac:dyDescent="0.25">
      <c r="A26" s="98" t="s">
        <v>16</v>
      </c>
      <c r="B26" s="38" t="s">
        <v>31</v>
      </c>
      <c r="C26" s="37" t="s">
        <v>154</v>
      </c>
      <c r="D26" s="15">
        <v>178448</v>
      </c>
    </row>
    <row r="27" spans="1:4" x14ac:dyDescent="0.25">
      <c r="A27" s="101"/>
      <c r="B27" s="34" t="s">
        <v>155</v>
      </c>
      <c r="C27" s="36"/>
      <c r="D27" s="29">
        <f>SUM(D28+D29)</f>
        <v>1500</v>
      </c>
    </row>
    <row r="28" spans="1:4" x14ac:dyDescent="0.25">
      <c r="A28" s="98" t="s">
        <v>12</v>
      </c>
      <c r="B28" s="14" t="s">
        <v>152</v>
      </c>
      <c r="C28" s="37" t="s">
        <v>153</v>
      </c>
      <c r="D28" s="15">
        <v>1500</v>
      </c>
    </row>
    <row r="29" spans="1:4" x14ac:dyDescent="0.25">
      <c r="A29" s="98" t="s">
        <v>16</v>
      </c>
      <c r="B29" s="38" t="s">
        <v>31</v>
      </c>
      <c r="C29" s="37" t="s">
        <v>154</v>
      </c>
      <c r="D29" s="15">
        <v>0</v>
      </c>
    </row>
    <row r="30" spans="1:4" x14ac:dyDescent="0.25">
      <c r="A30" s="102"/>
      <c r="B30" s="34" t="s">
        <v>51</v>
      </c>
      <c r="C30" s="36"/>
      <c r="D30" s="29">
        <f>D11+D27</f>
        <v>188517</v>
      </c>
    </row>
    <row r="32" spans="1:4" ht="16.5" x14ac:dyDescent="0.25">
      <c r="A32" s="127"/>
      <c r="B32" s="33"/>
    </row>
    <row r="33" spans="1:2" ht="16.5" x14ac:dyDescent="0.25">
      <c r="A33" s="127"/>
      <c r="B33" s="33"/>
    </row>
    <row r="34" spans="1:2" ht="16.5" x14ac:dyDescent="0.25">
      <c r="A34" s="127"/>
      <c r="B34" s="33"/>
    </row>
  </sheetData>
  <mergeCells count="9">
    <mergeCell ref="A9:A10"/>
    <mergeCell ref="B9:B10"/>
    <mergeCell ref="C9:C10"/>
    <mergeCell ref="D9:D10"/>
    <mergeCell ref="C1:D1"/>
    <mergeCell ref="B2:D2"/>
    <mergeCell ref="B3:D3"/>
    <mergeCell ref="A5:D5"/>
    <mergeCell ref="A6:D6"/>
  </mergeCells>
  <pageMargins left="0.7" right="0.7" top="0.75" bottom="0.75" header="0.3" footer="0.3"/>
  <pageSetup paperSize="9" scale="9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7"/>
  <sheetViews>
    <sheetView zoomScaleNormal="100" workbookViewId="0">
      <selection activeCell="B3" sqref="B3:D3"/>
    </sheetView>
  </sheetViews>
  <sheetFormatPr defaultRowHeight="15" x14ac:dyDescent="0.25"/>
  <cols>
    <col min="1" max="1" width="5.85546875" style="116" customWidth="1"/>
    <col min="2" max="2" width="58.28515625" style="73" customWidth="1"/>
    <col min="3" max="4" width="13.140625" style="73" customWidth="1"/>
    <col min="5" max="16384" width="9.140625" style="73"/>
  </cols>
  <sheetData>
    <row r="1" spans="1:4" x14ac:dyDescent="0.25">
      <c r="C1" s="169" t="s">
        <v>182</v>
      </c>
      <c r="D1" s="169"/>
    </row>
    <row r="2" spans="1:4" x14ac:dyDescent="0.25">
      <c r="B2" s="161" t="s">
        <v>183</v>
      </c>
      <c r="C2" s="161"/>
      <c r="D2" s="161"/>
    </row>
    <row r="3" spans="1:4" x14ac:dyDescent="0.25">
      <c r="B3" s="170"/>
      <c r="C3" s="170"/>
      <c r="D3" s="170"/>
    </row>
    <row r="5" spans="1:4" ht="15" customHeight="1" x14ac:dyDescent="0.25">
      <c r="A5" s="171" t="s">
        <v>177</v>
      </c>
      <c r="B5" s="171"/>
      <c r="C5" s="171"/>
      <c r="D5" s="171"/>
    </row>
    <row r="6" spans="1:4" ht="15" customHeight="1" x14ac:dyDescent="0.25">
      <c r="A6" s="117"/>
      <c r="B6" s="72"/>
      <c r="C6" s="72"/>
      <c r="D6" s="72"/>
    </row>
    <row r="7" spans="1:4" ht="15" customHeight="1" x14ac:dyDescent="0.25">
      <c r="A7" s="171" t="s">
        <v>55</v>
      </c>
      <c r="B7" s="171"/>
      <c r="C7" s="171"/>
      <c r="D7" s="171"/>
    </row>
    <row r="9" spans="1:4" x14ac:dyDescent="0.25">
      <c r="D9" s="4" t="s">
        <v>2</v>
      </c>
    </row>
    <row r="10" spans="1:4" x14ac:dyDescent="0.25">
      <c r="A10" s="165" t="s">
        <v>3</v>
      </c>
      <c r="B10" s="165" t="s">
        <v>53</v>
      </c>
      <c r="C10" s="167" t="s">
        <v>56</v>
      </c>
      <c r="D10" s="167" t="s">
        <v>242</v>
      </c>
    </row>
    <row r="11" spans="1:4" x14ac:dyDescent="0.25">
      <c r="A11" s="166"/>
      <c r="B11" s="166"/>
      <c r="C11" s="168"/>
      <c r="D11" s="168"/>
    </row>
    <row r="12" spans="1:4" x14ac:dyDescent="0.25">
      <c r="A12" s="101"/>
      <c r="B12" s="34" t="s">
        <v>57</v>
      </c>
      <c r="C12" s="29"/>
      <c r="D12" s="29">
        <f>SUM(D13+D17+D18+D19+D20)</f>
        <v>173582</v>
      </c>
    </row>
    <row r="13" spans="1:4" x14ac:dyDescent="0.25">
      <c r="A13" s="98" t="s">
        <v>9</v>
      </c>
      <c r="B13" s="14" t="s">
        <v>11</v>
      </c>
      <c r="C13" s="37" t="s">
        <v>58</v>
      </c>
      <c r="D13" s="15">
        <f>D14+D15+D16</f>
        <v>98542</v>
      </c>
    </row>
    <row r="14" spans="1:4" x14ac:dyDescent="0.25">
      <c r="A14" s="98" t="s">
        <v>12</v>
      </c>
      <c r="B14" s="14" t="s">
        <v>59</v>
      </c>
      <c r="C14" s="37" t="s">
        <v>60</v>
      </c>
      <c r="D14" s="15">
        <v>98442</v>
      </c>
    </row>
    <row r="15" spans="1:4" x14ac:dyDescent="0.25">
      <c r="A15" s="98" t="s">
        <v>16</v>
      </c>
      <c r="B15" s="14" t="s">
        <v>61</v>
      </c>
      <c r="C15" s="37" t="s">
        <v>62</v>
      </c>
      <c r="D15" s="15">
        <v>100</v>
      </c>
    </row>
    <row r="16" spans="1:4" x14ac:dyDescent="0.25">
      <c r="A16" s="98"/>
      <c r="B16" s="14" t="s">
        <v>63</v>
      </c>
      <c r="C16" s="37" t="s">
        <v>64</v>
      </c>
      <c r="D16" s="15"/>
    </row>
    <row r="17" spans="1:4" x14ac:dyDescent="0.25">
      <c r="A17" s="98" t="s">
        <v>14</v>
      </c>
      <c r="B17" s="14" t="s">
        <v>15</v>
      </c>
      <c r="C17" s="37" t="s">
        <v>65</v>
      </c>
      <c r="D17" s="15">
        <v>27300</v>
      </c>
    </row>
    <row r="18" spans="1:4" x14ac:dyDescent="0.25">
      <c r="A18" s="98" t="s">
        <v>18</v>
      </c>
      <c r="B18" s="14" t="s">
        <v>19</v>
      </c>
      <c r="C18" s="37" t="s">
        <v>66</v>
      </c>
      <c r="D18" s="15">
        <v>47740</v>
      </c>
    </row>
    <row r="19" spans="1:4" x14ac:dyDescent="0.25">
      <c r="A19" s="98" t="s">
        <v>20</v>
      </c>
      <c r="B19" s="14" t="s">
        <v>21</v>
      </c>
      <c r="C19" s="37" t="s">
        <v>67</v>
      </c>
      <c r="D19" s="15"/>
    </row>
    <row r="20" spans="1:4" x14ac:dyDescent="0.25">
      <c r="A20" s="98" t="s">
        <v>23</v>
      </c>
      <c r="B20" s="14" t="s">
        <v>68</v>
      </c>
      <c r="C20" s="37" t="s">
        <v>69</v>
      </c>
      <c r="D20" s="15"/>
    </row>
    <row r="21" spans="1:4" x14ac:dyDescent="0.25">
      <c r="A21" s="98" t="s">
        <v>12</v>
      </c>
      <c r="B21" s="14" t="s">
        <v>70</v>
      </c>
      <c r="C21" s="37" t="s">
        <v>71</v>
      </c>
      <c r="D21" s="15"/>
    </row>
    <row r="22" spans="1:4" x14ac:dyDescent="0.25">
      <c r="A22" s="98" t="s">
        <v>16</v>
      </c>
      <c r="B22" s="14" t="s">
        <v>72</v>
      </c>
      <c r="C22" s="37" t="s">
        <v>73</v>
      </c>
      <c r="D22" s="15"/>
    </row>
    <row r="23" spans="1:4" x14ac:dyDescent="0.25">
      <c r="A23" s="98" t="s">
        <v>29</v>
      </c>
      <c r="B23" s="14" t="s">
        <v>74</v>
      </c>
      <c r="C23" s="37" t="s">
        <v>75</v>
      </c>
      <c r="D23" s="15"/>
    </row>
    <row r="24" spans="1:4" x14ac:dyDescent="0.25">
      <c r="A24" s="101"/>
      <c r="B24" s="34" t="s">
        <v>76</v>
      </c>
      <c r="C24" s="35"/>
      <c r="D24" s="29">
        <f>SUM(D25+D26+D27+D28)</f>
        <v>14935</v>
      </c>
    </row>
    <row r="25" spans="1:4" x14ac:dyDescent="0.25">
      <c r="A25" s="98" t="s">
        <v>36</v>
      </c>
      <c r="B25" s="14" t="s">
        <v>38</v>
      </c>
      <c r="C25" s="37" t="s">
        <v>77</v>
      </c>
      <c r="D25" s="15">
        <v>14935</v>
      </c>
    </row>
    <row r="26" spans="1:4" x14ac:dyDescent="0.25">
      <c r="A26" s="98" t="s">
        <v>40</v>
      </c>
      <c r="B26" s="14" t="s">
        <v>41</v>
      </c>
      <c r="C26" s="37" t="s">
        <v>78</v>
      </c>
      <c r="D26" s="15">
        <v>0</v>
      </c>
    </row>
    <row r="27" spans="1:4" x14ac:dyDescent="0.25">
      <c r="A27" s="98" t="s">
        <v>43</v>
      </c>
      <c r="B27" s="14" t="s">
        <v>44</v>
      </c>
      <c r="C27" s="37" t="s">
        <v>79</v>
      </c>
      <c r="D27" s="15"/>
    </row>
    <row r="28" spans="1:4" x14ac:dyDescent="0.25">
      <c r="A28" s="98" t="s">
        <v>12</v>
      </c>
      <c r="B28" s="14" t="s">
        <v>80</v>
      </c>
      <c r="C28" s="37" t="s">
        <v>81</v>
      </c>
      <c r="D28" s="15">
        <v>0</v>
      </c>
    </row>
    <row r="29" spans="1:4" x14ac:dyDescent="0.25">
      <c r="A29" s="101"/>
      <c r="B29" s="34" t="s">
        <v>82</v>
      </c>
      <c r="C29" s="36" t="s">
        <v>83</v>
      </c>
      <c r="D29" s="29">
        <f>SUM(D30)</f>
        <v>0</v>
      </c>
    </row>
    <row r="30" spans="1:4" x14ac:dyDescent="0.25">
      <c r="A30" s="98" t="s">
        <v>12</v>
      </c>
      <c r="B30" s="14" t="s">
        <v>84</v>
      </c>
      <c r="C30" s="37" t="s">
        <v>85</v>
      </c>
      <c r="D30" s="15"/>
    </row>
    <row r="31" spans="1:4" x14ac:dyDescent="0.25">
      <c r="A31" s="101"/>
      <c r="B31" s="34" t="s">
        <v>86</v>
      </c>
      <c r="C31" s="36" t="s">
        <v>83</v>
      </c>
      <c r="D31" s="29"/>
    </row>
    <row r="32" spans="1:4" x14ac:dyDescent="0.25">
      <c r="A32" s="98" t="s">
        <v>12</v>
      </c>
      <c r="B32" s="14" t="s">
        <v>84</v>
      </c>
      <c r="C32" s="37"/>
      <c r="D32" s="15"/>
    </row>
    <row r="33" spans="1:4" x14ac:dyDescent="0.25">
      <c r="A33" s="101"/>
      <c r="B33" s="34"/>
      <c r="C33" s="35"/>
      <c r="D33" s="29">
        <f>D12+D24+D29+D31</f>
        <v>188517</v>
      </c>
    </row>
    <row r="35" spans="1:4" x14ac:dyDescent="0.25">
      <c r="A35" s="133"/>
      <c r="B35" s="33"/>
    </row>
    <row r="36" spans="1:4" x14ac:dyDescent="0.25">
      <c r="A36" s="133"/>
      <c r="B36" s="33"/>
    </row>
    <row r="37" spans="1:4" x14ac:dyDescent="0.25">
      <c r="A37" s="133"/>
      <c r="B37" s="33"/>
    </row>
  </sheetData>
  <mergeCells count="9">
    <mergeCell ref="A10:A11"/>
    <mergeCell ref="B10:B11"/>
    <mergeCell ref="C10:C11"/>
    <mergeCell ref="D10:D11"/>
    <mergeCell ref="C1:D1"/>
    <mergeCell ref="B2:D2"/>
    <mergeCell ref="B3:D3"/>
    <mergeCell ref="A5:D5"/>
    <mergeCell ref="A7:D7"/>
  </mergeCells>
  <pageMargins left="0.7" right="0.7" top="0.75" bottom="0.75" header="0.3" footer="0.3"/>
  <pageSetup paperSize="9" scale="9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7"/>
  <sheetViews>
    <sheetView zoomScaleNormal="100" workbookViewId="0">
      <selection activeCell="F27" sqref="F27"/>
    </sheetView>
  </sheetViews>
  <sheetFormatPr defaultRowHeight="15" x14ac:dyDescent="0.25"/>
  <cols>
    <col min="1" max="1" width="7.85546875" style="116" customWidth="1"/>
    <col min="2" max="2" width="44.28515625" style="1" customWidth="1"/>
    <col min="3" max="3" width="13.140625" style="1" customWidth="1"/>
    <col min="4" max="4" width="7.85546875" style="116" customWidth="1"/>
    <col min="5" max="5" width="44.28515625" style="1" customWidth="1"/>
    <col min="6" max="6" width="13.140625" style="1" customWidth="1"/>
    <col min="7" max="16384" width="9.140625" style="1"/>
  </cols>
  <sheetData>
    <row r="1" spans="1:7" s="58" customFormat="1" ht="15.75" x14ac:dyDescent="0.25">
      <c r="A1" s="116"/>
      <c r="D1" s="116"/>
      <c r="F1" s="60" t="s">
        <v>184</v>
      </c>
    </row>
    <row r="2" spans="1:7" x14ac:dyDescent="0.25">
      <c r="D2" s="161" t="s">
        <v>129</v>
      </c>
      <c r="E2" s="161"/>
      <c r="F2" s="161"/>
      <c r="G2" s="47"/>
    </row>
    <row r="4" spans="1:7" ht="30.75" customHeight="1" x14ac:dyDescent="0.25">
      <c r="A4" s="171" t="s">
        <v>87</v>
      </c>
      <c r="B4" s="171"/>
      <c r="C4" s="171"/>
      <c r="D4" s="171"/>
      <c r="E4" s="171"/>
      <c r="F4" s="171"/>
    </row>
    <row r="5" spans="1:7" x14ac:dyDescent="0.25">
      <c r="A5" s="117"/>
      <c r="B5" s="39"/>
      <c r="C5" s="39"/>
      <c r="D5" s="117"/>
      <c r="E5" s="39"/>
      <c r="F5" s="39"/>
    </row>
    <row r="6" spans="1:7" x14ac:dyDescent="0.25">
      <c r="F6" s="1" t="s">
        <v>2</v>
      </c>
    </row>
    <row r="7" spans="1:7" ht="28.5" x14ac:dyDescent="0.25">
      <c r="A7" s="40" t="s">
        <v>3</v>
      </c>
      <c r="B7" s="40" t="s">
        <v>88</v>
      </c>
      <c r="C7" s="41" t="s">
        <v>243</v>
      </c>
      <c r="D7" s="40" t="s">
        <v>3</v>
      </c>
      <c r="E7" s="40" t="s">
        <v>89</v>
      </c>
      <c r="F7" s="41" t="s">
        <v>243</v>
      </c>
    </row>
    <row r="8" spans="1:7" x14ac:dyDescent="0.25">
      <c r="A8" s="172" t="s">
        <v>90</v>
      </c>
      <c r="B8" s="173"/>
      <c r="C8" s="173"/>
      <c r="D8" s="173"/>
      <c r="E8" s="173"/>
      <c r="F8" s="174"/>
    </row>
    <row r="9" spans="1:7" x14ac:dyDescent="0.25">
      <c r="A9" s="102" t="s">
        <v>9</v>
      </c>
      <c r="B9" s="42" t="s">
        <v>91</v>
      </c>
      <c r="C9" s="43">
        <f>SUM(C10:C16)</f>
        <v>920594</v>
      </c>
      <c r="D9" s="102" t="s">
        <v>9</v>
      </c>
      <c r="E9" s="42" t="s">
        <v>92</v>
      </c>
      <c r="F9" s="43">
        <f>SUM(F10:F16)</f>
        <v>894387</v>
      </c>
    </row>
    <row r="10" spans="1:7" x14ac:dyDescent="0.25">
      <c r="A10" s="98" t="s">
        <v>12</v>
      </c>
      <c r="B10" s="14" t="s">
        <v>93</v>
      </c>
      <c r="C10" s="15">
        <v>427079</v>
      </c>
      <c r="D10" s="98" t="s">
        <v>12</v>
      </c>
      <c r="E10" s="14" t="s">
        <v>11</v>
      </c>
      <c r="F10" s="15">
        <v>375278</v>
      </c>
    </row>
    <row r="11" spans="1:7" ht="30" x14ac:dyDescent="0.25">
      <c r="A11" s="124" t="s">
        <v>16</v>
      </c>
      <c r="B11" s="14" t="s">
        <v>54</v>
      </c>
      <c r="C11" s="15">
        <v>232323</v>
      </c>
      <c r="D11" s="98" t="s">
        <v>16</v>
      </c>
      <c r="E11" s="38" t="s">
        <v>15</v>
      </c>
      <c r="F11" s="15">
        <v>76982</v>
      </c>
    </row>
    <row r="12" spans="1:7" x14ac:dyDescent="0.25">
      <c r="A12" s="98" t="s">
        <v>29</v>
      </c>
      <c r="B12" s="27" t="s">
        <v>22</v>
      </c>
      <c r="C12" s="13">
        <v>181740</v>
      </c>
      <c r="D12" s="98" t="s">
        <v>29</v>
      </c>
      <c r="E12" s="14" t="s">
        <v>19</v>
      </c>
      <c r="F12" s="15">
        <v>207640</v>
      </c>
    </row>
    <row r="13" spans="1:7" x14ac:dyDescent="0.25">
      <c r="A13" s="98" t="s">
        <v>94</v>
      </c>
      <c r="B13" s="14" t="s">
        <v>26</v>
      </c>
      <c r="C13" s="15">
        <v>35551</v>
      </c>
      <c r="D13" s="98" t="s">
        <v>94</v>
      </c>
      <c r="E13" s="14" t="s">
        <v>21</v>
      </c>
      <c r="F13" s="15">
        <v>40845</v>
      </c>
    </row>
    <row r="14" spans="1:7" x14ac:dyDescent="0.25">
      <c r="A14" s="98" t="s">
        <v>95</v>
      </c>
      <c r="B14" s="14" t="s">
        <v>96</v>
      </c>
      <c r="C14" s="15">
        <v>0</v>
      </c>
      <c r="D14" s="98" t="s">
        <v>95</v>
      </c>
      <c r="E14" s="14" t="s">
        <v>24</v>
      </c>
      <c r="F14" s="45">
        <v>190008</v>
      </c>
    </row>
    <row r="15" spans="1:7" x14ac:dyDescent="0.25">
      <c r="A15" s="98"/>
      <c r="B15" s="14" t="s">
        <v>97</v>
      </c>
      <c r="C15" s="45">
        <v>43901</v>
      </c>
      <c r="D15" s="98" t="s">
        <v>98</v>
      </c>
      <c r="E15" s="14" t="s">
        <v>99</v>
      </c>
      <c r="F15" s="15">
        <v>3634</v>
      </c>
    </row>
    <row r="16" spans="1:7" x14ac:dyDescent="0.25">
      <c r="A16" s="98"/>
      <c r="B16" s="14"/>
      <c r="C16" s="15"/>
      <c r="D16" s="98" t="s">
        <v>100</v>
      </c>
      <c r="E16" s="14" t="s">
        <v>101</v>
      </c>
      <c r="F16" s="15">
        <v>0</v>
      </c>
    </row>
    <row r="17" spans="1:6" x14ac:dyDescent="0.25">
      <c r="A17" s="102" t="s">
        <v>14</v>
      </c>
      <c r="B17" s="42" t="s">
        <v>102</v>
      </c>
      <c r="C17" s="29">
        <f>SUM(C18:C22)</f>
        <v>376420</v>
      </c>
      <c r="D17" s="102" t="s">
        <v>14</v>
      </c>
      <c r="E17" s="42" t="s">
        <v>103</v>
      </c>
      <c r="F17" s="29">
        <f>SUM(F18:F22)</f>
        <v>402627</v>
      </c>
    </row>
    <row r="18" spans="1:6" x14ac:dyDescent="0.25">
      <c r="A18" s="98" t="s">
        <v>12</v>
      </c>
      <c r="B18" s="44" t="s">
        <v>104</v>
      </c>
      <c r="C18" s="15">
        <v>372325</v>
      </c>
      <c r="D18" s="98" t="s">
        <v>12</v>
      </c>
      <c r="E18" s="44" t="s">
        <v>38</v>
      </c>
      <c r="F18" s="15">
        <v>390808</v>
      </c>
    </row>
    <row r="19" spans="1:6" x14ac:dyDescent="0.25">
      <c r="A19" s="98" t="s">
        <v>16</v>
      </c>
      <c r="B19" s="44" t="s">
        <v>105</v>
      </c>
      <c r="C19" s="15">
        <v>4095</v>
      </c>
      <c r="D19" s="98" t="s">
        <v>16</v>
      </c>
      <c r="E19" s="44" t="s">
        <v>41</v>
      </c>
      <c r="F19" s="15">
        <v>0</v>
      </c>
    </row>
    <row r="20" spans="1:6" x14ac:dyDescent="0.25">
      <c r="A20" s="98" t="s">
        <v>29</v>
      </c>
      <c r="B20" s="44" t="s">
        <v>106</v>
      </c>
      <c r="C20" s="15"/>
      <c r="D20" s="98" t="s">
        <v>29</v>
      </c>
      <c r="E20" s="44" t="s">
        <v>44</v>
      </c>
      <c r="F20" s="15"/>
    </row>
    <row r="21" spans="1:6" x14ac:dyDescent="0.25">
      <c r="A21" s="98" t="s">
        <v>94</v>
      </c>
      <c r="B21" s="44" t="s">
        <v>97</v>
      </c>
      <c r="C21" s="15"/>
      <c r="D21" s="98" t="s">
        <v>94</v>
      </c>
      <c r="E21" s="44" t="s">
        <v>107</v>
      </c>
      <c r="F21" s="15">
        <v>11819</v>
      </c>
    </row>
    <row r="22" spans="1:6" x14ac:dyDescent="0.25">
      <c r="A22" s="98"/>
      <c r="B22" s="44"/>
      <c r="C22" s="15"/>
      <c r="D22" s="98" t="s">
        <v>95</v>
      </c>
      <c r="E22" s="44"/>
      <c r="F22" s="15">
        <v>0</v>
      </c>
    </row>
    <row r="23" spans="1:6" x14ac:dyDescent="0.25">
      <c r="A23" s="101"/>
      <c r="B23" s="42" t="s">
        <v>108</v>
      </c>
      <c r="C23" s="29">
        <f>SUM(C9+C17)</f>
        <v>1297014</v>
      </c>
      <c r="D23" s="101"/>
      <c r="E23" s="42" t="s">
        <v>109</v>
      </c>
      <c r="F23" s="29">
        <f>SUM(F9+F17)</f>
        <v>1297014</v>
      </c>
    </row>
    <row r="25" spans="1:6" x14ac:dyDescent="0.25">
      <c r="A25" s="133"/>
      <c r="B25" s="33"/>
      <c r="C25" s="46"/>
    </row>
    <row r="26" spans="1:6" x14ac:dyDescent="0.25">
      <c r="A26" s="133"/>
      <c r="B26" s="33"/>
      <c r="C26" s="46"/>
    </row>
    <row r="27" spans="1:6" x14ac:dyDescent="0.25">
      <c r="A27" s="133"/>
      <c r="B27" s="33"/>
      <c r="C27" s="46"/>
    </row>
  </sheetData>
  <mergeCells count="3">
    <mergeCell ref="A4:F4"/>
    <mergeCell ref="A8:F8"/>
    <mergeCell ref="D2:F2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3"/>
  <sheetViews>
    <sheetView zoomScaleNormal="100" zoomScaleSheetLayoutView="84" workbookViewId="0">
      <selection activeCell="F26" sqref="F26"/>
    </sheetView>
  </sheetViews>
  <sheetFormatPr defaultRowHeight="15" x14ac:dyDescent="0.25"/>
  <cols>
    <col min="1" max="1" width="29.7109375" style="61" customWidth="1"/>
    <col min="2" max="2" width="17.140625" style="61" customWidth="1"/>
    <col min="3" max="3" width="15" style="61" customWidth="1"/>
    <col min="4" max="4" width="11.42578125" style="61" bestFit="1" customWidth="1"/>
    <col min="5" max="5" width="12.7109375" style="61" customWidth="1"/>
    <col min="6" max="6" width="14.140625" style="61" customWidth="1"/>
    <col min="7" max="7" width="13.140625" style="61" customWidth="1"/>
    <col min="8" max="9" width="13" style="61" customWidth="1"/>
    <col min="10" max="10" width="14" style="61" customWidth="1"/>
    <col min="11" max="11" width="12.42578125" style="61" customWidth="1"/>
    <col min="12" max="12" width="11.85546875" style="61" customWidth="1"/>
    <col min="13" max="13" width="12.140625" style="61" customWidth="1"/>
    <col min="14" max="16384" width="9.140625" style="61"/>
  </cols>
  <sheetData>
    <row r="1" spans="1:13" s="64" customFormat="1" x14ac:dyDescent="0.25">
      <c r="M1" s="69" t="s">
        <v>185</v>
      </c>
    </row>
    <row r="2" spans="1:13" x14ac:dyDescent="0.25">
      <c r="I2" s="161" t="s">
        <v>186</v>
      </c>
      <c r="J2" s="161"/>
      <c r="K2" s="161"/>
      <c r="L2" s="161"/>
      <c r="M2" s="161"/>
    </row>
    <row r="4" spans="1:13" ht="15.75" x14ac:dyDescent="0.25">
      <c r="A4" s="162" t="s">
        <v>160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</row>
    <row r="5" spans="1:13" ht="15.75" x14ac:dyDescent="0.25">
      <c r="A5" s="162" t="s">
        <v>161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62"/>
      <c r="L6" s="62"/>
      <c r="M6" s="3"/>
    </row>
    <row r="7" spans="1:13" ht="15.75" thickBot="1" x14ac:dyDescent="0.3">
      <c r="A7" s="63"/>
      <c r="I7" s="51"/>
      <c r="K7" s="65"/>
      <c r="L7" s="65"/>
      <c r="M7" s="61" t="s">
        <v>2</v>
      </c>
    </row>
    <row r="8" spans="1:13" x14ac:dyDescent="0.25">
      <c r="A8" s="175" t="s">
        <v>110</v>
      </c>
      <c r="B8" s="177" t="s">
        <v>162</v>
      </c>
      <c r="C8" s="178"/>
      <c r="D8" s="178"/>
      <c r="E8" s="178"/>
      <c r="F8" s="179"/>
      <c r="G8" s="178" t="s">
        <v>159</v>
      </c>
      <c r="H8" s="178"/>
      <c r="I8" s="178"/>
      <c r="J8" s="180" t="s">
        <v>163</v>
      </c>
      <c r="K8" s="181"/>
      <c r="L8" s="182"/>
      <c r="M8" s="183" t="s">
        <v>164</v>
      </c>
    </row>
    <row r="9" spans="1:13" ht="72" thickBot="1" x14ac:dyDescent="0.3">
      <c r="A9" s="176"/>
      <c r="B9" s="136" t="s">
        <v>13</v>
      </c>
      <c r="C9" s="67" t="s">
        <v>165</v>
      </c>
      <c r="D9" s="67" t="s">
        <v>22</v>
      </c>
      <c r="E9" s="68" t="s">
        <v>26</v>
      </c>
      <c r="F9" s="137" t="s">
        <v>32</v>
      </c>
      <c r="G9" s="67" t="s">
        <v>166</v>
      </c>
      <c r="H9" s="67" t="s">
        <v>42</v>
      </c>
      <c r="I9" s="145" t="s">
        <v>106</v>
      </c>
      <c r="J9" s="136" t="s">
        <v>97</v>
      </c>
      <c r="K9" s="68" t="s">
        <v>167</v>
      </c>
      <c r="L9" s="148" t="s">
        <v>168</v>
      </c>
      <c r="M9" s="184"/>
    </row>
    <row r="10" spans="1:13" ht="15.75" x14ac:dyDescent="0.25">
      <c r="A10" s="151" t="s">
        <v>158</v>
      </c>
      <c r="B10" s="138">
        <v>108087</v>
      </c>
      <c r="C10" s="66">
        <v>231273</v>
      </c>
      <c r="D10" s="66">
        <v>181600</v>
      </c>
      <c r="E10" s="66">
        <v>26982</v>
      </c>
      <c r="F10" s="139">
        <v>0</v>
      </c>
      <c r="G10" s="134">
        <v>372325</v>
      </c>
      <c r="H10" s="66">
        <v>4095</v>
      </c>
      <c r="I10" s="146"/>
      <c r="J10" s="138">
        <v>42401</v>
      </c>
      <c r="K10" s="66"/>
      <c r="L10" s="149">
        <v>0</v>
      </c>
      <c r="M10" s="152">
        <f>SUM(B10:L10)</f>
        <v>966763</v>
      </c>
    </row>
    <row r="11" spans="1:13" ht="31.5" x14ac:dyDescent="0.25">
      <c r="A11" s="153" t="s">
        <v>111</v>
      </c>
      <c r="B11" s="140"/>
      <c r="C11" s="55">
        <v>1050</v>
      </c>
      <c r="D11" s="55">
        <v>140</v>
      </c>
      <c r="E11" s="55"/>
      <c r="F11" s="141"/>
      <c r="G11" s="135"/>
      <c r="H11" s="55"/>
      <c r="I11" s="147"/>
      <c r="J11" s="140">
        <v>1500</v>
      </c>
      <c r="K11" s="55"/>
      <c r="L11" s="150">
        <v>140544</v>
      </c>
      <c r="M11" s="154">
        <f>SUM(B11:L11)</f>
        <v>143234</v>
      </c>
    </row>
    <row r="12" spans="1:13" ht="15.75" x14ac:dyDescent="0.25">
      <c r="A12" s="153" t="s">
        <v>112</v>
      </c>
      <c r="B12" s="140"/>
      <c r="C12" s="55"/>
      <c r="D12" s="55"/>
      <c r="E12" s="55">
        <v>8569</v>
      </c>
      <c r="F12" s="141"/>
      <c r="G12" s="135"/>
      <c r="H12" s="55"/>
      <c r="I12" s="147"/>
      <c r="J12" s="140">
        <v>1500</v>
      </c>
      <c r="K12" s="55"/>
      <c r="L12" s="150">
        <v>178448</v>
      </c>
      <c r="M12" s="154">
        <f>SUM(B12:L12)</f>
        <v>188517</v>
      </c>
    </row>
    <row r="13" spans="1:13" ht="16.5" thickBot="1" x14ac:dyDescent="0.3">
      <c r="A13" s="155" t="s">
        <v>169</v>
      </c>
      <c r="B13" s="142">
        <f t="shared" ref="B13:M13" si="0">SUM(B10:B12)</f>
        <v>108087</v>
      </c>
      <c r="C13" s="143">
        <f t="shared" si="0"/>
        <v>232323</v>
      </c>
      <c r="D13" s="143">
        <f>SUM(D10:D12)</f>
        <v>181740</v>
      </c>
      <c r="E13" s="143">
        <f t="shared" si="0"/>
        <v>35551</v>
      </c>
      <c r="F13" s="144">
        <f t="shared" si="0"/>
        <v>0</v>
      </c>
      <c r="G13" s="156">
        <f t="shared" si="0"/>
        <v>372325</v>
      </c>
      <c r="H13" s="143">
        <f t="shared" si="0"/>
        <v>4095</v>
      </c>
      <c r="I13" s="157">
        <f t="shared" si="0"/>
        <v>0</v>
      </c>
      <c r="J13" s="142">
        <f>SUM(J10:J12)</f>
        <v>45401</v>
      </c>
      <c r="K13" s="143">
        <f>SUM(K10:K12)</f>
        <v>0</v>
      </c>
      <c r="L13" s="144">
        <f t="shared" si="0"/>
        <v>318992</v>
      </c>
      <c r="M13" s="158">
        <f t="shared" si="0"/>
        <v>1298514</v>
      </c>
    </row>
  </sheetData>
  <mergeCells count="8">
    <mergeCell ref="I2:M2"/>
    <mergeCell ref="A4:M4"/>
    <mergeCell ref="A5:M5"/>
    <mergeCell ref="A8:A9"/>
    <mergeCell ref="B8:F8"/>
    <mergeCell ref="G8:I8"/>
    <mergeCell ref="J8:L8"/>
    <mergeCell ref="M8:M9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1.mell</vt:lpstr>
      <vt:lpstr>2.mell. </vt:lpstr>
      <vt:lpstr>3.mell.</vt:lpstr>
      <vt:lpstr>4.mell.</vt:lpstr>
      <vt:lpstr>5.mell.</vt:lpstr>
      <vt:lpstr>6.mell.</vt:lpstr>
      <vt:lpstr>7.mell. </vt:lpstr>
      <vt:lpstr>8. mell.</vt:lpstr>
      <vt:lpstr>9.mell.</vt:lpstr>
      <vt:lpstr>10.mell</vt:lpstr>
      <vt:lpstr>11.mell</vt:lpstr>
      <vt:lpstr>12.mell</vt:lpstr>
      <vt:lpstr>13.mell</vt:lpstr>
      <vt:lpstr>14.mell</vt:lpstr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Czinege Erika</dc:creator>
  <cp:lastModifiedBy>Kovács Tímea</cp:lastModifiedBy>
  <cp:lastPrinted>2015-12-15T13:28:55Z</cp:lastPrinted>
  <dcterms:created xsi:type="dcterms:W3CDTF">2015-02-13T06:43:12Z</dcterms:created>
  <dcterms:modified xsi:type="dcterms:W3CDTF">2015-12-15T15:13:29Z</dcterms:modified>
</cp:coreProperties>
</file>