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225"/>
  </bookViews>
  <sheets>
    <sheet name="3. Kiadások" sheetId="1" r:id="rId1"/>
  </sheets>
  <externalReferences>
    <externalReference r:id="rId2"/>
    <externalReference r:id="rId3"/>
  </externalReferences>
  <definedNames>
    <definedName name="beruh">'[1]4.1. táj.'!#REF!</definedName>
    <definedName name="intézmények">'[2]4.1. táj.'!#REF!</definedName>
    <definedName name="_xlnm.Print_Titles" localSheetId="0">'3. Kiadások'!$A:$C,'3. Kiadások'!$1:$7</definedName>
  </definedNames>
  <calcPr calcId="125725"/>
</workbook>
</file>

<file path=xl/calcChain.xml><?xml version="1.0" encoding="utf-8"?>
<calcChain xmlns="http://schemas.openxmlformats.org/spreadsheetml/2006/main">
  <c r="D72" i="1"/>
  <c r="F72"/>
  <c r="E72"/>
  <c r="G67"/>
  <c r="G9" l="1"/>
  <c r="G10"/>
  <c r="G11"/>
  <c r="D12"/>
  <c r="D19" s="1"/>
  <c r="E12"/>
  <c r="F12"/>
  <c r="G12" s="1"/>
  <c r="G15"/>
  <c r="G17"/>
  <c r="D18"/>
  <c r="E18"/>
  <c r="E19" s="1"/>
  <c r="F18"/>
  <c r="F19" s="1"/>
  <c r="G22"/>
  <c r="G25"/>
  <c r="G26"/>
  <c r="D27"/>
  <c r="E27"/>
  <c r="E51" s="1"/>
  <c r="F27"/>
  <c r="G30"/>
  <c r="G31"/>
  <c r="D32"/>
  <c r="E32"/>
  <c r="F32"/>
  <c r="G35"/>
  <c r="G36"/>
  <c r="G37"/>
  <c r="G38"/>
  <c r="G39"/>
  <c r="G40"/>
  <c r="D41"/>
  <c r="E41"/>
  <c r="F41"/>
  <c r="G44"/>
  <c r="D45"/>
  <c r="E45"/>
  <c r="F45"/>
  <c r="G48"/>
  <c r="G49"/>
  <c r="D50"/>
  <c r="E50"/>
  <c r="F50"/>
  <c r="G54"/>
  <c r="G55"/>
  <c r="D56"/>
  <c r="E56"/>
  <c r="F56"/>
  <c r="G59"/>
  <c r="G60"/>
  <c r="G61"/>
  <c r="G62"/>
  <c r="G63"/>
  <c r="D64"/>
  <c r="E64"/>
  <c r="F64"/>
  <c r="G68"/>
  <c r="G69"/>
  <c r="G70"/>
  <c r="G71"/>
  <c r="G75"/>
  <c r="G76"/>
  <c r="D77"/>
  <c r="E77"/>
  <c r="F77"/>
  <c r="G80"/>
  <c r="D81"/>
  <c r="D82" s="1"/>
  <c r="E81"/>
  <c r="F81"/>
  <c r="F82"/>
  <c r="G81" l="1"/>
  <c r="E82"/>
  <c r="G82" s="1"/>
  <c r="G77"/>
  <c r="G72"/>
  <c r="G64"/>
  <c r="F51"/>
  <c r="F78" s="1"/>
  <c r="F83" s="1"/>
  <c r="G32"/>
  <c r="G27"/>
  <c r="D51"/>
  <c r="D78" s="1"/>
  <c r="D83" s="1"/>
  <c r="G18"/>
  <c r="G19"/>
  <c r="E78"/>
  <c r="E83" s="1"/>
  <c r="G56"/>
  <c r="G50"/>
  <c r="G45"/>
  <c r="G41"/>
  <c r="G51" l="1"/>
  <c r="G83"/>
  <c r="G78"/>
</calcChain>
</file>

<file path=xl/sharedStrings.xml><?xml version="1.0" encoding="utf-8"?>
<sst xmlns="http://schemas.openxmlformats.org/spreadsheetml/2006/main" count="163" uniqueCount="162">
  <si>
    <t>KIADÁSOK ÖSSZESEN</t>
  </si>
  <si>
    <t>FINANSZÍROZÁSI KIADÁSOK ÖSSZESEN</t>
  </si>
  <si>
    <t>Belföldi finanszírozás kiadásai összesen</t>
  </si>
  <si>
    <t>K91</t>
  </si>
  <si>
    <t xml:space="preserve">Áht-n belüli megelőlegezések visszafizetése </t>
  </si>
  <si>
    <t>059141.</t>
  </si>
  <si>
    <t>K914</t>
  </si>
  <si>
    <t>KÖLTSÉGVETÉSI KIADÁSOK ÖSSZESEN</t>
  </si>
  <si>
    <t>FELÚJÍTÁSOK ÖSSZESEN</t>
  </si>
  <si>
    <t>K7</t>
  </si>
  <si>
    <t>Felújítási célú előzetesen felszámított ÁFA</t>
  </si>
  <si>
    <t>05741.</t>
  </si>
  <si>
    <t>K74</t>
  </si>
  <si>
    <t xml:space="preserve">Ingatlanok felújítása </t>
  </si>
  <si>
    <t>05711.</t>
  </si>
  <si>
    <t>K71</t>
  </si>
  <si>
    <t>Felújítások</t>
  </si>
  <si>
    <t>BERUHÁZÁSOK ÖSSZESEN</t>
  </si>
  <si>
    <t>K6</t>
  </si>
  <si>
    <t>Beruházási célú előzetesen felszámított ÁFA</t>
  </si>
  <si>
    <t>05671.</t>
  </si>
  <si>
    <t>K67</t>
  </si>
  <si>
    <t xml:space="preserve">Egyéb tárgyi eszközök beszerzése, létesítése </t>
  </si>
  <si>
    <t>05641.</t>
  </si>
  <si>
    <t>K64</t>
  </si>
  <si>
    <t xml:space="preserve">Informatikai eszközök beszerzése, létesítése </t>
  </si>
  <si>
    <t>05631.</t>
  </si>
  <si>
    <t>K63</t>
  </si>
  <si>
    <t xml:space="preserve">Ingatlanok beszerzése, létesítése </t>
  </si>
  <si>
    <t>05621.</t>
  </si>
  <si>
    <t>K62</t>
  </si>
  <si>
    <t>Beruházások</t>
  </si>
  <si>
    <t>EGYÉB MŰKÖDÉSI CÉLÚ KIAD. ÖSSZESEN</t>
  </si>
  <si>
    <t>K5</t>
  </si>
  <si>
    <t xml:space="preserve">Tartalékok </t>
  </si>
  <si>
    <t>055131.</t>
  </si>
  <si>
    <t>K513</t>
  </si>
  <si>
    <t xml:space="preserve">Egyéb működési célú tám. áht-n kívülre  </t>
  </si>
  <si>
    <t>055121.</t>
  </si>
  <si>
    <t>K512</t>
  </si>
  <si>
    <t xml:space="preserve">Műk. c. visszatér. tám., kölcs. nyújt. áht-n kívülre  </t>
  </si>
  <si>
    <t>055081.</t>
  </si>
  <si>
    <t>K508</t>
  </si>
  <si>
    <t xml:space="preserve">Egyéb műk. célú tám. áht-n belülre  </t>
  </si>
  <si>
    <t>055061.</t>
  </si>
  <si>
    <t>K506</t>
  </si>
  <si>
    <t xml:space="preserve">Elvonások és befizetések </t>
  </si>
  <si>
    <t>055021.</t>
  </si>
  <si>
    <t>K502</t>
  </si>
  <si>
    <t>Egyéb működési célú kiadások</t>
  </si>
  <si>
    <t>ELLÁTOTTAK PÉNZBELI JUTT. ÖSSZESEN</t>
  </si>
  <si>
    <t>K4</t>
  </si>
  <si>
    <t xml:space="preserve">Egyéb nem intézményi ellátások   </t>
  </si>
  <si>
    <t>05481.</t>
  </si>
  <si>
    <t>K48</t>
  </si>
  <si>
    <t xml:space="preserve">Családi támogatások   </t>
  </si>
  <si>
    <t>05421.</t>
  </si>
  <si>
    <t>K42</t>
  </si>
  <si>
    <t>Ellátottak pénzbeli juttatásai</t>
  </si>
  <si>
    <t>DOLOGI KIADÁSOK ÖSSZESEN</t>
  </si>
  <si>
    <t>K3</t>
  </si>
  <si>
    <t>Különféle befiz. és egyéb dologi kiad. összesen</t>
  </si>
  <si>
    <t>K35</t>
  </si>
  <si>
    <t xml:space="preserve">Egyéb dologi kiadások </t>
  </si>
  <si>
    <t>053551.</t>
  </si>
  <si>
    <t>K355</t>
  </si>
  <si>
    <t xml:space="preserve">Műk. célú előzetesen felsz. ÁFA </t>
  </si>
  <si>
    <t>053511.</t>
  </si>
  <si>
    <t>K351</t>
  </si>
  <si>
    <t>Különféle befizetések és egyéb dologi kiadások</t>
  </si>
  <si>
    <t>Kiküld., reklám- és propaganda kiad. összesen</t>
  </si>
  <si>
    <t>K34</t>
  </si>
  <si>
    <t xml:space="preserve">Reklám- és propagandakiadások </t>
  </si>
  <si>
    <t>053421.</t>
  </si>
  <si>
    <t>K342</t>
  </si>
  <si>
    <t>Kiküldetések, reklám- és propaganda kiadások</t>
  </si>
  <si>
    <t>Szolgáltatási kiadások összesen</t>
  </si>
  <si>
    <t>K33</t>
  </si>
  <si>
    <t xml:space="preserve">Egyéb szolgáltatások </t>
  </si>
  <si>
    <t>053371.</t>
  </si>
  <si>
    <t>K337</t>
  </si>
  <si>
    <t xml:space="preserve">Szakmai tevékenységet segítő szolgáltatások </t>
  </si>
  <si>
    <t>053361.</t>
  </si>
  <si>
    <t>K336</t>
  </si>
  <si>
    <t xml:space="preserve">Közvetített szolgáltatások </t>
  </si>
  <si>
    <t>053351.</t>
  </si>
  <si>
    <t>K335</t>
  </si>
  <si>
    <t xml:space="preserve">Karbantartási, kisjavítási szolgáltatások </t>
  </si>
  <si>
    <t>053341.</t>
  </si>
  <si>
    <t>K334</t>
  </si>
  <si>
    <t xml:space="preserve">Vásárolt élelmezés </t>
  </si>
  <si>
    <t>053321.</t>
  </si>
  <si>
    <t>K332</t>
  </si>
  <si>
    <t xml:space="preserve">Közüzemi díjak </t>
  </si>
  <si>
    <t>053311.</t>
  </si>
  <si>
    <t>K331</t>
  </si>
  <si>
    <t>Szolgáltatási kiadások</t>
  </si>
  <si>
    <t>Kommunikációs szolgáltatások összesen</t>
  </si>
  <si>
    <t>K32</t>
  </si>
  <si>
    <t xml:space="preserve">Egyéb kommunikációs szolgáltatások </t>
  </si>
  <si>
    <t>053221.</t>
  </si>
  <si>
    <t>K322</t>
  </si>
  <si>
    <t xml:space="preserve">Informatikai szolgáltatások igénybevétele </t>
  </si>
  <si>
    <t>053211.</t>
  </si>
  <si>
    <t>K321</t>
  </si>
  <si>
    <t xml:space="preserve">Kommunikációs szolgáltatások </t>
  </si>
  <si>
    <t>Készletbeszerzés összesen</t>
  </si>
  <si>
    <t>0521.</t>
  </si>
  <si>
    <t>K31</t>
  </si>
  <si>
    <t xml:space="preserve">Üzemeltetési anyagok beszerzése </t>
  </si>
  <si>
    <t>053121.</t>
  </si>
  <si>
    <t>K312</t>
  </si>
  <si>
    <t xml:space="preserve">Szakmai anyagok beszerzése </t>
  </si>
  <si>
    <t>053111.</t>
  </si>
  <si>
    <t>K311</t>
  </si>
  <si>
    <t>Készletbeszerzés</t>
  </si>
  <si>
    <t xml:space="preserve">MADÓKAT TERH. JÁR. ÉS SZOC. HJ. ADÓ </t>
  </si>
  <si>
    <t>K2</t>
  </si>
  <si>
    <t>Munkaadókat terhelő járulékok és szociális hozzájárulási adó</t>
  </si>
  <si>
    <t>SZEMÉLYI JUTTATÁSOK ÖSSZESEN</t>
  </si>
  <si>
    <t>K1</t>
  </si>
  <si>
    <t>Külső személyi juttatások összsen</t>
  </si>
  <si>
    <t>0512.</t>
  </si>
  <si>
    <t>K12</t>
  </si>
  <si>
    <t xml:space="preserve">Egyéb külső személyi juttatások </t>
  </si>
  <si>
    <t>051231.</t>
  </si>
  <si>
    <t>K123</t>
  </si>
  <si>
    <t xml:space="preserve">Mvégz. ir. egyéb jogv. nem saját fogl. fiz. jutt. </t>
  </si>
  <si>
    <t>051221.</t>
  </si>
  <si>
    <t>K122</t>
  </si>
  <si>
    <t xml:space="preserve">Választott tisztségviselők juttatásai </t>
  </si>
  <si>
    <t>051211.</t>
  </si>
  <si>
    <t>K121</t>
  </si>
  <si>
    <t>Külső személyi juttatások</t>
  </si>
  <si>
    <t>Foglalkoztatottak személyi juttatásai összesen</t>
  </si>
  <si>
    <t>0511.</t>
  </si>
  <si>
    <t>K11</t>
  </si>
  <si>
    <t xml:space="preserve">Foglalkoztatottak egyéb személyi juttatásai </t>
  </si>
  <si>
    <t>0511131.</t>
  </si>
  <si>
    <t>K1113</t>
  </si>
  <si>
    <t xml:space="preserve">Béren kívüli juttatások </t>
  </si>
  <si>
    <t>0511071.</t>
  </si>
  <si>
    <t>K1107</t>
  </si>
  <si>
    <t xml:space="preserve">Törvény szerinti illetmények, munkabérek </t>
  </si>
  <si>
    <t>0511011.</t>
  </si>
  <si>
    <t>K1101</t>
  </si>
  <si>
    <t>Foglalkoztatottak személyi juttatásai</t>
  </si>
  <si>
    <t>Teljesítés %-a</t>
  </si>
  <si>
    <t>Teljesítés</t>
  </si>
  <si>
    <t>Módosított</t>
  </si>
  <si>
    <t>Eredeti</t>
  </si>
  <si>
    <t>Önkormányzat</t>
  </si>
  <si>
    <t>Megnevezés</t>
  </si>
  <si>
    <t>Számla-szám</t>
  </si>
  <si>
    <t>Rovat-szám</t>
  </si>
  <si>
    <t>adatok Ft-ban</t>
  </si>
  <si>
    <t>PATOSFA KÖZSÉG ÖNKORMÁNYZATA 2017. ÉVI KÖLTSÉGVETÉS VÉGREHAJTÁSA</t>
  </si>
  <si>
    <t>2017. évi előirányzat</t>
  </si>
  <si>
    <t>K61</t>
  </si>
  <si>
    <t>05611.</t>
  </si>
  <si>
    <t xml:space="preserve">Immateriális javak beszerzése, létesítése </t>
  </si>
  <si>
    <t>3. melléklet a 2/2018.(V.31.) számú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</si>
</sst>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4" fontId="10" fillId="0" borderId="0" applyFont="0" applyFill="0" applyBorder="0" applyAlignment="0" applyProtection="0"/>
  </cellStyleXfs>
  <cellXfs count="102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9" fontId="3" fillId="2" borderId="1" xfId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9" fontId="3" fillId="4" borderId="1" xfId="1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 indent="1"/>
    </xf>
    <xf numFmtId="0" fontId="3" fillId="5" borderId="4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9" fontId="5" fillId="0" borderId="5" xfId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indent="1"/>
    </xf>
    <xf numFmtId="9" fontId="3" fillId="0" borderId="6" xfId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horizontal="left" vertical="center" indent="1"/>
    </xf>
    <xf numFmtId="0" fontId="0" fillId="0" borderId="9" xfId="0" applyFill="1" applyBorder="1"/>
    <xf numFmtId="9" fontId="3" fillId="0" borderId="9" xfId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vertical="center"/>
    </xf>
    <xf numFmtId="9" fontId="3" fillId="4" borderId="6" xfId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left" vertical="center" indent="1"/>
    </xf>
    <xf numFmtId="0" fontId="7" fillId="5" borderId="7" xfId="0" applyFont="1" applyFill="1" applyBorder="1" applyAlignment="1">
      <alignment horizontal="left" vertical="center" indent="1"/>
    </xf>
    <xf numFmtId="0" fontId="4" fillId="5" borderId="8" xfId="0" applyFont="1" applyFill="1" applyBorder="1" applyAlignment="1">
      <alignment vertical="center"/>
    </xf>
    <xf numFmtId="9" fontId="3" fillId="0" borderId="3" xfId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9" fontId="3" fillId="0" borderId="11" xfId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left" vertical="center" indent="1"/>
    </xf>
    <xf numFmtId="9" fontId="3" fillId="0" borderId="14" xfId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 indent="1"/>
    </xf>
    <xf numFmtId="0" fontId="4" fillId="0" borderId="16" xfId="0" applyFont="1" applyFill="1" applyBorder="1" applyAlignment="1">
      <alignment horizontal="left" vertical="center" indent="1"/>
    </xf>
    <xf numFmtId="9" fontId="3" fillId="0" borderId="17" xfId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left" vertical="center" indent="1"/>
    </xf>
    <xf numFmtId="0" fontId="8" fillId="0" borderId="17" xfId="0" applyFont="1" applyFill="1" applyBorder="1" applyAlignment="1">
      <alignment horizontal="left" vertical="center"/>
    </xf>
    <xf numFmtId="9" fontId="3" fillId="0" borderId="18" xfId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left" vertical="center" indent="1"/>
    </xf>
    <xf numFmtId="9" fontId="3" fillId="0" borderId="1" xfId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 vertical="center" indent="1"/>
    </xf>
    <xf numFmtId="0" fontId="4" fillId="0" borderId="20" xfId="0" applyFont="1" applyFill="1" applyBorder="1" applyAlignment="1">
      <alignment horizontal="left" vertical="center" indent="1"/>
    </xf>
    <xf numFmtId="0" fontId="3" fillId="0" borderId="17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 indent="1"/>
    </xf>
    <xf numFmtId="9" fontId="5" fillId="0" borderId="3" xfId="1" applyFont="1" applyFill="1" applyBorder="1" applyAlignment="1">
      <alignment vertical="center"/>
    </xf>
    <xf numFmtId="9" fontId="5" fillId="0" borderId="18" xfId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indent="1"/>
    </xf>
    <xf numFmtId="3" fontId="3" fillId="0" borderId="17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 wrapText="1"/>
    </xf>
    <xf numFmtId="0" fontId="9" fillId="0" borderId="0" xfId="0" applyFont="1"/>
    <xf numFmtId="0" fontId="3" fillId="0" borderId="17" xfId="0" applyFont="1" applyBorder="1" applyAlignment="1">
      <alignment horizontal="left" vertical="center" wrapText="1"/>
    </xf>
    <xf numFmtId="3" fontId="4" fillId="0" borderId="14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/>
    </xf>
    <xf numFmtId="0" fontId="3" fillId="0" borderId="0" xfId="0" applyFont="1" applyAlignment="1"/>
    <xf numFmtId="3" fontId="3" fillId="6" borderId="30" xfId="0" applyNumberFormat="1" applyFont="1" applyFill="1" applyBorder="1" applyAlignment="1">
      <alignment horizontal="center" vertical="center" wrapText="1"/>
    </xf>
    <xf numFmtId="3" fontId="3" fillId="6" borderId="2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6" borderId="3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3" fontId="6" fillId="6" borderId="12" xfId="2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6" fillId="6" borderId="27" xfId="2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6" fillId="6" borderId="28" xfId="2" applyNumberFormat="1" applyFont="1" applyFill="1" applyBorder="1" applyAlignment="1">
      <alignment horizontal="center" vertical="center" wrapText="1"/>
    </xf>
    <xf numFmtId="3" fontId="6" fillId="6" borderId="26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6">
    <cellStyle name="Ezres 2" xfId="3"/>
    <cellStyle name="Normál" xfId="0" builtinId="0"/>
    <cellStyle name="Normál 2" xfId="2"/>
    <cellStyle name="Normál 3 2" xfId="4"/>
    <cellStyle name="Pénznem 2" xfId="5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3"/>
  <sheetViews>
    <sheetView tabSelected="1" zoomScaleNormal="100" workbookViewId="0">
      <pane xSplit="3" ySplit="7" topLeftCell="D56" activePane="bottomRight" state="frozen"/>
      <selection activeCell="K64" sqref="K64"/>
      <selection pane="topRight" activeCell="K64" sqref="K64"/>
      <selection pane="bottomLeft" activeCell="K64" sqref="K64"/>
      <selection pane="bottomRight" activeCell="I4" sqref="I4"/>
    </sheetView>
  </sheetViews>
  <sheetFormatPr defaultRowHeight="15"/>
  <cols>
    <col min="1" max="1" width="7.7109375" customWidth="1"/>
    <col min="2" max="2" width="9.7109375" customWidth="1"/>
    <col min="3" max="3" width="45.5703125" customWidth="1"/>
    <col min="4" max="4" width="10.85546875" style="2" customWidth="1"/>
    <col min="5" max="5" width="10.7109375" style="2" customWidth="1"/>
    <col min="6" max="6" width="10.5703125" style="2" customWidth="1"/>
    <col min="7" max="7" width="9.140625" style="2"/>
    <col min="8" max="8" width="9.7109375" style="2" customWidth="1"/>
    <col min="9" max="9" width="9.85546875" style="2" customWidth="1"/>
    <col min="10" max="10" width="10.28515625" style="2" customWidth="1"/>
    <col min="11" max="11" width="9.140625" style="1"/>
    <col min="12" max="12" width="12" style="1" customWidth="1"/>
    <col min="13" max="13" width="12.5703125" customWidth="1"/>
    <col min="14" max="14" width="11.7109375" customWidth="1"/>
  </cols>
  <sheetData>
    <row r="1" spans="1:15">
      <c r="A1" s="84" t="s">
        <v>156</v>
      </c>
      <c r="B1" s="84"/>
      <c r="C1" s="84"/>
      <c r="D1" s="84"/>
      <c r="E1" s="84"/>
      <c r="F1" s="84"/>
      <c r="G1" s="84"/>
      <c r="H1" s="81" t="s">
        <v>161</v>
      </c>
      <c r="I1" s="81"/>
      <c r="J1" s="81"/>
      <c r="K1" s="81"/>
      <c r="L1" s="81"/>
      <c r="M1" s="81"/>
      <c r="N1" s="81"/>
      <c r="O1" s="81"/>
    </row>
    <row r="2" spans="1:15">
      <c r="A2" s="85" t="s">
        <v>155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5.75" thickBot="1"/>
    <row r="4" spans="1:15" ht="25.5" customHeight="1">
      <c r="A4" s="86" t="s">
        <v>154</v>
      </c>
      <c r="B4" s="92" t="s">
        <v>153</v>
      </c>
      <c r="C4" s="89" t="s">
        <v>152</v>
      </c>
      <c r="D4" s="82" t="s">
        <v>157</v>
      </c>
      <c r="E4" s="83"/>
      <c r="F4" s="83"/>
      <c r="G4" s="83"/>
      <c r="H4"/>
      <c r="I4"/>
      <c r="J4"/>
      <c r="K4"/>
      <c r="L4"/>
    </row>
    <row r="5" spans="1:15">
      <c r="A5" s="87"/>
      <c r="B5" s="93"/>
      <c r="C5" s="90"/>
      <c r="D5" s="99" t="s">
        <v>151</v>
      </c>
      <c r="E5" s="99"/>
      <c r="F5" s="99"/>
      <c r="G5" s="99"/>
      <c r="H5"/>
      <c r="I5"/>
      <c r="J5"/>
      <c r="K5"/>
      <c r="L5"/>
    </row>
    <row r="6" spans="1:15">
      <c r="A6" s="87"/>
      <c r="B6" s="93"/>
      <c r="C6" s="90"/>
      <c r="D6" s="97" t="s">
        <v>150</v>
      </c>
      <c r="E6" s="95" t="s">
        <v>149</v>
      </c>
      <c r="F6" s="95" t="s">
        <v>148</v>
      </c>
      <c r="G6" s="100" t="s">
        <v>147</v>
      </c>
      <c r="H6"/>
      <c r="I6"/>
      <c r="J6"/>
      <c r="K6"/>
      <c r="L6"/>
    </row>
    <row r="7" spans="1:15" ht="18.75" customHeight="1" thickBot="1">
      <c r="A7" s="88"/>
      <c r="B7" s="94"/>
      <c r="C7" s="91"/>
      <c r="D7" s="98"/>
      <c r="E7" s="96"/>
      <c r="F7" s="96"/>
      <c r="G7" s="101"/>
      <c r="H7"/>
      <c r="I7"/>
      <c r="J7"/>
      <c r="K7"/>
      <c r="L7"/>
    </row>
    <row r="8" spans="1:15">
      <c r="A8" s="80" t="s">
        <v>146</v>
      </c>
      <c r="B8" s="50"/>
      <c r="C8" s="79"/>
      <c r="D8" s="48"/>
      <c r="E8" s="47"/>
      <c r="F8" s="47"/>
      <c r="G8" s="78"/>
      <c r="H8"/>
      <c r="I8"/>
      <c r="J8"/>
      <c r="K8"/>
      <c r="L8"/>
    </row>
    <row r="9" spans="1:15">
      <c r="A9" s="66" t="s">
        <v>145</v>
      </c>
      <c r="B9" s="65" t="s">
        <v>144</v>
      </c>
      <c r="C9" s="64" t="s">
        <v>143</v>
      </c>
      <c r="D9" s="63">
        <v>5666050</v>
      </c>
      <c r="E9" s="62">
        <v>4795328</v>
      </c>
      <c r="F9" s="62">
        <v>4795328</v>
      </c>
      <c r="G9" s="61">
        <f>F9/E9</f>
        <v>1</v>
      </c>
      <c r="H9"/>
      <c r="I9"/>
      <c r="J9"/>
      <c r="K9"/>
      <c r="L9"/>
    </row>
    <row r="10" spans="1:15">
      <c r="A10" s="66" t="s">
        <v>142</v>
      </c>
      <c r="B10" s="65" t="s">
        <v>141</v>
      </c>
      <c r="C10" s="64" t="s">
        <v>140</v>
      </c>
      <c r="D10" s="63">
        <v>96000</v>
      </c>
      <c r="E10" s="62">
        <v>96000</v>
      </c>
      <c r="F10" s="62">
        <v>96000</v>
      </c>
      <c r="G10" s="61">
        <f>F10/E10</f>
        <v>1</v>
      </c>
      <c r="H10"/>
      <c r="I10"/>
      <c r="J10"/>
      <c r="K10"/>
      <c r="L10"/>
    </row>
    <row r="11" spans="1:15" ht="15.75" thickBot="1">
      <c r="A11" s="45" t="s">
        <v>139</v>
      </c>
      <c r="B11" s="44" t="s">
        <v>138</v>
      </c>
      <c r="C11" s="43" t="s">
        <v>137</v>
      </c>
      <c r="D11" s="63">
        <v>0</v>
      </c>
      <c r="E11" s="41">
        <v>158000</v>
      </c>
      <c r="F11" s="41">
        <v>158000</v>
      </c>
      <c r="G11" s="40">
        <f>F11/E11</f>
        <v>1</v>
      </c>
      <c r="H11"/>
      <c r="I11"/>
      <c r="J11"/>
      <c r="K11"/>
      <c r="L11"/>
    </row>
    <row r="12" spans="1:15" s="76" customFormat="1" ht="15.75" thickBot="1">
      <c r="A12" s="17" t="s">
        <v>136</v>
      </c>
      <c r="B12" s="16" t="s">
        <v>135</v>
      </c>
      <c r="C12" s="15" t="s">
        <v>134</v>
      </c>
      <c r="D12" s="14">
        <f>SUM(D9:D11)</f>
        <v>5762050</v>
      </c>
      <c r="E12" s="14">
        <f>SUM(E9:E11)</f>
        <v>5049328</v>
      </c>
      <c r="F12" s="14">
        <f>SUM(F9:F11)</f>
        <v>5049328</v>
      </c>
      <c r="G12" s="69">
        <f>F12/E12</f>
        <v>1</v>
      </c>
    </row>
    <row r="13" spans="1:15" s="76" customFormat="1">
      <c r="A13" s="73"/>
      <c r="B13" s="73"/>
      <c r="C13" s="72"/>
      <c r="D13" s="71"/>
      <c r="E13" s="71"/>
      <c r="F13" s="71"/>
      <c r="G13" s="70"/>
    </row>
    <row r="14" spans="1:15" ht="15.75" thickBot="1">
      <c r="A14" s="56" t="s">
        <v>133</v>
      </c>
      <c r="B14" s="77"/>
      <c r="C14" s="77"/>
      <c r="D14" s="53"/>
      <c r="E14" s="53"/>
      <c r="F14" s="53"/>
      <c r="G14" s="52"/>
      <c r="H14"/>
      <c r="I14"/>
      <c r="J14"/>
      <c r="K14"/>
      <c r="L14"/>
    </row>
    <row r="15" spans="1:15">
      <c r="A15" s="51" t="s">
        <v>132</v>
      </c>
      <c r="B15" s="50" t="s">
        <v>131</v>
      </c>
      <c r="C15" s="49" t="s">
        <v>130</v>
      </c>
      <c r="D15" s="48">
        <v>2949667</v>
      </c>
      <c r="E15" s="47">
        <v>2927227</v>
      </c>
      <c r="F15" s="47">
        <v>2927227</v>
      </c>
      <c r="G15" s="46">
        <f>F15/E15</f>
        <v>1</v>
      </c>
      <c r="H15"/>
      <c r="I15"/>
      <c r="J15"/>
      <c r="K15"/>
      <c r="L15"/>
    </row>
    <row r="16" spans="1:15">
      <c r="A16" s="66" t="s">
        <v>129</v>
      </c>
      <c r="B16" s="65" t="s">
        <v>128</v>
      </c>
      <c r="C16" s="64" t="s">
        <v>127</v>
      </c>
      <c r="D16" s="63">
        <v>66000</v>
      </c>
      <c r="E16" s="62">
        <v>0</v>
      </c>
      <c r="F16" s="62">
        <v>0</v>
      </c>
      <c r="G16" s="61"/>
      <c r="H16"/>
      <c r="I16"/>
      <c r="J16"/>
      <c r="K16"/>
      <c r="L16"/>
    </row>
    <row r="17" spans="1:12" ht="15.75" thickBot="1">
      <c r="A17" s="45" t="s">
        <v>126</v>
      </c>
      <c r="B17" s="44" t="s">
        <v>125</v>
      </c>
      <c r="C17" s="43" t="s">
        <v>124</v>
      </c>
      <c r="D17" s="42">
        <v>96000</v>
      </c>
      <c r="E17" s="41">
        <v>96000</v>
      </c>
      <c r="F17" s="41">
        <v>96000</v>
      </c>
      <c r="G17" s="40">
        <f>F17/E17</f>
        <v>1</v>
      </c>
      <c r="H17"/>
      <c r="I17"/>
      <c r="J17"/>
      <c r="K17"/>
      <c r="L17"/>
    </row>
    <row r="18" spans="1:12" s="76" customFormat="1" ht="15.75" thickBot="1">
      <c r="A18" s="17" t="s">
        <v>123</v>
      </c>
      <c r="B18" s="16" t="s">
        <v>122</v>
      </c>
      <c r="C18" s="15" t="s">
        <v>121</v>
      </c>
      <c r="D18" s="14">
        <f>SUM(D15:D17)</f>
        <v>3111667</v>
      </c>
      <c r="E18" s="14">
        <f>SUM(E15:E17)</f>
        <v>3023227</v>
      </c>
      <c r="F18" s="14">
        <f>SUM(F15:F17)</f>
        <v>3023227</v>
      </c>
      <c r="G18" s="69">
        <f>F18/E18</f>
        <v>1</v>
      </c>
    </row>
    <row r="19" spans="1:12" ht="18" customHeight="1" thickBot="1">
      <c r="A19" s="39" t="s">
        <v>120</v>
      </c>
      <c r="B19" s="38"/>
      <c r="C19" s="37" t="s">
        <v>119</v>
      </c>
      <c r="D19" s="36">
        <f>SUM(D12,D18)</f>
        <v>8873717</v>
      </c>
      <c r="E19" s="36">
        <f>SUM(E12,E18)</f>
        <v>8072555</v>
      </c>
      <c r="F19" s="36">
        <f>SUM(F12,F18)</f>
        <v>8072555</v>
      </c>
      <c r="G19" s="35">
        <f>F19/E19</f>
        <v>1</v>
      </c>
      <c r="H19"/>
      <c r="I19"/>
      <c r="J19"/>
      <c r="K19"/>
      <c r="L19"/>
    </row>
    <row r="20" spans="1:12" ht="18" customHeight="1">
      <c r="A20" s="60"/>
      <c r="B20" s="60"/>
      <c r="C20" s="59"/>
      <c r="D20" s="58"/>
      <c r="E20" s="58"/>
      <c r="F20" s="58"/>
      <c r="G20" s="57"/>
      <c r="H20"/>
      <c r="I20"/>
      <c r="J20"/>
      <c r="K20"/>
      <c r="L20"/>
    </row>
    <row r="21" spans="1:12" ht="15.75" thickBot="1">
      <c r="A21" s="56" t="s">
        <v>118</v>
      </c>
      <c r="B21" s="55"/>
      <c r="C21" s="67"/>
      <c r="D21" s="53"/>
      <c r="E21" s="53"/>
      <c r="F21" s="53"/>
      <c r="G21" s="52"/>
      <c r="H21"/>
      <c r="I21"/>
      <c r="J21"/>
      <c r="K21"/>
      <c r="L21"/>
    </row>
    <row r="22" spans="1:12" ht="18" customHeight="1" thickBot="1">
      <c r="A22" s="39" t="s">
        <v>117</v>
      </c>
      <c r="B22" s="38" t="s">
        <v>107</v>
      </c>
      <c r="C22" s="37" t="s">
        <v>116</v>
      </c>
      <c r="D22" s="36">
        <v>1660617</v>
      </c>
      <c r="E22" s="75">
        <v>1499746</v>
      </c>
      <c r="F22" s="75">
        <v>1499746</v>
      </c>
      <c r="G22" s="35">
        <f>F22/E22</f>
        <v>1</v>
      </c>
      <c r="H22"/>
      <c r="I22"/>
      <c r="J22"/>
      <c r="K22"/>
      <c r="L22"/>
    </row>
    <row r="23" spans="1:12" ht="18" customHeight="1">
      <c r="A23" s="60"/>
      <c r="B23" s="60"/>
      <c r="C23" s="59"/>
      <c r="D23" s="58"/>
      <c r="E23" s="58"/>
      <c r="F23" s="58"/>
      <c r="G23" s="57"/>
      <c r="H23"/>
      <c r="I23"/>
      <c r="J23"/>
      <c r="K23"/>
      <c r="L23"/>
    </row>
    <row r="24" spans="1:12" ht="15.75" thickBot="1">
      <c r="A24" s="56" t="s">
        <v>115</v>
      </c>
      <c r="B24" s="68"/>
      <c r="C24" s="67"/>
      <c r="D24" s="53"/>
      <c r="E24" s="74"/>
      <c r="F24" s="74"/>
      <c r="G24" s="52"/>
      <c r="H24"/>
      <c r="I24"/>
      <c r="J24"/>
      <c r="K24"/>
      <c r="L24"/>
    </row>
    <row r="25" spans="1:12">
      <c r="A25" s="51" t="s">
        <v>114</v>
      </c>
      <c r="B25" s="50" t="s">
        <v>113</v>
      </c>
      <c r="C25" s="49" t="s">
        <v>112</v>
      </c>
      <c r="D25" s="48">
        <v>15000</v>
      </c>
      <c r="E25" s="47">
        <v>0</v>
      </c>
      <c r="F25" s="47">
        <v>0</v>
      </c>
      <c r="G25" s="46" t="e">
        <f>F25/E25</f>
        <v>#DIV/0!</v>
      </c>
      <c r="H25"/>
      <c r="I25"/>
      <c r="J25"/>
      <c r="K25"/>
      <c r="L25"/>
    </row>
    <row r="26" spans="1:12" ht="15.75" thickBot="1">
      <c r="A26" s="45" t="s">
        <v>111</v>
      </c>
      <c r="B26" s="44" t="s">
        <v>110</v>
      </c>
      <c r="C26" s="43" t="s">
        <v>109</v>
      </c>
      <c r="D26" s="42">
        <v>1125000</v>
      </c>
      <c r="E26" s="41">
        <v>1895118</v>
      </c>
      <c r="F26" s="41">
        <v>1895118</v>
      </c>
      <c r="G26" s="40">
        <f>F26/E26</f>
        <v>1</v>
      </c>
      <c r="H26"/>
      <c r="I26"/>
      <c r="J26"/>
      <c r="K26"/>
      <c r="L26"/>
    </row>
    <row r="27" spans="1:12" ht="15" customHeight="1" thickBot="1">
      <c r="A27" s="17" t="s">
        <v>108</v>
      </c>
      <c r="B27" s="16" t="s">
        <v>107</v>
      </c>
      <c r="C27" s="15" t="s">
        <v>106</v>
      </c>
      <c r="D27" s="14">
        <f>SUM(D25:D26)</f>
        <v>1140000</v>
      </c>
      <c r="E27" s="14">
        <f>SUM(E25:E26)</f>
        <v>1895118</v>
      </c>
      <c r="F27" s="14">
        <f>SUM(F25:F26)</f>
        <v>1895118</v>
      </c>
      <c r="G27" s="69">
        <f>F27/E27</f>
        <v>1</v>
      </c>
      <c r="H27"/>
      <c r="I27"/>
      <c r="J27"/>
      <c r="K27"/>
      <c r="L27"/>
    </row>
    <row r="28" spans="1:12" ht="15" customHeight="1">
      <c r="A28" s="73"/>
      <c r="B28" s="73"/>
      <c r="C28" s="72"/>
      <c r="D28" s="71"/>
      <c r="E28" s="71"/>
      <c r="F28" s="71"/>
      <c r="G28" s="70"/>
      <c r="H28"/>
      <c r="I28"/>
      <c r="J28"/>
      <c r="K28"/>
      <c r="L28"/>
    </row>
    <row r="29" spans="1:12" ht="15.75" thickBot="1">
      <c r="A29" s="56" t="s">
        <v>105</v>
      </c>
      <c r="B29" s="55"/>
      <c r="C29" s="54"/>
      <c r="D29" s="53"/>
      <c r="E29" s="53"/>
      <c r="F29" s="53"/>
      <c r="G29" s="52"/>
      <c r="H29"/>
      <c r="I29"/>
      <c r="J29"/>
      <c r="K29"/>
      <c r="L29"/>
    </row>
    <row r="30" spans="1:12">
      <c r="A30" s="51" t="s">
        <v>104</v>
      </c>
      <c r="B30" s="50" t="s">
        <v>103</v>
      </c>
      <c r="C30" s="49" t="s">
        <v>102</v>
      </c>
      <c r="D30" s="48">
        <v>130000</v>
      </c>
      <c r="E30" s="47">
        <v>244269</v>
      </c>
      <c r="F30" s="47">
        <v>244269</v>
      </c>
      <c r="G30" s="46">
        <f>F30/E30</f>
        <v>1</v>
      </c>
      <c r="H30"/>
      <c r="I30"/>
      <c r="J30"/>
      <c r="K30"/>
      <c r="L30"/>
    </row>
    <row r="31" spans="1:12" ht="15.75" thickBot="1">
      <c r="A31" s="45" t="s">
        <v>101</v>
      </c>
      <c r="B31" s="44" t="s">
        <v>100</v>
      </c>
      <c r="C31" s="43" t="s">
        <v>99</v>
      </c>
      <c r="D31" s="42">
        <v>135000</v>
      </c>
      <c r="E31" s="41">
        <v>113914</v>
      </c>
      <c r="F31" s="41">
        <v>113914</v>
      </c>
      <c r="G31" s="40">
        <f>F31/E31</f>
        <v>1</v>
      </c>
      <c r="H31"/>
      <c r="I31"/>
      <c r="J31"/>
      <c r="K31"/>
      <c r="L31"/>
    </row>
    <row r="32" spans="1:12" ht="15" customHeight="1" thickBot="1">
      <c r="A32" s="17" t="s">
        <v>98</v>
      </c>
      <c r="B32" s="16"/>
      <c r="C32" s="15" t="s">
        <v>97</v>
      </c>
      <c r="D32" s="14">
        <f>SUM(D30:D31)</f>
        <v>265000</v>
      </c>
      <c r="E32" s="14">
        <f>SUM(E30:E31)</f>
        <v>358183</v>
      </c>
      <c r="F32" s="14">
        <f>SUM(F30:F31)</f>
        <v>358183</v>
      </c>
      <c r="G32" s="69">
        <f>F32/E32</f>
        <v>1</v>
      </c>
      <c r="H32"/>
      <c r="I32"/>
      <c r="J32"/>
      <c r="K32"/>
      <c r="L32"/>
    </row>
    <row r="33" spans="1:12" ht="15" customHeight="1">
      <c r="A33" s="73"/>
      <c r="B33" s="73"/>
      <c r="C33" s="72"/>
      <c r="D33" s="71"/>
      <c r="E33" s="71"/>
      <c r="F33" s="71"/>
      <c r="G33" s="70"/>
      <c r="H33"/>
      <c r="I33"/>
      <c r="J33"/>
      <c r="K33"/>
      <c r="L33"/>
    </row>
    <row r="34" spans="1:12" ht="15.75" thickBot="1">
      <c r="A34" s="56" t="s">
        <v>96</v>
      </c>
      <c r="B34" s="55"/>
      <c r="C34" s="54"/>
      <c r="D34" s="53"/>
      <c r="E34" s="53"/>
      <c r="F34" s="53"/>
      <c r="G34" s="52"/>
      <c r="H34"/>
      <c r="I34"/>
      <c r="J34"/>
      <c r="K34"/>
      <c r="L34"/>
    </row>
    <row r="35" spans="1:12">
      <c r="A35" s="51" t="s">
        <v>95</v>
      </c>
      <c r="B35" s="50" t="s">
        <v>94</v>
      </c>
      <c r="C35" s="49" t="s">
        <v>93</v>
      </c>
      <c r="D35" s="48">
        <v>494000</v>
      </c>
      <c r="E35" s="47">
        <v>879378</v>
      </c>
      <c r="F35" s="47">
        <v>879378</v>
      </c>
      <c r="G35" s="46">
        <f t="shared" ref="G35:G41" si="0">F35/E35</f>
        <v>1</v>
      </c>
      <c r="H35"/>
      <c r="I35"/>
      <c r="J35"/>
      <c r="K35"/>
      <c r="L35"/>
    </row>
    <row r="36" spans="1:12">
      <c r="A36" s="66" t="s">
        <v>92</v>
      </c>
      <c r="B36" s="65" t="s">
        <v>91</v>
      </c>
      <c r="C36" s="64" t="s">
        <v>90</v>
      </c>
      <c r="D36" s="63">
        <v>0</v>
      </c>
      <c r="E36" s="62">
        <v>402828</v>
      </c>
      <c r="F36" s="62">
        <v>402828</v>
      </c>
      <c r="G36" s="61">
        <f t="shared" si="0"/>
        <v>1</v>
      </c>
      <c r="H36"/>
      <c r="I36"/>
      <c r="J36"/>
      <c r="K36"/>
      <c r="L36"/>
    </row>
    <row r="37" spans="1:12">
      <c r="A37" s="66" t="s">
        <v>89</v>
      </c>
      <c r="B37" s="65" t="s">
        <v>88</v>
      </c>
      <c r="C37" s="64" t="s">
        <v>87</v>
      </c>
      <c r="D37" s="63">
        <v>1088728</v>
      </c>
      <c r="E37" s="62">
        <v>110973</v>
      </c>
      <c r="F37" s="62">
        <v>110973</v>
      </c>
      <c r="G37" s="61">
        <f t="shared" si="0"/>
        <v>1</v>
      </c>
      <c r="H37"/>
      <c r="I37"/>
      <c r="J37"/>
      <c r="K37"/>
      <c r="L37"/>
    </row>
    <row r="38" spans="1:12">
      <c r="A38" s="66" t="s">
        <v>86</v>
      </c>
      <c r="B38" s="65" t="s">
        <v>85</v>
      </c>
      <c r="C38" s="64" t="s">
        <v>84</v>
      </c>
      <c r="D38" s="63">
        <v>0</v>
      </c>
      <c r="E38" s="62">
        <v>333720</v>
      </c>
      <c r="F38" s="62">
        <v>333720</v>
      </c>
      <c r="G38" s="61">
        <f t="shared" si="0"/>
        <v>1</v>
      </c>
      <c r="H38"/>
      <c r="I38"/>
      <c r="J38"/>
      <c r="K38"/>
      <c r="L38"/>
    </row>
    <row r="39" spans="1:12">
      <c r="A39" s="66" t="s">
        <v>83</v>
      </c>
      <c r="B39" s="65" t="s">
        <v>82</v>
      </c>
      <c r="C39" s="64" t="s">
        <v>81</v>
      </c>
      <c r="D39" s="63">
        <v>162792</v>
      </c>
      <c r="E39" s="62">
        <v>181581</v>
      </c>
      <c r="F39" s="62">
        <v>181581</v>
      </c>
      <c r="G39" s="61">
        <f t="shared" si="0"/>
        <v>1</v>
      </c>
      <c r="H39"/>
      <c r="I39"/>
      <c r="J39"/>
      <c r="K39"/>
      <c r="L39"/>
    </row>
    <row r="40" spans="1:12" ht="15.75" thickBot="1">
      <c r="A40" s="45" t="s">
        <v>80</v>
      </c>
      <c r="B40" s="44" t="s">
        <v>79</v>
      </c>
      <c r="C40" s="43" t="s">
        <v>78</v>
      </c>
      <c r="D40" s="42">
        <v>1055000</v>
      </c>
      <c r="E40" s="41">
        <v>1034674</v>
      </c>
      <c r="F40" s="41">
        <v>1034674</v>
      </c>
      <c r="G40" s="40">
        <f t="shared" si="0"/>
        <v>1</v>
      </c>
      <c r="H40"/>
      <c r="I40"/>
      <c r="J40"/>
      <c r="K40"/>
      <c r="L40"/>
    </row>
    <row r="41" spans="1:12" ht="15" customHeight="1" thickBot="1">
      <c r="A41" s="17" t="s">
        <v>77</v>
      </c>
      <c r="B41" s="16"/>
      <c r="C41" s="15" t="s">
        <v>76</v>
      </c>
      <c r="D41" s="14">
        <f>SUM(D35:D40)</f>
        <v>2800520</v>
      </c>
      <c r="E41" s="14">
        <f>SUM(E35:E40)</f>
        <v>2943154</v>
      </c>
      <c r="F41" s="14">
        <f>SUM(F35:F40)</f>
        <v>2943154</v>
      </c>
      <c r="G41" s="69">
        <f t="shared" si="0"/>
        <v>1</v>
      </c>
      <c r="H41"/>
      <c r="I41"/>
      <c r="J41"/>
      <c r="K41"/>
      <c r="L41"/>
    </row>
    <row r="42" spans="1:12" ht="15" customHeight="1">
      <c r="A42" s="73"/>
      <c r="B42" s="73"/>
      <c r="C42" s="72"/>
      <c r="D42" s="71"/>
      <c r="E42" s="71"/>
      <c r="F42" s="71"/>
      <c r="G42" s="70"/>
      <c r="H42"/>
      <c r="I42"/>
      <c r="J42"/>
      <c r="K42"/>
      <c r="L42"/>
    </row>
    <row r="43" spans="1:12" ht="15.75" thickBot="1">
      <c r="A43" s="56" t="s">
        <v>75</v>
      </c>
      <c r="B43" s="55"/>
      <c r="C43" s="54"/>
      <c r="D43" s="53"/>
      <c r="E43" s="53"/>
      <c r="F43" s="53"/>
      <c r="G43" s="52"/>
      <c r="H43"/>
      <c r="I43"/>
      <c r="J43"/>
      <c r="K43"/>
      <c r="L43"/>
    </row>
    <row r="44" spans="1:12" ht="15.75" thickBot="1">
      <c r="A44" s="23" t="s">
        <v>74</v>
      </c>
      <c r="B44" s="22" t="s">
        <v>73</v>
      </c>
      <c r="C44" s="21" t="s">
        <v>72</v>
      </c>
      <c r="D44" s="20">
        <v>10000</v>
      </c>
      <c r="E44" s="19">
        <v>35000</v>
      </c>
      <c r="F44" s="19">
        <v>35000</v>
      </c>
      <c r="G44" s="18">
        <f>F44/E44</f>
        <v>1</v>
      </c>
      <c r="H44"/>
      <c r="I44"/>
      <c r="J44"/>
      <c r="K44"/>
      <c r="L44"/>
    </row>
    <row r="45" spans="1:12" ht="15" customHeight="1" thickBot="1">
      <c r="A45" s="17" t="s">
        <v>71</v>
      </c>
      <c r="B45" s="16"/>
      <c r="C45" s="15" t="s">
        <v>70</v>
      </c>
      <c r="D45" s="14">
        <f>SUM(D44)</f>
        <v>10000</v>
      </c>
      <c r="E45" s="14">
        <f>SUM(E44)</f>
        <v>35000</v>
      </c>
      <c r="F45" s="14">
        <f>SUM(F44)</f>
        <v>35000</v>
      </c>
      <c r="G45" s="69">
        <f>F45/E45</f>
        <v>1</v>
      </c>
      <c r="H45"/>
      <c r="I45"/>
      <c r="J45"/>
      <c r="K45"/>
      <c r="L45"/>
    </row>
    <row r="46" spans="1:12" ht="15" customHeight="1">
      <c r="A46" s="73"/>
      <c r="B46" s="73"/>
      <c r="C46" s="72"/>
      <c r="D46" s="71"/>
      <c r="E46" s="71"/>
      <c r="F46" s="71"/>
      <c r="G46" s="70"/>
      <c r="H46"/>
      <c r="I46"/>
      <c r="J46"/>
      <c r="K46"/>
      <c r="L46"/>
    </row>
    <row r="47" spans="1:12" ht="15.75" thickBot="1">
      <c r="A47" s="56" t="s">
        <v>69</v>
      </c>
      <c r="B47" s="55"/>
      <c r="C47" s="54"/>
      <c r="D47" s="53"/>
      <c r="E47" s="53"/>
      <c r="F47" s="53"/>
      <c r="G47" s="52"/>
      <c r="H47"/>
      <c r="I47"/>
      <c r="J47"/>
      <c r="K47"/>
      <c r="L47"/>
    </row>
    <row r="48" spans="1:12">
      <c r="A48" s="51" t="s">
        <v>68</v>
      </c>
      <c r="B48" s="50" t="s">
        <v>67</v>
      </c>
      <c r="C48" s="49" t="s">
        <v>66</v>
      </c>
      <c r="D48" s="48">
        <v>936740</v>
      </c>
      <c r="E48" s="47">
        <v>1007909</v>
      </c>
      <c r="F48" s="47">
        <v>1007909</v>
      </c>
      <c r="G48" s="46">
        <f>F48/E48</f>
        <v>1</v>
      </c>
      <c r="H48"/>
      <c r="I48"/>
      <c r="J48"/>
      <c r="K48"/>
      <c r="L48"/>
    </row>
    <row r="49" spans="1:12" ht="15.75" thickBot="1">
      <c r="A49" s="45" t="s">
        <v>65</v>
      </c>
      <c r="B49" s="44" t="s">
        <v>64</v>
      </c>
      <c r="C49" s="43" t="s">
        <v>63</v>
      </c>
      <c r="D49" s="42">
        <v>330000</v>
      </c>
      <c r="E49" s="41">
        <v>429254</v>
      </c>
      <c r="F49" s="41">
        <v>429254</v>
      </c>
      <c r="G49" s="40">
        <f>F49/E49</f>
        <v>1</v>
      </c>
      <c r="H49"/>
      <c r="I49"/>
      <c r="J49"/>
      <c r="K49"/>
      <c r="L49"/>
    </row>
    <row r="50" spans="1:12" ht="15" customHeight="1" thickBot="1">
      <c r="A50" s="17" t="s">
        <v>62</v>
      </c>
      <c r="B50" s="16"/>
      <c r="C50" s="15" t="s">
        <v>61</v>
      </c>
      <c r="D50" s="14">
        <f>SUM(D48:D49)</f>
        <v>1266740</v>
      </c>
      <c r="E50" s="14">
        <f>SUM(E48:E49)</f>
        <v>1437163</v>
      </c>
      <c r="F50" s="14">
        <f>SUM(F48:F49)</f>
        <v>1437163</v>
      </c>
      <c r="G50" s="69">
        <f>F50/E50</f>
        <v>1</v>
      </c>
      <c r="H50"/>
      <c r="I50"/>
      <c r="J50"/>
      <c r="K50"/>
      <c r="L50"/>
    </row>
    <row r="51" spans="1:12" ht="18" customHeight="1" thickBot="1">
      <c r="A51" s="39" t="s">
        <v>60</v>
      </c>
      <c r="B51" s="38"/>
      <c r="C51" s="37" t="s">
        <v>59</v>
      </c>
      <c r="D51" s="36">
        <f>SUM(D27,D32,D41,D45,D50)</f>
        <v>5482260</v>
      </c>
      <c r="E51" s="36">
        <f>SUM(E27,E32,E41,E45,E50)</f>
        <v>6668618</v>
      </c>
      <c r="F51" s="36">
        <f>SUM(F27,F32,F41,F45,F50)</f>
        <v>6668618</v>
      </c>
      <c r="G51" s="35">
        <f>F51/E51</f>
        <v>1</v>
      </c>
      <c r="H51"/>
      <c r="I51"/>
      <c r="J51"/>
      <c r="K51"/>
      <c r="L51"/>
    </row>
    <row r="52" spans="1:12" ht="18" customHeight="1">
      <c r="A52" s="60"/>
      <c r="B52" s="60"/>
      <c r="C52" s="59"/>
      <c r="D52" s="58"/>
      <c r="E52" s="58"/>
      <c r="F52" s="58"/>
      <c r="G52" s="57"/>
      <c r="H52"/>
      <c r="I52"/>
      <c r="J52"/>
      <c r="K52"/>
      <c r="L52"/>
    </row>
    <row r="53" spans="1:12" ht="15.75" thickBot="1">
      <c r="A53" s="56" t="s">
        <v>58</v>
      </c>
      <c r="B53" s="68"/>
      <c r="C53" s="67"/>
      <c r="D53" s="53"/>
      <c r="E53" s="53"/>
      <c r="F53" s="53"/>
      <c r="G53" s="52"/>
      <c r="H53"/>
      <c r="I53"/>
      <c r="J53"/>
      <c r="K53"/>
      <c r="L53"/>
    </row>
    <row r="54" spans="1:12">
      <c r="A54" s="51" t="s">
        <v>57</v>
      </c>
      <c r="B54" s="50" t="s">
        <v>56</v>
      </c>
      <c r="C54" s="49" t="s">
        <v>55</v>
      </c>
      <c r="D54" s="48">
        <v>0</v>
      </c>
      <c r="E54" s="47">
        <v>634500</v>
      </c>
      <c r="F54" s="47">
        <v>634500</v>
      </c>
      <c r="G54" s="46">
        <f>F54/E54</f>
        <v>1</v>
      </c>
      <c r="H54"/>
      <c r="I54"/>
      <c r="J54"/>
      <c r="K54"/>
      <c r="L54"/>
    </row>
    <row r="55" spans="1:12" ht="15.75" thickBot="1">
      <c r="A55" s="45" t="s">
        <v>54</v>
      </c>
      <c r="B55" s="44" t="s">
        <v>53</v>
      </c>
      <c r="C55" s="43" t="s">
        <v>52</v>
      </c>
      <c r="D55" s="42">
        <v>2660000</v>
      </c>
      <c r="E55" s="41">
        <v>1988412</v>
      </c>
      <c r="F55" s="41">
        <v>1988412</v>
      </c>
      <c r="G55" s="40">
        <f>F55/E55</f>
        <v>1</v>
      </c>
      <c r="H55"/>
      <c r="I55"/>
      <c r="J55"/>
      <c r="K55"/>
      <c r="L55"/>
    </row>
    <row r="56" spans="1:12" ht="18" customHeight="1" thickBot="1">
      <c r="A56" s="39" t="s">
        <v>51</v>
      </c>
      <c r="B56" s="38"/>
      <c r="C56" s="37" t="s">
        <v>50</v>
      </c>
      <c r="D56" s="36">
        <f>SUM(D54:D55)</f>
        <v>2660000</v>
      </c>
      <c r="E56" s="36">
        <f>SUM(E54:E55)</f>
        <v>2622912</v>
      </c>
      <c r="F56" s="36">
        <f>SUM(F54:F55)</f>
        <v>2622912</v>
      </c>
      <c r="G56" s="35">
        <f>F56/E56</f>
        <v>1</v>
      </c>
      <c r="H56"/>
      <c r="I56"/>
      <c r="J56"/>
      <c r="K56"/>
      <c r="L56"/>
    </row>
    <row r="57" spans="1:12" ht="18" customHeight="1">
      <c r="A57" s="60"/>
      <c r="B57" s="60"/>
      <c r="C57" s="59"/>
      <c r="D57" s="58"/>
      <c r="E57" s="58"/>
      <c r="F57" s="58"/>
      <c r="G57" s="57"/>
      <c r="H57"/>
      <c r="I57"/>
      <c r="J57"/>
      <c r="K57"/>
      <c r="L57"/>
    </row>
    <row r="58" spans="1:12" ht="15.75" thickBot="1">
      <c r="A58" s="56" t="s">
        <v>49</v>
      </c>
      <c r="B58" s="55"/>
      <c r="C58" s="54"/>
      <c r="D58" s="53"/>
      <c r="E58" s="53"/>
      <c r="F58" s="53"/>
      <c r="G58" s="52"/>
      <c r="H58"/>
      <c r="I58"/>
      <c r="J58"/>
      <c r="K58"/>
      <c r="L58"/>
    </row>
    <row r="59" spans="1:12">
      <c r="A59" s="51" t="s">
        <v>48</v>
      </c>
      <c r="B59" s="50" t="s">
        <v>47</v>
      </c>
      <c r="C59" s="49" t="s">
        <v>46</v>
      </c>
      <c r="D59" s="48">
        <v>0</v>
      </c>
      <c r="E59" s="47">
        <v>331846</v>
      </c>
      <c r="F59" s="47">
        <v>331846</v>
      </c>
      <c r="G59" s="46">
        <f t="shared" ref="G59:G64" si="1">F59/E59</f>
        <v>1</v>
      </c>
      <c r="H59"/>
      <c r="I59"/>
      <c r="J59"/>
      <c r="K59"/>
      <c r="L59"/>
    </row>
    <row r="60" spans="1:12">
      <c r="A60" s="66" t="s">
        <v>45</v>
      </c>
      <c r="B60" s="65" t="s">
        <v>44</v>
      </c>
      <c r="C60" s="64" t="s">
        <v>43</v>
      </c>
      <c r="D60" s="63">
        <v>3937812</v>
      </c>
      <c r="E60" s="62">
        <v>1315666</v>
      </c>
      <c r="F60" s="62">
        <v>1315666</v>
      </c>
      <c r="G60" s="61">
        <f t="shared" si="1"/>
        <v>1</v>
      </c>
      <c r="H60"/>
      <c r="I60"/>
      <c r="J60"/>
      <c r="K60"/>
      <c r="L60"/>
    </row>
    <row r="61" spans="1:12" ht="15" customHeight="1">
      <c r="A61" s="66" t="s">
        <v>42</v>
      </c>
      <c r="B61" s="65" t="s">
        <v>41</v>
      </c>
      <c r="C61" s="64" t="s">
        <v>40</v>
      </c>
      <c r="D61" s="63">
        <v>200000</v>
      </c>
      <c r="E61" s="62">
        <v>86832</v>
      </c>
      <c r="F61" s="62">
        <v>86832</v>
      </c>
      <c r="G61" s="61">
        <f t="shared" si="1"/>
        <v>1</v>
      </c>
      <c r="H61"/>
      <c r="I61"/>
      <c r="J61"/>
      <c r="K61"/>
      <c r="L61"/>
    </row>
    <row r="62" spans="1:12">
      <c r="A62" s="66" t="s">
        <v>39</v>
      </c>
      <c r="B62" s="65" t="s">
        <v>38</v>
      </c>
      <c r="C62" s="64" t="s">
        <v>37</v>
      </c>
      <c r="D62" s="63">
        <v>162000</v>
      </c>
      <c r="E62" s="62">
        <v>500120</v>
      </c>
      <c r="F62" s="62">
        <v>500120</v>
      </c>
      <c r="G62" s="61">
        <f t="shared" si="1"/>
        <v>1</v>
      </c>
      <c r="H62"/>
      <c r="I62"/>
      <c r="J62"/>
      <c r="K62"/>
      <c r="L62"/>
    </row>
    <row r="63" spans="1:12" ht="15.75" thickBot="1">
      <c r="A63" s="45" t="s">
        <v>36</v>
      </c>
      <c r="B63" s="44" t="s">
        <v>35</v>
      </c>
      <c r="C63" s="43" t="s">
        <v>34</v>
      </c>
      <c r="D63" s="42">
        <v>456800</v>
      </c>
      <c r="E63" s="41">
        <v>6857619</v>
      </c>
      <c r="F63" s="41">
        <v>0</v>
      </c>
      <c r="G63" s="40">
        <f t="shared" si="1"/>
        <v>0</v>
      </c>
      <c r="H63"/>
      <c r="I63"/>
      <c r="J63"/>
      <c r="K63"/>
      <c r="L63"/>
    </row>
    <row r="64" spans="1:12" ht="18" customHeight="1" thickBot="1">
      <c r="A64" s="39" t="s">
        <v>33</v>
      </c>
      <c r="B64" s="38"/>
      <c r="C64" s="37" t="s">
        <v>32</v>
      </c>
      <c r="D64" s="36">
        <f>SUM(D59:D63)</f>
        <v>4756612</v>
      </c>
      <c r="E64" s="36">
        <f>SUM(E59:E63)</f>
        <v>9092083</v>
      </c>
      <c r="F64" s="36">
        <f>SUM(F59:F63)</f>
        <v>2234464</v>
      </c>
      <c r="G64" s="35">
        <f t="shared" si="1"/>
        <v>0.24575930510093233</v>
      </c>
      <c r="H64"/>
      <c r="I64"/>
      <c r="J64"/>
      <c r="K64"/>
      <c r="L64"/>
    </row>
    <row r="65" spans="1:12" ht="18" customHeight="1">
      <c r="A65" s="60"/>
      <c r="B65" s="60"/>
      <c r="C65" s="59"/>
      <c r="D65" s="58"/>
      <c r="E65" s="58"/>
      <c r="F65" s="58"/>
      <c r="G65" s="57"/>
      <c r="H65"/>
      <c r="I65"/>
      <c r="J65"/>
      <c r="K65"/>
      <c r="L65"/>
    </row>
    <row r="66" spans="1:12" ht="15.75" thickBot="1">
      <c r="A66" s="56" t="s">
        <v>31</v>
      </c>
      <c r="B66" s="55"/>
      <c r="C66" s="54"/>
      <c r="D66" s="53"/>
      <c r="E66" s="53"/>
      <c r="F66" s="53"/>
      <c r="G66" s="52"/>
      <c r="H66"/>
      <c r="I66"/>
      <c r="J66"/>
      <c r="K66"/>
      <c r="L66"/>
    </row>
    <row r="67" spans="1:12">
      <c r="A67" s="51" t="s">
        <v>158</v>
      </c>
      <c r="B67" s="50" t="s">
        <v>159</v>
      </c>
      <c r="C67" s="49" t="s">
        <v>160</v>
      </c>
      <c r="D67" s="48">
        <v>0</v>
      </c>
      <c r="E67" s="47">
        <v>808661</v>
      </c>
      <c r="F67" s="47">
        <v>808661</v>
      </c>
      <c r="G67" s="46">
        <f t="shared" ref="G67:G72" si="2">F67/E67</f>
        <v>1</v>
      </c>
      <c r="H67"/>
      <c r="I67"/>
      <c r="J67"/>
      <c r="K67"/>
      <c r="L67"/>
    </row>
    <row r="68" spans="1:12">
      <c r="A68" s="51" t="s">
        <v>30</v>
      </c>
      <c r="B68" s="50" t="s">
        <v>29</v>
      </c>
      <c r="C68" s="49" t="s">
        <v>28</v>
      </c>
      <c r="D68" s="48">
        <v>0</v>
      </c>
      <c r="E68" s="47">
        <v>0</v>
      </c>
      <c r="F68" s="47">
        <v>0</v>
      </c>
      <c r="G68" s="46" t="e">
        <f t="shared" si="2"/>
        <v>#DIV/0!</v>
      </c>
      <c r="H68"/>
      <c r="I68"/>
      <c r="J68"/>
      <c r="K68"/>
      <c r="L68"/>
    </row>
    <row r="69" spans="1:12">
      <c r="A69" s="66" t="s">
        <v>27</v>
      </c>
      <c r="B69" s="65" t="s">
        <v>26</v>
      </c>
      <c r="C69" s="64" t="s">
        <v>25</v>
      </c>
      <c r="D69" s="63">
        <v>0</v>
      </c>
      <c r="E69" s="62">
        <v>0</v>
      </c>
      <c r="F69" s="62">
        <v>0</v>
      </c>
      <c r="G69" s="61" t="e">
        <f t="shared" si="2"/>
        <v>#DIV/0!</v>
      </c>
      <c r="H69"/>
      <c r="I69"/>
      <c r="J69"/>
      <c r="K69"/>
      <c r="L69"/>
    </row>
    <row r="70" spans="1:12">
      <c r="A70" s="66" t="s">
        <v>24</v>
      </c>
      <c r="B70" s="65" t="s">
        <v>23</v>
      </c>
      <c r="C70" s="64" t="s">
        <v>22</v>
      </c>
      <c r="D70" s="63">
        <v>1000000</v>
      </c>
      <c r="E70" s="62">
        <v>0</v>
      </c>
      <c r="F70" s="62">
        <v>0</v>
      </c>
      <c r="G70" s="61" t="e">
        <f t="shared" si="2"/>
        <v>#DIV/0!</v>
      </c>
      <c r="H70"/>
      <c r="I70"/>
      <c r="J70"/>
      <c r="K70"/>
      <c r="L70"/>
    </row>
    <row r="71" spans="1:12" ht="15.75" thickBot="1">
      <c r="A71" s="45" t="s">
        <v>21</v>
      </c>
      <c r="B71" s="44" t="s">
        <v>20</v>
      </c>
      <c r="C71" s="43" t="s">
        <v>19</v>
      </c>
      <c r="D71" s="42">
        <v>270000</v>
      </c>
      <c r="E71" s="41">
        <v>191338</v>
      </c>
      <c r="F71" s="41">
        <v>191338</v>
      </c>
      <c r="G71" s="40">
        <f t="shared" si="2"/>
        <v>1</v>
      </c>
      <c r="H71"/>
      <c r="I71"/>
      <c r="J71"/>
      <c r="K71"/>
      <c r="L71"/>
    </row>
    <row r="72" spans="1:12" ht="18" customHeight="1" thickBot="1">
      <c r="A72" s="39" t="s">
        <v>18</v>
      </c>
      <c r="B72" s="38"/>
      <c r="C72" s="37" t="s">
        <v>17</v>
      </c>
      <c r="D72" s="36">
        <f>SUM(D67:D71)</f>
        <v>1270000</v>
      </c>
      <c r="E72" s="36">
        <f>SUM(E67:E71)</f>
        <v>999999</v>
      </c>
      <c r="F72" s="36">
        <f>SUM(F67:F71)</f>
        <v>999999</v>
      </c>
      <c r="G72" s="35">
        <f t="shared" si="2"/>
        <v>1</v>
      </c>
      <c r="H72"/>
      <c r="I72"/>
      <c r="J72"/>
      <c r="K72"/>
      <c r="L72"/>
    </row>
    <row r="73" spans="1:12" ht="18" customHeight="1">
      <c r="A73" s="60"/>
      <c r="B73" s="60"/>
      <c r="C73" s="59"/>
      <c r="D73" s="58"/>
      <c r="E73" s="58"/>
      <c r="F73" s="58"/>
      <c r="G73" s="57"/>
      <c r="H73"/>
      <c r="I73"/>
      <c r="J73"/>
      <c r="K73"/>
      <c r="L73"/>
    </row>
    <row r="74" spans="1:12" ht="15.75" thickBot="1">
      <c r="A74" s="56" t="s">
        <v>16</v>
      </c>
      <c r="B74" s="55"/>
      <c r="C74" s="54"/>
      <c r="D74" s="53"/>
      <c r="E74" s="53"/>
      <c r="F74" s="53"/>
      <c r="G74" s="52"/>
      <c r="H74"/>
      <c r="I74"/>
      <c r="J74"/>
      <c r="K74"/>
      <c r="L74"/>
    </row>
    <row r="75" spans="1:12">
      <c r="A75" s="51" t="s">
        <v>15</v>
      </c>
      <c r="B75" s="50" t="s">
        <v>14</v>
      </c>
      <c r="C75" s="49" t="s">
        <v>13</v>
      </c>
      <c r="D75" s="48">
        <v>2500000</v>
      </c>
      <c r="E75" s="47">
        <v>3783589</v>
      </c>
      <c r="F75" s="47">
        <v>3783589</v>
      </c>
      <c r="G75" s="46">
        <f>F75/E75</f>
        <v>1</v>
      </c>
      <c r="H75"/>
      <c r="I75"/>
      <c r="J75"/>
      <c r="K75"/>
      <c r="L75"/>
    </row>
    <row r="76" spans="1:12" ht="15.75" thickBot="1">
      <c r="A76" s="45" t="s">
        <v>12</v>
      </c>
      <c r="B76" s="44" t="s">
        <v>11</v>
      </c>
      <c r="C76" s="43" t="s">
        <v>10</v>
      </c>
      <c r="D76" s="42">
        <v>675000</v>
      </c>
      <c r="E76" s="41">
        <v>1021567</v>
      </c>
      <c r="F76" s="41">
        <v>1021567</v>
      </c>
      <c r="G76" s="40">
        <f>F76/E76</f>
        <v>1</v>
      </c>
      <c r="H76"/>
      <c r="I76"/>
      <c r="J76"/>
      <c r="K76"/>
      <c r="L76"/>
    </row>
    <row r="77" spans="1:12" ht="18" customHeight="1" thickBot="1">
      <c r="A77" s="39" t="s">
        <v>9</v>
      </c>
      <c r="B77" s="38"/>
      <c r="C77" s="37" t="s">
        <v>8</v>
      </c>
      <c r="D77" s="36">
        <f>SUM(D75:D76)</f>
        <v>3175000</v>
      </c>
      <c r="E77" s="36">
        <f>SUM(E75:E76)</f>
        <v>4805156</v>
      </c>
      <c r="F77" s="36">
        <f>SUM(F75:F76)</f>
        <v>4805156</v>
      </c>
      <c r="G77" s="35">
        <f>F77/E77</f>
        <v>1</v>
      </c>
      <c r="H77"/>
      <c r="I77"/>
      <c r="J77"/>
      <c r="K77"/>
      <c r="L77"/>
    </row>
    <row r="78" spans="1:12" ht="21" customHeight="1" thickBot="1">
      <c r="A78" s="34"/>
      <c r="B78" s="33"/>
      <c r="C78" s="32" t="s">
        <v>7</v>
      </c>
      <c r="D78" s="31">
        <f>SUM(D19,D22,D51,D56,D64,D72,D77)</f>
        <v>27878206</v>
      </c>
      <c r="E78" s="31">
        <f>SUM(E19,E22,E51,E56,E64,E72,E77)</f>
        <v>33761069</v>
      </c>
      <c r="F78" s="31">
        <f>SUM(F19,F22,F51,F56,F64,F72,F77)</f>
        <v>26903450</v>
      </c>
      <c r="G78" s="30">
        <f>F78/E78</f>
        <v>0.79687790691698768</v>
      </c>
      <c r="H78"/>
      <c r="I78"/>
      <c r="J78"/>
      <c r="K78"/>
      <c r="L78"/>
    </row>
    <row r="79" spans="1:12" s="24" customFormat="1" ht="21" customHeight="1" thickBot="1">
      <c r="A79" s="29"/>
      <c r="B79" s="28"/>
      <c r="C79" s="27"/>
      <c r="D79" s="26"/>
      <c r="E79" s="26"/>
      <c r="F79" s="26"/>
      <c r="G79" s="25"/>
    </row>
    <row r="80" spans="1:12" ht="15.75" thickBot="1">
      <c r="A80" s="23" t="s">
        <v>6</v>
      </c>
      <c r="B80" s="22" t="s">
        <v>5</v>
      </c>
      <c r="C80" s="21" t="s">
        <v>4</v>
      </c>
      <c r="D80" s="20">
        <v>478853</v>
      </c>
      <c r="E80" s="19">
        <v>478853</v>
      </c>
      <c r="F80" s="19">
        <v>478853</v>
      </c>
      <c r="G80" s="18">
        <f>F80/E80</f>
        <v>1</v>
      </c>
      <c r="H80"/>
      <c r="I80"/>
      <c r="J80"/>
      <c r="K80"/>
      <c r="L80"/>
    </row>
    <row r="81" spans="1:12" ht="18" customHeight="1" thickBot="1">
      <c r="A81" s="17" t="s">
        <v>3</v>
      </c>
      <c r="B81" s="16"/>
      <c r="C81" s="15" t="s">
        <v>2</v>
      </c>
      <c r="D81" s="14">
        <f t="shared" ref="D81:F82" si="3">SUM(D80)</f>
        <v>478853</v>
      </c>
      <c r="E81" s="14">
        <f t="shared" si="3"/>
        <v>478853</v>
      </c>
      <c r="F81" s="14">
        <f t="shared" si="3"/>
        <v>478853</v>
      </c>
      <c r="G81" s="13">
        <f>F81/E81</f>
        <v>1</v>
      </c>
      <c r="H81"/>
      <c r="I81"/>
      <c r="J81"/>
      <c r="K81"/>
      <c r="L81"/>
    </row>
    <row r="82" spans="1:12" ht="18" customHeight="1" thickBot="1">
      <c r="A82" s="12"/>
      <c r="B82" s="11"/>
      <c r="C82" s="10" t="s">
        <v>1</v>
      </c>
      <c r="D82" s="9">
        <f t="shared" si="3"/>
        <v>478853</v>
      </c>
      <c r="E82" s="9">
        <f t="shared" si="3"/>
        <v>478853</v>
      </c>
      <c r="F82" s="9">
        <f t="shared" si="3"/>
        <v>478853</v>
      </c>
      <c r="G82" s="8">
        <f>F82/E82</f>
        <v>1</v>
      </c>
      <c r="H82"/>
      <c r="I82"/>
      <c r="J82"/>
      <c r="K82"/>
      <c r="L82"/>
    </row>
    <row r="83" spans="1:12" ht="21" customHeight="1" thickBot="1">
      <c r="A83" s="7" t="s">
        <v>0</v>
      </c>
      <c r="B83" s="6"/>
      <c r="C83" s="5"/>
      <c r="D83" s="4">
        <f>SUM(D78,D82)</f>
        <v>28357059</v>
      </c>
      <c r="E83" s="4">
        <f>SUM(E78,E82)</f>
        <v>34239922</v>
      </c>
      <c r="F83" s="4">
        <f>SUM(F78,F82)</f>
        <v>27382303</v>
      </c>
      <c r="G83" s="3">
        <f>F83/E83</f>
        <v>0.79971861501320007</v>
      </c>
      <c r="H83"/>
      <c r="I83"/>
      <c r="J83"/>
      <c r="K83"/>
      <c r="L83"/>
    </row>
  </sheetData>
  <mergeCells count="11">
    <mergeCell ref="D4:G4"/>
    <mergeCell ref="A1:G1"/>
    <mergeCell ref="A2:O2"/>
    <mergeCell ref="A4:A7"/>
    <mergeCell ref="C4:C7"/>
    <mergeCell ref="B4:B7"/>
    <mergeCell ref="F6:F7"/>
    <mergeCell ref="D6:D7"/>
    <mergeCell ref="D5:G5"/>
    <mergeCell ref="E6:E7"/>
    <mergeCell ref="G6:G7"/>
  </mergeCells>
  <printOptions horizontalCentered="1"/>
  <pageMargins left="0.59055118110236227" right="0.59055118110236227" top="0.59055118110236227" bottom="0.39370078740157483" header="0.19685039370078741" footer="0.19685039370078741"/>
  <pageSetup paperSize="9" scale="61" orientation="landscape" r:id="rId1"/>
  <headerFooter alignWithMargins="0">
    <oddHeader>&amp;R&amp;"Times New Roman,Normál"&amp;10 3.  számú melléklet</oddHeader>
    <oddFooter>&amp;L&amp;"Times New Roman,Normál"&amp;10&amp;F&amp;R&amp;"Times New Roman,Normál"&amp;10&amp;P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Kiadások</vt:lpstr>
      <vt:lpstr>'3. Kiadások'!Nyomtatási_cím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Iroda-1423</dc:creator>
  <cp:lastModifiedBy>Iroda-4585</cp:lastModifiedBy>
  <dcterms:created xsi:type="dcterms:W3CDTF">2017-05-30T10:30:22Z</dcterms:created>
  <dcterms:modified xsi:type="dcterms:W3CDTF">2018-06-01T09:14:18Z</dcterms:modified>
</cp:coreProperties>
</file>