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1. sz. melléklet" sheetId="2" r:id="rId1"/>
    <sheet name="2. sz. melléklet" sheetId="3" r:id="rId2"/>
    <sheet name="3. sz. melléklet" sheetId="4" r:id="rId3"/>
    <sheet name="4. sz. melléklet" sheetId="5" r:id="rId4"/>
    <sheet name="5. sz. melléklet" sheetId="7" r:id="rId5"/>
  </sheets>
  <calcPr calcId="145621"/>
</workbook>
</file>

<file path=xl/calcChain.xml><?xml version="1.0" encoding="utf-8"?>
<calcChain xmlns="http://schemas.openxmlformats.org/spreadsheetml/2006/main">
  <c r="I28" i="2" l="1"/>
  <c r="I34" i="2" s="1"/>
  <c r="K28" i="2"/>
  <c r="H28" i="2"/>
  <c r="E8" i="7" l="1"/>
  <c r="E14" i="7" s="1"/>
  <c r="D11" i="5" l="1"/>
  <c r="F10" i="4" l="1"/>
  <c r="F11" i="4"/>
  <c r="F26" i="4" s="1"/>
  <c r="F12" i="4"/>
  <c r="F13" i="4"/>
  <c r="F14" i="4"/>
  <c r="I15" i="4"/>
  <c r="I16" i="4"/>
  <c r="I17" i="4"/>
  <c r="I18" i="4"/>
  <c r="I19" i="4"/>
  <c r="I20" i="4"/>
  <c r="I21" i="4"/>
  <c r="I22" i="4"/>
  <c r="I23" i="4"/>
  <c r="I24" i="4"/>
  <c r="I25" i="4"/>
  <c r="D26" i="4"/>
  <c r="E26" i="4"/>
  <c r="G26" i="4"/>
  <c r="I26" i="4" l="1"/>
  <c r="F25" i="3"/>
  <c r="J25" i="3" s="1"/>
  <c r="F22" i="3"/>
  <c r="J20" i="3"/>
  <c r="I20" i="3"/>
  <c r="J19" i="3"/>
  <c r="I19" i="3"/>
  <c r="I24" i="3" s="1"/>
  <c r="I29" i="3" s="1"/>
  <c r="J13" i="3"/>
  <c r="G13" i="3"/>
  <c r="J12" i="3"/>
  <c r="G12" i="3"/>
  <c r="J11" i="3"/>
  <c r="G11" i="3"/>
  <c r="G10" i="3"/>
  <c r="H21" i="3" l="1"/>
  <c r="H24" i="3" s="1"/>
  <c r="H29" i="3" s="1"/>
  <c r="F24" i="3"/>
  <c r="J21" i="3"/>
  <c r="J14" i="3"/>
  <c r="G14" i="3"/>
  <c r="G24" i="3" s="1"/>
  <c r="J10" i="3"/>
  <c r="J24" i="3" s="1"/>
  <c r="J29" i="3" s="1"/>
  <c r="G25" i="3"/>
  <c r="F28" i="3"/>
  <c r="G29" i="3" l="1"/>
  <c r="F29" i="3"/>
  <c r="J33" i="2" l="1"/>
  <c r="I33" i="2"/>
  <c r="H31" i="2"/>
  <c r="H30" i="2"/>
  <c r="H29" i="2"/>
  <c r="K29" i="2" s="1"/>
  <c r="K33" i="2" s="1"/>
  <c r="I27" i="2"/>
  <c r="K27" i="2" s="1"/>
  <c r="H24" i="2"/>
  <c r="H23" i="2"/>
  <c r="H21" i="2"/>
  <c r="I20" i="2"/>
  <c r="J17" i="2"/>
  <c r="J28" i="2" s="1"/>
  <c r="J34" i="2" s="1"/>
  <c r="K17" i="2"/>
  <c r="H11" i="2"/>
  <c r="I11" i="2" s="1"/>
  <c r="K11" i="2" l="1"/>
  <c r="K20" i="2"/>
  <c r="H34" i="2"/>
  <c r="K34" i="2" s="1"/>
  <c r="H33" i="2"/>
</calcChain>
</file>

<file path=xl/sharedStrings.xml><?xml version="1.0" encoding="utf-8"?>
<sst xmlns="http://schemas.openxmlformats.org/spreadsheetml/2006/main" count="182" uniqueCount="150">
  <si>
    <t>1/1. Önkormányzat bevételei</t>
  </si>
  <si>
    <t>1/2. Önkormányzat kiadásai</t>
  </si>
  <si>
    <t>Kőszegpaty Község Önkormányzatának 2020. évi költségvetési bevételei</t>
  </si>
  <si>
    <t>adatok Ft-ban</t>
  </si>
  <si>
    <t xml:space="preserve">A </t>
  </si>
  <si>
    <t>B</t>
  </si>
  <si>
    <t>C</t>
  </si>
  <si>
    <t>D</t>
  </si>
  <si>
    <t>Rovat</t>
  </si>
  <si>
    <t>Megnevezés</t>
  </si>
  <si>
    <t>Összeg</t>
  </si>
  <si>
    <t>Működési célú</t>
  </si>
  <si>
    <t>Felhalmozási célú</t>
  </si>
  <si>
    <t>Összesen</t>
  </si>
  <si>
    <t>1. Cím Kőszegpaty Község Önkormányzat</t>
  </si>
  <si>
    <t>B1</t>
  </si>
  <si>
    <t>Működési célú tám. Áht-n belülről</t>
  </si>
  <si>
    <t>B11</t>
  </si>
  <si>
    <t>Önkormányzatok működési tágomatásai</t>
  </si>
  <si>
    <t>Helyi önk. működésének ált. tám.</t>
  </si>
  <si>
    <t>Telep-i önk. szoc., gy.jóléti, gy.étk. tám.</t>
  </si>
  <si>
    <t>Telep-i önk. kulturális felad. tám.</t>
  </si>
  <si>
    <t>B2</t>
  </si>
  <si>
    <t>Felhalmozási célú támogatás Áht-n belül</t>
  </si>
  <si>
    <t>B21</t>
  </si>
  <si>
    <t>Felhalmozási célú önkormányzati támogatás</t>
  </si>
  <si>
    <t>B25</t>
  </si>
  <si>
    <t>Egyéb felhalmozási c. tám. Áht-n belül</t>
  </si>
  <si>
    <t>B3</t>
  </si>
  <si>
    <t>Közhatalmi bevételek</t>
  </si>
  <si>
    <t>B34</t>
  </si>
  <si>
    <t>Vagyoni típusú adók</t>
  </si>
  <si>
    <t>-Magánszemélyek kommunális adója</t>
  </si>
  <si>
    <t>B35</t>
  </si>
  <si>
    <t>Termékek és szolgáltatások adói</t>
  </si>
  <si>
    <t>Értékesítési és forgalmi adók</t>
  </si>
  <si>
    <t>- Állandó jellegű iparűzési adó</t>
  </si>
  <si>
    <t>Gépjárműadók</t>
  </si>
  <si>
    <t>B4</t>
  </si>
  <si>
    <t>Működési bevételek</t>
  </si>
  <si>
    <t>Költségvetési bevételek összesen</t>
  </si>
  <si>
    <t>B8</t>
  </si>
  <si>
    <t>Finanszírozási bevételek</t>
  </si>
  <si>
    <t>B81</t>
  </si>
  <si>
    <t>Belföldi finanszírozási bevétel</t>
  </si>
  <si>
    <t>Maradvány igénybevétele</t>
  </si>
  <si>
    <t>- Előző évi költségvetési maradvány ig.vétel</t>
  </si>
  <si>
    <t>Finanszírozási bevételek összesen</t>
  </si>
  <si>
    <t>1/1. Önkormányzat bevételei mindösszesen</t>
  </si>
  <si>
    <t>Kőszegpaty Község Önkormányzatának 2020. évi költségvetési kiadásai</t>
  </si>
  <si>
    <t>Adatok Ft-ban</t>
  </si>
  <si>
    <t>A</t>
  </si>
  <si>
    <t>E</t>
  </si>
  <si>
    <t>Részlet</t>
  </si>
  <si>
    <t>Műk.c</t>
  </si>
  <si>
    <t>Felh.c</t>
  </si>
  <si>
    <t>Felhalm.</t>
  </si>
  <si>
    <t>1. Cím Kőszegpaty község Önkormányzat</t>
  </si>
  <si>
    <t>K1</t>
  </si>
  <si>
    <t>Személyi juttatás</t>
  </si>
  <si>
    <t>K2</t>
  </si>
  <si>
    <t>Munkaadót terhelő jár. és Szocho</t>
  </si>
  <si>
    <t>K3</t>
  </si>
  <si>
    <t>Dologi kiadások</t>
  </si>
  <si>
    <t>K4</t>
  </si>
  <si>
    <t>Ellátottak pénzbeli juttatásai</t>
  </si>
  <si>
    <t>K5</t>
  </si>
  <si>
    <t>Egyéb működési kiadás</t>
  </si>
  <si>
    <t>Egyéb műk. c. tám. Áht-n belül</t>
  </si>
  <si>
    <t>Egyéb műk. c. tám. Áht-n kívül</t>
  </si>
  <si>
    <t>Tartalék</t>
  </si>
  <si>
    <t>- Általános</t>
  </si>
  <si>
    <t>K6</t>
  </si>
  <si>
    <t>Beruházás</t>
  </si>
  <si>
    <t>K7</t>
  </si>
  <si>
    <t>Felújítások</t>
  </si>
  <si>
    <t>K8</t>
  </si>
  <si>
    <t>Egyéb felhalmozási célú kiadás</t>
  </si>
  <si>
    <t>Egyéb felh. c. tám. Áht-n belül</t>
  </si>
  <si>
    <t>Lakástámogatás</t>
  </si>
  <si>
    <t>Költségvetési kiadások</t>
  </si>
  <si>
    <t>K9</t>
  </si>
  <si>
    <t>Finanszírozási kiadás</t>
  </si>
  <si>
    <t>Belföldi finaqnszírozási kiadás</t>
  </si>
  <si>
    <t>-Áht-n belüli megelőlegzések vf.</t>
  </si>
  <si>
    <t>Finanszírozási kiadások</t>
  </si>
  <si>
    <t>1/2. Önkormányzat kiadásai mindösszesen</t>
  </si>
  <si>
    <t>Tartalékok</t>
  </si>
  <si>
    <t>Felújítás</t>
  </si>
  <si>
    <t>Egyéb felh.c.tám áht belül</t>
  </si>
  <si>
    <t>Egyéb mük.c tám áht kívül</t>
  </si>
  <si>
    <t>Egyéb mük.c tám áht belül</t>
  </si>
  <si>
    <t>Munkaad.terh. jár.+Szocho</t>
  </si>
  <si>
    <t>Finanszírozási bevétel</t>
  </si>
  <si>
    <t>Működési célú támogatás Áht-n belül</t>
  </si>
  <si>
    <t>Össz</t>
  </si>
  <si>
    <t>Önként vállalt</t>
  </si>
  <si>
    <t>Kötelező</t>
  </si>
  <si>
    <t>Kiadás</t>
  </si>
  <si>
    <t>Bevétel</t>
  </si>
  <si>
    <t>F</t>
  </si>
  <si>
    <t>Kőszegpaty Község Önkormányzatának 2020. évi költségvetési bevételei és kiadásai</t>
  </si>
  <si>
    <t>5.számú melléklet</t>
  </si>
  <si>
    <t>Kőszegpaty Község Önkormányzatának</t>
  </si>
  <si>
    <t>2020. évi tervezett felhalmozási kiadásainak bemutatása célonként</t>
  </si>
  <si>
    <t xml:space="preserve"> adatok Ft-ban</t>
  </si>
  <si>
    <t>Beruházások</t>
  </si>
  <si>
    <t>Bruttó</t>
  </si>
  <si>
    <t>2. Infrastruktúra bővítés (közművelődés)</t>
  </si>
  <si>
    <t>- ebből ÁFA</t>
  </si>
  <si>
    <t>Beruházás összesen</t>
  </si>
  <si>
    <t xml:space="preserve">VASIVÍZ </t>
  </si>
  <si>
    <t>Felújítás összesen</t>
  </si>
  <si>
    <t>Kőszegpaty Község Önkormányzatának 2020. évi költségvetésében tervezett helyi adók, és egyéb közhatalmi bevételek</t>
  </si>
  <si>
    <t>adatok  Ft-ban</t>
  </si>
  <si>
    <t>Adónem</t>
  </si>
  <si>
    <t>Helyi adók</t>
  </si>
  <si>
    <t>-ebből:Kommunális adó (várható befolyó)</t>
  </si>
  <si>
    <t>-mentesség</t>
  </si>
  <si>
    <t>-ebbő:Iparűzési adó</t>
  </si>
  <si>
    <t>Gépjárműadó (40 %)</t>
  </si>
  <si>
    <t>Közhatalmi bevétel összesen</t>
  </si>
  <si>
    <t>Egyéb működési célú támogatások Áht-n belül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</si>
  <si>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</si>
  <si>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</si>
  <si>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</si>
  <si>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</si>
  <si>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</si>
  <si>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</si>
  <si>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</si>
  <si>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</si>
  <si>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</si>
  <si>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</si>
  <si>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</si>
  <si>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</si>
  <si>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</si>
  <si>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</si>
  <si>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</si>
  <si>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</si>
  <si>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</si>
  <si>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</si>
  <si>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</si>
  <si>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</si>
  <si>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</si>
  <si>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</si>
  <si>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</si>
  <si>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4.számú melléklet</t>
  </si>
  <si>
    <t>2.számú melléklet</t>
  </si>
  <si>
    <t>3.számú melléklet</t>
  </si>
  <si>
    <t>1.számú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</si>
</sst>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u/>
      <sz val="9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Font="1"/>
    <xf numFmtId="0" fontId="0" fillId="0" borderId="0" xfId="0" applyFont="1" applyFill="1"/>
    <xf numFmtId="49" fontId="0" fillId="0" borderId="0" xfId="0" applyNumberFormat="1" applyFill="1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4" xfId="0" applyFont="1" applyBorder="1"/>
    <xf numFmtId="3" fontId="2" fillId="0" borderId="9" xfId="0" applyNumberFormat="1" applyFont="1" applyBorder="1"/>
    <xf numFmtId="3" fontId="2" fillId="0" borderId="8" xfId="0" applyNumberFormat="1" applyFont="1" applyBorder="1"/>
    <xf numFmtId="3" fontId="2" fillId="0" borderId="6" xfId="0" applyNumberFormat="1" applyFont="1" applyBorder="1"/>
    <xf numFmtId="0" fontId="0" fillId="0" borderId="10" xfId="0" applyFont="1" applyBorder="1"/>
    <xf numFmtId="3" fontId="0" fillId="0" borderId="12" xfId="0" applyNumberFormat="1" applyFill="1" applyBorder="1" applyAlignment="1">
      <alignment horizontal="right"/>
    </xf>
    <xf numFmtId="3" fontId="0" fillId="0" borderId="10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0" fontId="0" fillId="0" borderId="14" xfId="0" applyFont="1" applyBorder="1"/>
    <xf numFmtId="49" fontId="0" fillId="0" borderId="15" xfId="0" applyNumberFormat="1" applyFont="1" applyBorder="1"/>
    <xf numFmtId="3" fontId="0" fillId="0" borderId="16" xfId="0" applyNumberFormat="1" applyFill="1" applyBorder="1" applyAlignment="1">
      <alignment horizontal="right"/>
    </xf>
    <xf numFmtId="3" fontId="0" fillId="0" borderId="14" xfId="0" applyNumberFormat="1" applyFill="1" applyBorder="1"/>
    <xf numFmtId="3" fontId="0" fillId="0" borderId="16" xfId="0" applyNumberFormat="1" applyFill="1" applyBorder="1"/>
    <xf numFmtId="3" fontId="0" fillId="0" borderId="17" xfId="0" applyNumberFormat="1" applyFill="1" applyBorder="1"/>
    <xf numFmtId="0" fontId="0" fillId="0" borderId="18" xfId="0" applyFont="1" applyBorder="1"/>
    <xf numFmtId="49" fontId="0" fillId="0" borderId="19" xfId="0" applyNumberFormat="1" applyFont="1" applyBorder="1"/>
    <xf numFmtId="3" fontId="0" fillId="0" borderId="20" xfId="0" applyNumberFormat="1" applyFill="1" applyBorder="1" applyAlignment="1">
      <alignment horizontal="right"/>
    </xf>
    <xf numFmtId="3" fontId="0" fillId="0" borderId="18" xfId="0" applyNumberFormat="1" applyFill="1" applyBorder="1"/>
    <xf numFmtId="3" fontId="0" fillId="0" borderId="20" xfId="0" applyNumberFormat="1" applyFill="1" applyBorder="1"/>
    <xf numFmtId="3" fontId="0" fillId="0" borderId="21" xfId="0" applyNumberFormat="1" applyFill="1" applyBorder="1"/>
    <xf numFmtId="3" fontId="2" fillId="0" borderId="9" xfId="0" applyNumberFormat="1" applyFont="1" applyFill="1" applyBorder="1" applyAlignment="1">
      <alignment horizontal="right"/>
    </xf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3" fontId="2" fillId="0" borderId="6" xfId="0" applyNumberFormat="1" applyFont="1" applyFill="1" applyBorder="1"/>
    <xf numFmtId="0" fontId="0" fillId="0" borderId="10" xfId="0" applyFill="1" applyBorder="1"/>
    <xf numFmtId="3" fontId="0" fillId="0" borderId="10" xfId="0" applyNumberFormat="1" applyFont="1" applyFill="1" applyBorder="1"/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0" fontId="0" fillId="0" borderId="24" xfId="0" applyBorder="1"/>
    <xf numFmtId="49" fontId="0" fillId="0" borderId="25" xfId="0" applyNumberFormat="1" applyFont="1" applyBorder="1" applyAlignment="1">
      <alignment horizontal="left"/>
    </xf>
    <xf numFmtId="0" fontId="0" fillId="0" borderId="26" xfId="0" applyFont="1" applyBorder="1"/>
    <xf numFmtId="49" fontId="0" fillId="0" borderId="27" xfId="0" applyNumberFormat="1" applyFont="1" applyBorder="1" applyAlignment="1">
      <alignment horizontal="left"/>
    </xf>
    <xf numFmtId="3" fontId="0" fillId="0" borderId="24" xfId="0" applyNumberFormat="1" applyFont="1" applyFill="1" applyBorder="1"/>
    <xf numFmtId="3" fontId="0" fillId="0" borderId="28" xfId="0" applyNumberFormat="1" applyFont="1" applyFill="1" applyBorder="1"/>
    <xf numFmtId="3" fontId="0" fillId="0" borderId="29" xfId="0" applyNumberFormat="1" applyFont="1" applyFill="1" applyBorder="1"/>
    <xf numFmtId="3" fontId="4" fillId="0" borderId="28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/>
    <xf numFmtId="3" fontId="4" fillId="0" borderId="28" xfId="0" applyNumberFormat="1" applyFont="1" applyFill="1" applyBorder="1" applyAlignment="1"/>
    <xf numFmtId="3" fontId="4" fillId="0" borderId="29" xfId="0" applyNumberFormat="1" applyFont="1" applyFill="1" applyBorder="1" applyAlignment="1"/>
    <xf numFmtId="0" fontId="4" fillId="0" borderId="0" xfId="0" applyFont="1"/>
    <xf numFmtId="0" fontId="0" fillId="0" borderId="32" xfId="0" applyFont="1" applyBorder="1"/>
    <xf numFmtId="49" fontId="0" fillId="0" borderId="33" xfId="0" applyNumberFormat="1" applyFont="1" applyBorder="1"/>
    <xf numFmtId="3" fontId="0" fillId="0" borderId="34" xfId="0" applyNumberFormat="1" applyFill="1" applyBorder="1" applyAlignment="1">
      <alignment horizontal="right"/>
    </xf>
    <xf numFmtId="3" fontId="0" fillId="0" borderId="32" xfId="0" applyNumberFormat="1" applyFill="1" applyBorder="1"/>
    <xf numFmtId="3" fontId="0" fillId="0" borderId="34" xfId="0" applyNumberFormat="1" applyFill="1" applyBorder="1"/>
    <xf numFmtId="3" fontId="0" fillId="0" borderId="35" xfId="0" applyNumberFormat="1" applyFill="1" applyBorder="1"/>
    <xf numFmtId="3" fontId="4" fillId="0" borderId="37" xfId="0" applyNumberFormat="1" applyFont="1" applyFill="1" applyBorder="1" applyAlignment="1"/>
    <xf numFmtId="3" fontId="4" fillId="0" borderId="38" xfId="0" applyNumberFormat="1" applyFont="1" applyFill="1" applyBorder="1" applyAlignment="1"/>
    <xf numFmtId="3" fontId="4" fillId="0" borderId="39" xfId="0" applyNumberFormat="1" applyFont="1" applyFill="1" applyBorder="1" applyAlignment="1"/>
    <xf numFmtId="0" fontId="5" fillId="0" borderId="0" xfId="0" applyFont="1"/>
    <xf numFmtId="3" fontId="2" fillId="0" borderId="40" xfId="0" applyNumberFormat="1" applyFont="1" applyBorder="1"/>
    <xf numFmtId="3" fontId="2" fillId="0" borderId="36" xfId="0" applyNumberFormat="1" applyFont="1" applyBorder="1"/>
    <xf numFmtId="3" fontId="2" fillId="0" borderId="39" xfId="0" applyNumberFormat="1" applyFont="1" applyBorder="1"/>
    <xf numFmtId="0" fontId="0" fillId="0" borderId="0" xfId="0" applyFill="1"/>
    <xf numFmtId="0" fontId="2" fillId="0" borderId="0" xfId="0" applyFont="1" applyAlignment="1"/>
    <xf numFmtId="0" fontId="3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/>
    <xf numFmtId="49" fontId="2" fillId="0" borderId="41" xfId="0" applyNumberFormat="1" applyFont="1" applyFill="1" applyBorder="1"/>
    <xf numFmtId="49" fontId="2" fillId="0" borderId="42" xfId="0" applyNumberFormat="1" applyFont="1" applyFill="1" applyBorder="1"/>
    <xf numFmtId="0" fontId="2" fillId="0" borderId="9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3" fontId="2" fillId="0" borderId="45" xfId="0" applyNumberFormat="1" applyFont="1" applyBorder="1"/>
    <xf numFmtId="3" fontId="2" fillId="0" borderId="46" xfId="0" applyNumberFormat="1" applyFont="1" applyBorder="1"/>
    <xf numFmtId="0" fontId="2" fillId="0" borderId="47" xfId="0" applyFont="1" applyFill="1" applyBorder="1"/>
    <xf numFmtId="3" fontId="2" fillId="0" borderId="50" xfId="0" applyNumberFormat="1" applyFont="1" applyFill="1" applyBorder="1"/>
    <xf numFmtId="3" fontId="2" fillId="0" borderId="51" xfId="0" applyNumberFormat="1" applyFont="1" applyFill="1" applyBorder="1"/>
    <xf numFmtId="3" fontId="2" fillId="0" borderId="52" xfId="0" applyNumberFormat="1" applyFont="1" applyFill="1" applyBorder="1"/>
    <xf numFmtId="3" fontId="2" fillId="0" borderId="53" xfId="0" applyNumberFormat="1" applyFont="1" applyFill="1" applyBorder="1"/>
    <xf numFmtId="3" fontId="2" fillId="0" borderId="48" xfId="0" applyNumberFormat="1" applyFont="1" applyFill="1" applyBorder="1"/>
    <xf numFmtId="3" fontId="2" fillId="0" borderId="55" xfId="0" applyNumberFormat="1" applyFont="1" applyFill="1" applyBorder="1"/>
    <xf numFmtId="3" fontId="2" fillId="0" borderId="56" xfId="0" applyNumberFormat="1" applyFont="1" applyFill="1" applyBorder="1"/>
    <xf numFmtId="0" fontId="2" fillId="0" borderId="57" xfId="0" applyFont="1" applyFill="1" applyBorder="1"/>
    <xf numFmtId="3" fontId="2" fillId="0" borderId="11" xfId="0" applyNumberFormat="1" applyFont="1" applyFill="1" applyBorder="1"/>
    <xf numFmtId="3" fontId="2" fillId="0" borderId="60" xfId="0" applyNumberFormat="1" applyFont="1" applyFill="1" applyBorder="1"/>
    <xf numFmtId="3" fontId="2" fillId="0" borderId="61" xfId="0" applyNumberFormat="1" applyFont="1" applyFill="1" applyBorder="1"/>
    <xf numFmtId="0" fontId="0" fillId="0" borderId="62" xfId="0" applyFont="1" applyFill="1" applyBorder="1"/>
    <xf numFmtId="3" fontId="0" fillId="0" borderId="30" xfId="0" applyNumberFormat="1" applyFill="1" applyBorder="1"/>
    <xf numFmtId="3" fontId="0" fillId="0" borderId="15" xfId="0" applyNumberFormat="1" applyFill="1" applyBorder="1"/>
    <xf numFmtId="3" fontId="0" fillId="0" borderId="63" xfId="0" applyNumberFormat="1" applyFill="1" applyBorder="1"/>
    <xf numFmtId="3" fontId="5" fillId="0" borderId="0" xfId="0" applyNumberFormat="1" applyFont="1"/>
    <xf numFmtId="3" fontId="0" fillId="0" borderId="0" xfId="0" applyNumberFormat="1"/>
    <xf numFmtId="49" fontId="0" fillId="0" borderId="14" xfId="0" applyNumberFormat="1" applyFill="1" applyBorder="1"/>
    <xf numFmtId="49" fontId="0" fillId="0" borderId="15" xfId="0" applyNumberFormat="1" applyFont="1" applyFill="1" applyBorder="1"/>
    <xf numFmtId="0" fontId="0" fillId="0" borderId="64" xfId="0" applyFont="1" applyFill="1" applyBorder="1"/>
    <xf numFmtId="3" fontId="0" fillId="0" borderId="65" xfId="0" applyNumberFormat="1" applyFill="1" applyBorder="1"/>
    <xf numFmtId="3" fontId="0" fillId="0" borderId="33" xfId="0" applyNumberFormat="1" applyFill="1" applyBorder="1"/>
    <xf numFmtId="3" fontId="0" fillId="0" borderId="66" xfId="0" applyNumberFormat="1" applyFill="1" applyBorder="1"/>
    <xf numFmtId="0" fontId="2" fillId="0" borderId="67" xfId="0" applyFont="1" applyFill="1" applyBorder="1"/>
    <xf numFmtId="3" fontId="2" fillId="0" borderId="68" xfId="0" applyNumberFormat="1" applyFont="1" applyFill="1" applyBorder="1"/>
    <xf numFmtId="3" fontId="2" fillId="0" borderId="58" xfId="0" applyNumberFormat="1" applyFont="1" applyFill="1" applyBorder="1"/>
    <xf numFmtId="3" fontId="2" fillId="0" borderId="69" xfId="0" applyNumberFormat="1" applyFont="1" applyFill="1" applyBorder="1"/>
    <xf numFmtId="49" fontId="2" fillId="0" borderId="58" xfId="0" applyNumberFormat="1" applyFont="1" applyFill="1" applyBorder="1" applyAlignment="1">
      <alignment horizontal="left"/>
    </xf>
    <xf numFmtId="49" fontId="2" fillId="0" borderId="59" xfId="0" applyNumberFormat="1" applyFont="1" applyFill="1" applyBorder="1" applyAlignment="1">
      <alignment horizontal="left"/>
    </xf>
    <xf numFmtId="3" fontId="2" fillId="0" borderId="70" xfId="0" applyNumberFormat="1" applyFont="1" applyFill="1" applyBorder="1"/>
    <xf numFmtId="3" fontId="2" fillId="0" borderId="71" xfId="0" applyNumberFormat="1" applyFont="1" applyFill="1" applyBorder="1"/>
    <xf numFmtId="3" fontId="6" fillId="0" borderId="37" xfId="0" applyNumberFormat="1" applyFont="1" applyFill="1" applyBorder="1"/>
    <xf numFmtId="3" fontId="4" fillId="0" borderId="48" xfId="0" applyNumberFormat="1" applyFont="1" applyFill="1" applyBorder="1"/>
    <xf numFmtId="3" fontId="4" fillId="0" borderId="73" xfId="0" applyNumberFormat="1" applyFont="1" applyFill="1" applyBorder="1"/>
    <xf numFmtId="3" fontId="4" fillId="0" borderId="37" xfId="0" applyNumberFormat="1" applyFont="1" applyFill="1" applyBorder="1"/>
    <xf numFmtId="3" fontId="2" fillId="0" borderId="77" xfId="0" applyNumberFormat="1" applyFont="1" applyFill="1" applyBorder="1"/>
    <xf numFmtId="3" fontId="2" fillId="0" borderId="78" xfId="0" applyNumberFormat="1" applyFont="1" applyFill="1" applyBorder="1"/>
    <xf numFmtId="0" fontId="0" fillId="0" borderId="0" xfId="0" applyFont="1" applyAlignment="1">
      <alignment horizontal="right"/>
    </xf>
    <xf numFmtId="49" fontId="0" fillId="0" borderId="0" xfId="0" applyNumberFormat="1" applyFont="1" applyBorder="1" applyAlignment="1">
      <alignment horizontal="left"/>
    </xf>
    <xf numFmtId="49" fontId="2" fillId="0" borderId="0" xfId="0" applyNumberFormat="1" applyFont="1"/>
    <xf numFmtId="3" fontId="7" fillId="0" borderId="79" xfId="0" applyNumberFormat="1" applyFont="1" applyBorder="1" applyAlignment="1">
      <alignment horizontal="center" vertical="center" wrapText="1"/>
    </xf>
    <xf numFmtId="3" fontId="7" fillId="0" borderId="80" xfId="0" applyNumberFormat="1" applyFont="1" applyBorder="1" applyAlignment="1">
      <alignment horizontal="center" vertical="center" wrapText="1"/>
    </xf>
    <xf numFmtId="0" fontId="7" fillId="0" borderId="80" xfId="0" applyFont="1" applyBorder="1" applyAlignment="1">
      <alignment horizontal="justify" vertical="center" wrapText="1"/>
    </xf>
    <xf numFmtId="0" fontId="1" fillId="0" borderId="81" xfId="0" applyFont="1" applyBorder="1" applyAlignment="1">
      <alignment horizontal="center" vertical="center"/>
    </xf>
    <xf numFmtId="3" fontId="8" fillId="0" borderId="82" xfId="0" applyNumberFormat="1" applyFont="1" applyBorder="1" applyAlignment="1">
      <alignment horizontal="center" vertical="center" wrapText="1"/>
    </xf>
    <xf numFmtId="3" fontId="8" fillId="0" borderId="53" xfId="0" applyNumberFormat="1" applyFont="1" applyBorder="1" applyAlignment="1">
      <alignment horizontal="center" vertical="center" wrapText="1"/>
    </xf>
    <xf numFmtId="3" fontId="8" fillId="2" borderId="53" xfId="0" applyNumberFormat="1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justify" vertical="center" wrapText="1"/>
    </xf>
    <xf numFmtId="0" fontId="8" fillId="0" borderId="53" xfId="0" applyFont="1" applyBorder="1" applyAlignment="1">
      <alignment vertical="center" wrapText="1"/>
    </xf>
    <xf numFmtId="3" fontId="8" fillId="2" borderId="82" xfId="0" applyNumberFormat="1" applyFont="1" applyFill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justify" vertical="center" wrapText="1"/>
    </xf>
    <xf numFmtId="0" fontId="2" fillId="0" borderId="81" xfId="0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3" fillId="0" borderId="84" xfId="0" applyFont="1" applyBorder="1" applyAlignment="1">
      <alignment horizontal="right" vertical="center"/>
    </xf>
    <xf numFmtId="0" fontId="2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vertical="center"/>
    </xf>
    <xf numFmtId="0" fontId="0" fillId="0" borderId="0" xfId="0" applyAlignment="1">
      <alignment horizontal="right"/>
    </xf>
    <xf numFmtId="0" fontId="2" fillId="0" borderId="87" xfId="0" applyFont="1" applyBorder="1" applyAlignment="1">
      <alignment horizontal="center"/>
    </xf>
    <xf numFmtId="0" fontId="2" fillId="0" borderId="88" xfId="0" applyFont="1" applyBorder="1" applyAlignment="1">
      <alignment horizontal="center"/>
    </xf>
    <xf numFmtId="0" fontId="3" fillId="0" borderId="89" xfId="0" applyFont="1" applyBorder="1" applyAlignment="1">
      <alignment horizontal="right"/>
    </xf>
    <xf numFmtId="0" fontId="0" fillId="0" borderId="90" xfId="0" applyFont="1" applyBorder="1"/>
    <xf numFmtId="0" fontId="0" fillId="0" borderId="91" xfId="0" applyFont="1" applyBorder="1"/>
    <xf numFmtId="0" fontId="0" fillId="0" borderId="92" xfId="0" applyBorder="1" applyAlignment="1">
      <alignment horizontal="center" vertical="center"/>
    </xf>
    <xf numFmtId="0" fontId="2" fillId="0" borderId="93" xfId="0" applyFont="1" applyBorder="1"/>
    <xf numFmtId="49" fontId="2" fillId="0" borderId="94" xfId="0" applyNumberFormat="1" applyFont="1" applyBorder="1" applyAlignment="1">
      <alignment horizontal="left"/>
    </xf>
    <xf numFmtId="0" fontId="2" fillId="0" borderId="6" xfId="0" applyFont="1" applyBorder="1"/>
    <xf numFmtId="0" fontId="0" fillId="0" borderId="93" xfId="0" applyFont="1" applyBorder="1" applyAlignment="1">
      <alignment horizontal="center" vertical="center"/>
    </xf>
    <xf numFmtId="49" fontId="0" fillId="0" borderId="95" xfId="0" applyNumberFormat="1" applyFont="1" applyBorder="1" applyAlignment="1">
      <alignment horizontal="left"/>
    </xf>
    <xf numFmtId="3" fontId="0" fillId="0" borderId="61" xfId="0" applyNumberFormat="1" applyBorder="1" applyAlignment="1">
      <alignment horizontal="right"/>
    </xf>
    <xf numFmtId="0" fontId="0" fillId="0" borderId="96" xfId="0" applyFont="1" applyBorder="1" applyAlignment="1">
      <alignment horizontal="center"/>
    </xf>
    <xf numFmtId="3" fontId="0" fillId="0" borderId="97" xfId="0" applyNumberFormat="1" applyBorder="1"/>
    <xf numFmtId="49" fontId="2" fillId="0" borderId="9" xfId="0" applyNumberFormat="1" applyFont="1" applyBorder="1" applyAlignment="1">
      <alignment horizontal="left"/>
    </xf>
    <xf numFmtId="3" fontId="9" fillId="0" borderId="6" xfId="0" applyNumberFormat="1" applyFont="1" applyBorder="1"/>
    <xf numFmtId="0" fontId="0" fillId="0" borderId="9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/>
    </xf>
    <xf numFmtId="3" fontId="2" fillId="0" borderId="70" xfId="0" applyNumberFormat="1" applyFont="1" applyBorder="1"/>
    <xf numFmtId="0" fontId="2" fillId="0" borderId="98" xfId="0" applyFont="1" applyBorder="1"/>
    <xf numFmtId="49" fontId="0" fillId="0" borderId="99" xfId="0" applyNumberFormat="1" applyBorder="1" applyAlignment="1">
      <alignment horizontal="left"/>
    </xf>
    <xf numFmtId="0" fontId="0" fillId="0" borderId="100" xfId="0" applyFont="1" applyBorder="1" applyAlignment="1">
      <alignment horizontal="center"/>
    </xf>
    <xf numFmtId="0" fontId="0" fillId="0" borderId="10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87" xfId="0" applyBorder="1"/>
    <xf numFmtId="49" fontId="0" fillId="0" borderId="102" xfId="0" applyNumberFormat="1" applyBorder="1"/>
    <xf numFmtId="0" fontId="0" fillId="0" borderId="90" xfId="0" applyBorder="1"/>
    <xf numFmtId="49" fontId="0" fillId="0" borderId="103" xfId="0" applyNumberFormat="1" applyBorder="1"/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3" xfId="0" applyBorder="1"/>
    <xf numFmtId="49" fontId="11" fillId="0" borderId="4" xfId="0" applyNumberFormat="1" applyFont="1" applyBorder="1"/>
    <xf numFmtId="49" fontId="12" fillId="0" borderId="104" xfId="0" quotePrefix="1" applyNumberFormat="1" applyFont="1" applyBorder="1"/>
    <xf numFmtId="3" fontId="0" fillId="0" borderId="105" xfId="0" applyNumberFormat="1" applyBorder="1"/>
    <xf numFmtId="49" fontId="13" fillId="0" borderId="93" xfId="0" quotePrefix="1" applyNumberFormat="1" applyFont="1" applyBorder="1"/>
    <xf numFmtId="3" fontId="14" fillId="0" borderId="106" xfId="0" applyNumberFormat="1" applyFont="1" applyBorder="1"/>
    <xf numFmtId="49" fontId="12" fillId="0" borderId="107" xfId="0" quotePrefix="1" applyNumberFormat="1" applyFont="1" applyBorder="1"/>
    <xf numFmtId="3" fontId="0" fillId="0" borderId="100" xfId="0" applyNumberFormat="1" applyBorder="1"/>
    <xf numFmtId="49" fontId="14" fillId="0" borderId="108" xfId="0" quotePrefix="1" applyNumberFormat="1" applyFont="1" applyBorder="1"/>
    <xf numFmtId="3" fontId="14" fillId="0" borderId="28" xfId="0" applyNumberFormat="1" applyFont="1" applyBorder="1"/>
    <xf numFmtId="0" fontId="0" fillId="0" borderId="101" xfId="0" applyBorder="1"/>
    <xf numFmtId="49" fontId="2" fillId="0" borderId="4" xfId="0" applyNumberFormat="1" applyFont="1" applyBorder="1"/>
    <xf numFmtId="0" fontId="0" fillId="0" borderId="0" xfId="0" applyAlignment="1">
      <alignment wrapText="1"/>
    </xf>
    <xf numFmtId="0" fontId="0" fillId="0" borderId="24" xfId="0" applyBorder="1" applyAlignment="1">
      <alignment horizontal="center"/>
    </xf>
    <xf numFmtId="164" fontId="0" fillId="0" borderId="0" xfId="3" applyNumberFormat="1" applyFont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3" fontId="0" fillId="0" borderId="12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2" fillId="0" borderId="48" xfId="0" applyNumberFormat="1" applyFont="1" applyFill="1" applyBorder="1" applyAlignment="1">
      <alignment horizontal="center"/>
    </xf>
    <xf numFmtId="3" fontId="0" fillId="0" borderId="30" xfId="0" applyNumberFormat="1" applyFill="1" applyBorder="1" applyAlignment="1">
      <alignment horizontal="center"/>
    </xf>
    <xf numFmtId="0" fontId="2" fillId="0" borderId="3" xfId="0" applyFont="1" applyBorder="1"/>
    <xf numFmtId="0" fontId="2" fillId="0" borderId="28" xfId="0" applyFont="1" applyBorder="1"/>
    <xf numFmtId="0" fontId="2" fillId="0" borderId="77" xfId="0" applyFont="1" applyBorder="1"/>
    <xf numFmtId="0" fontId="0" fillId="0" borderId="0" xfId="0" applyAlignment="1">
      <alignment horizontal="left"/>
    </xf>
    <xf numFmtId="3" fontId="2" fillId="0" borderId="16" xfId="0" applyNumberFormat="1" applyFont="1" applyFill="1" applyBorder="1" applyAlignment="1">
      <alignment horizontal="center"/>
    </xf>
    <xf numFmtId="0" fontId="4" fillId="0" borderId="36" xfId="0" applyFont="1" applyBorder="1" applyAlignment="1">
      <alignment horizontal="left"/>
    </xf>
    <xf numFmtId="49" fontId="2" fillId="0" borderId="3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49" fontId="0" fillId="0" borderId="11" xfId="0" applyNumberFormat="1" applyFont="1" applyBorder="1" applyAlignment="1">
      <alignment horizontal="left"/>
    </xf>
    <xf numFmtId="49" fontId="0" fillId="0" borderId="10" xfId="0" applyNumberFormat="1" applyFont="1" applyBorder="1" applyAlignment="1">
      <alignment horizontal="left"/>
    </xf>
    <xf numFmtId="49" fontId="0" fillId="0" borderId="17" xfId="0" applyNumberFormat="1" applyFont="1" applyBorder="1" applyAlignment="1">
      <alignment horizontal="left"/>
    </xf>
    <xf numFmtId="49" fontId="0" fillId="0" borderId="15" xfId="0" applyNumberFormat="1" applyFont="1" applyBorder="1" applyAlignment="1">
      <alignment horizontal="left"/>
    </xf>
    <xf numFmtId="0" fontId="0" fillId="0" borderId="32" xfId="0" applyBorder="1" applyAlignment="1">
      <alignment horizontal="center"/>
    </xf>
    <xf numFmtId="49" fontId="0" fillId="0" borderId="21" xfId="0" applyNumberFormat="1" applyFont="1" applyBorder="1" applyAlignment="1">
      <alignment horizontal="left"/>
    </xf>
    <xf numFmtId="49" fontId="0" fillId="0" borderId="19" xfId="0" applyNumberFormat="1" applyFont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0" borderId="22" xfId="0" applyNumberFormat="1" applyFont="1" applyFill="1" applyBorder="1" applyAlignment="1">
      <alignment horizontal="left"/>
    </xf>
    <xf numFmtId="49" fontId="0" fillId="0" borderId="23" xfId="0" applyNumberFormat="1" applyFont="1" applyFill="1" applyBorder="1" applyAlignment="1">
      <alignment horizontal="left"/>
    </xf>
    <xf numFmtId="49" fontId="0" fillId="0" borderId="30" xfId="0" applyNumberFormat="1" applyFont="1" applyBorder="1" applyAlignment="1">
      <alignment horizontal="left"/>
    </xf>
    <xf numFmtId="49" fontId="0" fillId="0" borderId="14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49" fontId="2" fillId="0" borderId="2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0" fillId="0" borderId="0" xfId="0" applyFont="1" applyBorder="1" applyAlignment="1">
      <alignment horizontal="left"/>
    </xf>
    <xf numFmtId="49" fontId="2" fillId="0" borderId="58" xfId="0" applyNumberFormat="1" applyFont="1" applyFill="1" applyBorder="1" applyAlignment="1">
      <alignment horizontal="left"/>
    </xf>
    <xf numFmtId="49" fontId="2" fillId="0" borderId="59" xfId="0" applyNumberFormat="1" applyFont="1" applyFill="1" applyBorder="1" applyAlignment="1">
      <alignment horizontal="left"/>
    </xf>
    <xf numFmtId="49" fontId="0" fillId="0" borderId="30" xfId="0" applyNumberFormat="1" applyFont="1" applyFill="1" applyBorder="1" applyAlignment="1">
      <alignment horizontal="left"/>
    </xf>
    <xf numFmtId="49" fontId="0" fillId="0" borderId="14" xfId="0" applyNumberFormat="1" applyFont="1" applyFill="1" applyBorder="1" applyAlignment="1">
      <alignment horizontal="left"/>
    </xf>
    <xf numFmtId="49" fontId="0" fillId="0" borderId="65" xfId="0" applyNumberFormat="1" applyFont="1" applyFill="1" applyBorder="1" applyAlignment="1">
      <alignment horizontal="left"/>
    </xf>
    <xf numFmtId="49" fontId="0" fillId="0" borderId="32" xfId="0" applyNumberFormat="1" applyFont="1" applyFill="1" applyBorder="1" applyAlignment="1">
      <alignment horizontal="left"/>
    </xf>
    <xf numFmtId="0" fontId="4" fillId="0" borderId="72" xfId="0" applyFont="1" applyFill="1" applyBorder="1" applyAlignment="1">
      <alignment horizontal="left"/>
    </xf>
    <xf numFmtId="0" fontId="4" fillId="0" borderId="36" xfId="0" applyFont="1" applyFill="1" applyBorder="1" applyAlignment="1">
      <alignment horizontal="left"/>
    </xf>
    <xf numFmtId="49" fontId="2" fillId="0" borderId="74" xfId="0" applyNumberFormat="1" applyFont="1" applyFill="1" applyBorder="1" applyAlignment="1">
      <alignment horizontal="center"/>
    </xf>
    <xf numFmtId="49" fontId="2" fillId="0" borderId="75" xfId="0" applyNumberFormat="1" applyFont="1" applyFill="1" applyBorder="1" applyAlignment="1">
      <alignment horizontal="center"/>
    </xf>
    <xf numFmtId="49" fontId="2" fillId="0" borderId="76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2" fillId="0" borderId="43" xfId="0" applyNumberFormat="1" applyFont="1" applyFill="1" applyBorder="1" applyAlignment="1">
      <alignment horizontal="left"/>
    </xf>
    <xf numFmtId="3" fontId="2" fillId="0" borderId="44" xfId="0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49" fontId="2" fillId="0" borderId="48" xfId="0" applyNumberFormat="1" applyFont="1" applyFill="1" applyBorder="1" applyAlignment="1">
      <alignment horizontal="left"/>
    </xf>
    <xf numFmtId="49" fontId="2" fillId="0" borderId="49" xfId="0" applyNumberFormat="1" applyFont="1" applyFill="1" applyBorder="1" applyAlignment="1">
      <alignment horizontal="left"/>
    </xf>
    <xf numFmtId="49" fontId="2" fillId="0" borderId="54" xfId="0" applyNumberFormat="1" applyFont="1" applyFill="1" applyBorder="1" applyAlignment="1">
      <alignment horizontal="left"/>
    </xf>
    <xf numFmtId="49" fontId="2" fillId="0" borderId="36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83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4">
    <cellStyle name="Ezres" xfId="3" builtinId="3"/>
    <cellStyle name="Ezres 2" xfId="2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34"/>
  <sheetViews>
    <sheetView tabSelected="1" zoomScaleNormal="100" workbookViewId="0">
      <selection activeCell="H18" sqref="H18"/>
    </sheetView>
  </sheetViews>
  <sheetFormatPr defaultRowHeight="12.75" x14ac:dyDescent="0.2"/>
  <cols>
    <col min="3" max="3" width="3.7109375" customWidth="1"/>
    <col min="4" max="4" width="6.140625" style="1" customWidth="1"/>
    <col min="5" max="5" width="2.42578125" style="1" customWidth="1"/>
    <col min="6" max="6" width="6" style="1" customWidth="1"/>
    <col min="7" max="7" width="36.28515625" style="8" customWidth="1"/>
    <col min="8" max="8" width="15.28515625" style="1" bestFit="1" customWidth="1"/>
    <col min="9" max="9" width="11" bestFit="1" customWidth="1"/>
    <col min="10" max="10" width="10.42578125" customWidth="1"/>
    <col min="11" max="11" width="16.28515625" bestFit="1" customWidth="1"/>
  </cols>
  <sheetData>
    <row r="2" spans="3:11" x14ac:dyDescent="0.2">
      <c r="D2" s="2"/>
      <c r="E2" s="2"/>
      <c r="F2" s="2"/>
      <c r="G2" s="3"/>
      <c r="H2" s="2"/>
    </row>
    <row r="3" spans="3:11" s="4" customFormat="1" ht="25.5" customHeight="1" x14ac:dyDescent="0.2">
      <c r="D3" s="222" t="s">
        <v>2</v>
      </c>
      <c r="E3" s="223"/>
      <c r="F3" s="223"/>
      <c r="G3" s="223"/>
      <c r="H3" s="223"/>
      <c r="I3" s="224"/>
      <c r="J3" s="224"/>
      <c r="K3" s="224"/>
    </row>
    <row r="4" spans="3:11" s="4" customFormat="1" x14ac:dyDescent="0.2">
      <c r="D4" s="5"/>
      <c r="E4" s="5"/>
      <c r="F4" s="5"/>
      <c r="G4" s="5"/>
      <c r="H4" s="5"/>
      <c r="K4" s="201" t="s">
        <v>149</v>
      </c>
    </row>
    <row r="5" spans="3:11" s="4" customFormat="1" x14ac:dyDescent="0.2">
      <c r="D5" s="6"/>
      <c r="E5" s="6"/>
      <c r="F5" s="6"/>
      <c r="G5" s="6"/>
      <c r="H5" s="6"/>
    </row>
    <row r="6" spans="3:11" s="4" customFormat="1" x14ac:dyDescent="0.2">
      <c r="D6" s="6"/>
      <c r="E6" s="6"/>
      <c r="F6" s="6"/>
      <c r="G6" s="6"/>
      <c r="K6" s="7" t="s">
        <v>3</v>
      </c>
    </row>
    <row r="7" spans="3:11" ht="13.5" thickBot="1" x14ac:dyDescent="0.25">
      <c r="H7" s="9" t="s">
        <v>4</v>
      </c>
      <c r="I7" s="9" t="s">
        <v>5</v>
      </c>
      <c r="J7" s="9" t="s">
        <v>6</v>
      </c>
      <c r="K7" s="9" t="s">
        <v>7</v>
      </c>
    </row>
    <row r="8" spans="3:11" s="6" customFormat="1" ht="26.25" thickBot="1" x14ac:dyDescent="0.25">
      <c r="D8" s="10" t="s">
        <v>8</v>
      </c>
      <c r="E8" s="225" t="s">
        <v>9</v>
      </c>
      <c r="F8" s="225"/>
      <c r="G8" s="226"/>
      <c r="H8" s="11" t="s">
        <v>10</v>
      </c>
      <c r="I8" s="11" t="s">
        <v>11</v>
      </c>
      <c r="J8" s="11" t="s">
        <v>12</v>
      </c>
      <c r="K8" s="11" t="s">
        <v>13</v>
      </c>
    </row>
    <row r="9" spans="3:11" s="6" customFormat="1" ht="13.5" thickBot="1" x14ac:dyDescent="0.25">
      <c r="D9" s="227" t="s">
        <v>14</v>
      </c>
      <c r="E9" s="228"/>
      <c r="F9" s="228"/>
      <c r="G9" s="228"/>
      <c r="H9" s="228"/>
      <c r="I9" s="229"/>
      <c r="J9" s="229"/>
      <c r="K9" s="230"/>
    </row>
    <row r="10" spans="3:11" s="6" customFormat="1" ht="13.5" thickBot="1" x14ac:dyDescent="0.25">
      <c r="D10" s="227" t="s">
        <v>0</v>
      </c>
      <c r="E10" s="228"/>
      <c r="F10" s="228"/>
      <c r="G10" s="228"/>
      <c r="H10" s="228"/>
      <c r="I10" s="229"/>
      <c r="J10" s="229"/>
      <c r="K10" s="230"/>
    </row>
    <row r="11" spans="3:11" s="4" customFormat="1" ht="13.5" thickBot="1" x14ac:dyDescent="0.25">
      <c r="C11" s="12">
        <v>1</v>
      </c>
      <c r="D11" s="13" t="s">
        <v>15</v>
      </c>
      <c r="E11" s="205" t="s">
        <v>16</v>
      </c>
      <c r="F11" s="205"/>
      <c r="G11" s="206"/>
      <c r="H11" s="190">
        <f>H13+H14+H15</f>
        <v>18545516</v>
      </c>
      <c r="I11" s="15">
        <f>H11</f>
        <v>18545516</v>
      </c>
      <c r="J11" s="14"/>
      <c r="K11" s="16">
        <f>I11</f>
        <v>18545516</v>
      </c>
    </row>
    <row r="12" spans="3:11" x14ac:dyDescent="0.2">
      <c r="C12" s="12">
        <v>2</v>
      </c>
      <c r="D12" s="17" t="s">
        <v>17</v>
      </c>
      <c r="E12" s="209" t="s">
        <v>18</v>
      </c>
      <c r="F12" s="209"/>
      <c r="G12" s="210"/>
      <c r="H12" s="191"/>
      <c r="I12" s="19"/>
      <c r="J12" s="20"/>
      <c r="K12" s="21"/>
    </row>
    <row r="13" spans="3:11" x14ac:dyDescent="0.2">
      <c r="C13" s="12">
        <v>3</v>
      </c>
      <c r="D13" s="22"/>
      <c r="E13" s="216"/>
      <c r="F13" s="216"/>
      <c r="G13" s="23" t="s">
        <v>19</v>
      </c>
      <c r="H13" s="192">
        <v>10393326</v>
      </c>
      <c r="I13" s="25"/>
      <c r="J13" s="26"/>
      <c r="K13" s="27"/>
    </row>
    <row r="14" spans="3:11" x14ac:dyDescent="0.2">
      <c r="C14" s="12">
        <v>4</v>
      </c>
      <c r="D14" s="22"/>
      <c r="E14" s="216"/>
      <c r="F14" s="216"/>
      <c r="G14" s="23" t="s">
        <v>20</v>
      </c>
      <c r="H14" s="192">
        <v>6352190</v>
      </c>
      <c r="I14" s="25"/>
      <c r="J14" s="26"/>
      <c r="K14" s="27"/>
    </row>
    <row r="15" spans="3:11" x14ac:dyDescent="0.2">
      <c r="C15" s="12">
        <v>5</v>
      </c>
      <c r="D15" s="28"/>
      <c r="E15" s="217"/>
      <c r="F15" s="217"/>
      <c r="G15" s="29" t="s">
        <v>21</v>
      </c>
      <c r="H15" s="192">
        <v>1800000</v>
      </c>
      <c r="I15" s="31"/>
      <c r="J15" s="32"/>
      <c r="K15" s="33"/>
    </row>
    <row r="16" spans="3:11" ht="28.5" customHeight="1" thickBot="1" x14ac:dyDescent="0.25">
      <c r="C16" s="12">
        <v>6</v>
      </c>
      <c r="D16" s="28"/>
      <c r="E16" s="187"/>
      <c r="F16" s="195"/>
      <c r="G16" s="186" t="s">
        <v>122</v>
      </c>
      <c r="H16" s="192">
        <v>483569</v>
      </c>
      <c r="I16" s="192">
        <v>483569</v>
      </c>
      <c r="J16" s="26"/>
      <c r="K16" s="27"/>
    </row>
    <row r="17" spans="3:11" ht="13.5" thickBot="1" x14ac:dyDescent="0.25">
      <c r="C17" s="12">
        <v>7</v>
      </c>
      <c r="D17" s="13" t="s">
        <v>22</v>
      </c>
      <c r="E17" s="205" t="s">
        <v>23</v>
      </c>
      <c r="F17" s="205"/>
      <c r="G17" s="206"/>
      <c r="H17" s="189">
        <v>3443264</v>
      </c>
      <c r="I17" s="35"/>
      <c r="J17" s="36">
        <f>H17</f>
        <v>3443264</v>
      </c>
      <c r="K17" s="37">
        <f>H17</f>
        <v>3443264</v>
      </c>
    </row>
    <row r="18" spans="3:11" x14ac:dyDescent="0.2">
      <c r="C18" s="12">
        <v>8</v>
      </c>
      <c r="D18" s="38" t="s">
        <v>24</v>
      </c>
      <c r="E18" s="218" t="s">
        <v>25</v>
      </c>
      <c r="F18" s="218"/>
      <c r="G18" s="219"/>
      <c r="H18" s="193"/>
      <c r="I18" s="39"/>
      <c r="J18" s="40"/>
      <c r="K18" s="41"/>
    </row>
    <row r="19" spans="3:11" ht="13.5" thickBot="1" x14ac:dyDescent="0.25">
      <c r="C19" s="12">
        <v>9</v>
      </c>
      <c r="D19" s="42" t="s">
        <v>26</v>
      </c>
      <c r="E19" s="43" t="s">
        <v>27</v>
      </c>
      <c r="F19" s="44"/>
      <c r="G19" s="45"/>
      <c r="H19" s="188">
        <v>3443264</v>
      </c>
      <c r="I19" s="46"/>
      <c r="J19" s="47"/>
      <c r="K19" s="48"/>
    </row>
    <row r="20" spans="3:11" s="4" customFormat="1" ht="13.5" thickBot="1" x14ac:dyDescent="0.25">
      <c r="C20" s="12">
        <v>10</v>
      </c>
      <c r="D20" s="13" t="s">
        <v>28</v>
      </c>
      <c r="E20" s="205" t="s">
        <v>29</v>
      </c>
      <c r="F20" s="205"/>
      <c r="G20" s="206"/>
      <c r="H20" s="194">
        <v>1900000</v>
      </c>
      <c r="I20" s="35">
        <f>H20</f>
        <v>1900000</v>
      </c>
      <c r="J20" s="36"/>
      <c r="K20" s="37">
        <f>H20</f>
        <v>1900000</v>
      </c>
    </row>
    <row r="21" spans="3:11" x14ac:dyDescent="0.2">
      <c r="C21" s="12">
        <v>11</v>
      </c>
      <c r="D21" s="17" t="s">
        <v>30</v>
      </c>
      <c r="E21" s="209" t="s">
        <v>31</v>
      </c>
      <c r="F21" s="209"/>
      <c r="G21" s="210"/>
      <c r="H21" s="191">
        <f>H22</f>
        <v>400000</v>
      </c>
      <c r="I21" s="19"/>
      <c r="J21" s="20"/>
      <c r="K21" s="21"/>
    </row>
    <row r="22" spans="3:11" x14ac:dyDescent="0.2">
      <c r="C22" s="12">
        <v>12</v>
      </c>
      <c r="D22" s="22"/>
      <c r="E22" s="216"/>
      <c r="F22" s="216"/>
      <c r="G22" s="23" t="s">
        <v>32</v>
      </c>
      <c r="H22" s="192">
        <v>400000</v>
      </c>
      <c r="I22" s="25"/>
      <c r="J22" s="26"/>
      <c r="K22" s="27"/>
    </row>
    <row r="23" spans="3:11" x14ac:dyDescent="0.2">
      <c r="C23" s="12">
        <v>13</v>
      </c>
      <c r="D23" s="22" t="s">
        <v>33</v>
      </c>
      <c r="E23" s="220" t="s">
        <v>34</v>
      </c>
      <c r="F23" s="220"/>
      <c r="G23" s="221"/>
      <c r="H23" s="192">
        <f>H25+H26</f>
        <v>1500000</v>
      </c>
      <c r="I23" s="25"/>
      <c r="J23" s="26"/>
      <c r="K23" s="27"/>
    </row>
    <row r="24" spans="3:11" x14ac:dyDescent="0.2">
      <c r="C24" s="12">
        <v>14</v>
      </c>
      <c r="D24" s="22"/>
      <c r="E24" s="22"/>
      <c r="F24" s="211" t="s">
        <v>35</v>
      </c>
      <c r="G24" s="212"/>
      <c r="H24" s="192">
        <f>H25</f>
        <v>1500000</v>
      </c>
      <c r="I24" s="25"/>
      <c r="J24" s="26"/>
      <c r="K24" s="27"/>
    </row>
    <row r="25" spans="3:11" x14ac:dyDescent="0.2">
      <c r="C25" s="12">
        <v>15</v>
      </c>
      <c r="D25" s="22"/>
      <c r="E25" s="216"/>
      <c r="F25" s="216"/>
      <c r="G25" s="23" t="s">
        <v>36</v>
      </c>
      <c r="H25" s="192">
        <v>1500000</v>
      </c>
      <c r="I25" s="25"/>
      <c r="J25" s="26"/>
      <c r="K25" s="27"/>
    </row>
    <row r="26" spans="3:11" ht="13.5" thickBot="1" x14ac:dyDescent="0.25">
      <c r="C26" s="12">
        <v>16</v>
      </c>
      <c r="D26" s="28"/>
      <c r="E26" s="28"/>
      <c r="F26" s="214" t="s">
        <v>37</v>
      </c>
      <c r="G26" s="215"/>
      <c r="H26" s="30">
        <v>0</v>
      </c>
      <c r="I26" s="31"/>
      <c r="J26" s="32"/>
      <c r="K26" s="33"/>
    </row>
    <row r="27" spans="3:11" s="4" customFormat="1" ht="13.5" thickBot="1" x14ac:dyDescent="0.25">
      <c r="C27" s="12">
        <v>17</v>
      </c>
      <c r="D27" s="13" t="s">
        <v>38</v>
      </c>
      <c r="E27" s="205" t="s">
        <v>39</v>
      </c>
      <c r="F27" s="205"/>
      <c r="G27" s="206"/>
      <c r="H27" s="34">
        <v>0</v>
      </c>
      <c r="I27" s="35">
        <f>H27</f>
        <v>0</v>
      </c>
      <c r="J27" s="36"/>
      <c r="K27" s="37">
        <f>I27</f>
        <v>0</v>
      </c>
    </row>
    <row r="28" spans="3:11" s="53" customFormat="1" ht="13.5" thickBot="1" x14ac:dyDescent="0.25">
      <c r="C28" s="12">
        <v>18</v>
      </c>
      <c r="D28" s="207" t="s">
        <v>40</v>
      </c>
      <c r="E28" s="207"/>
      <c r="F28" s="207"/>
      <c r="G28" s="208"/>
      <c r="H28" s="49">
        <f>H11+H17+H20+H27+H16</f>
        <v>24372349</v>
      </c>
      <c r="I28" s="50">
        <f>I11+I16+I20</f>
        <v>20929085</v>
      </c>
      <c r="J28" s="51">
        <f>J17</f>
        <v>3443264</v>
      </c>
      <c r="K28" s="52">
        <f>SUM(I28:J28)</f>
        <v>24372349</v>
      </c>
    </row>
    <row r="29" spans="3:11" s="4" customFormat="1" ht="13.5" thickBot="1" x14ac:dyDescent="0.25">
      <c r="C29" s="12">
        <v>19</v>
      </c>
      <c r="D29" s="13" t="s">
        <v>41</v>
      </c>
      <c r="E29" s="205" t="s">
        <v>42</v>
      </c>
      <c r="F29" s="205"/>
      <c r="G29" s="206"/>
      <c r="H29" s="34">
        <f>H30</f>
        <v>5996491</v>
      </c>
      <c r="I29" s="35">
        <v>5996491</v>
      </c>
      <c r="J29" s="36"/>
      <c r="K29" s="37">
        <f>H29</f>
        <v>5996491</v>
      </c>
    </row>
    <row r="30" spans="3:11" x14ac:dyDescent="0.2">
      <c r="C30" s="12">
        <v>20</v>
      </c>
      <c r="D30" s="17" t="s">
        <v>43</v>
      </c>
      <c r="E30" s="209" t="s">
        <v>44</v>
      </c>
      <c r="F30" s="209"/>
      <c r="G30" s="210"/>
      <c r="H30" s="18">
        <f>H31</f>
        <v>5996491</v>
      </c>
      <c r="I30" s="19"/>
      <c r="J30" s="20"/>
      <c r="K30" s="21"/>
    </row>
    <row r="31" spans="3:11" x14ac:dyDescent="0.2">
      <c r="C31" s="12">
        <v>21</v>
      </c>
      <c r="D31" s="22"/>
      <c r="E31" s="22"/>
      <c r="F31" s="211" t="s">
        <v>45</v>
      </c>
      <c r="G31" s="212"/>
      <c r="H31" s="24">
        <f>H32</f>
        <v>5996491</v>
      </c>
      <c r="I31" s="25"/>
      <c r="J31" s="26"/>
      <c r="K31" s="27"/>
    </row>
    <row r="32" spans="3:11" ht="13.5" thickBot="1" x14ac:dyDescent="0.25">
      <c r="C32" s="12">
        <v>22</v>
      </c>
      <c r="D32" s="54"/>
      <c r="E32" s="213"/>
      <c r="F32" s="213"/>
      <c r="G32" s="55" t="s">
        <v>46</v>
      </c>
      <c r="H32" s="56">
        <v>5996491</v>
      </c>
      <c r="I32" s="57"/>
      <c r="J32" s="58"/>
      <c r="K32" s="59"/>
    </row>
    <row r="33" spans="3:11" s="63" customFormat="1" ht="13.5" thickBot="1" x14ac:dyDescent="0.25">
      <c r="C33" s="12">
        <v>23</v>
      </c>
      <c r="D33" s="203" t="s">
        <v>47</v>
      </c>
      <c r="E33" s="203"/>
      <c r="F33" s="203"/>
      <c r="G33" s="203"/>
      <c r="H33" s="60">
        <f>H29</f>
        <v>5996491</v>
      </c>
      <c r="I33" s="61">
        <f>I29</f>
        <v>5996491</v>
      </c>
      <c r="J33" s="60">
        <f>J29</f>
        <v>0</v>
      </c>
      <c r="K33" s="62">
        <f>K29</f>
        <v>5996491</v>
      </c>
    </row>
    <row r="34" spans="3:11" s="4" customFormat="1" ht="13.5" thickBot="1" x14ac:dyDescent="0.25">
      <c r="C34" s="12">
        <v>24</v>
      </c>
      <c r="D34" s="204" t="s">
        <v>48</v>
      </c>
      <c r="E34" s="204"/>
      <c r="F34" s="204"/>
      <c r="G34" s="204"/>
      <c r="H34" s="64">
        <f>H28+H33</f>
        <v>30368840</v>
      </c>
      <c r="I34" s="65">
        <f>SUM(I28:I29)</f>
        <v>26925576</v>
      </c>
      <c r="J34" s="64">
        <f>J29+J28</f>
        <v>3443264</v>
      </c>
      <c r="K34" s="66">
        <f>H34</f>
        <v>30368840</v>
      </c>
    </row>
  </sheetData>
  <sheetProtection selectLockedCells="1" selectUnlockedCells="1"/>
  <mergeCells count="26">
    <mergeCell ref="E12:G12"/>
    <mergeCell ref="D3:K3"/>
    <mergeCell ref="E8:G8"/>
    <mergeCell ref="D9:K9"/>
    <mergeCell ref="D10:K10"/>
    <mergeCell ref="E11:G11"/>
    <mergeCell ref="F26:G26"/>
    <mergeCell ref="E13:F13"/>
    <mergeCell ref="E14:F14"/>
    <mergeCell ref="E15:F15"/>
    <mergeCell ref="E17:G17"/>
    <mergeCell ref="E18:G18"/>
    <mergeCell ref="E20:G20"/>
    <mergeCell ref="E21:G21"/>
    <mergeCell ref="E22:F22"/>
    <mergeCell ref="E23:G23"/>
    <mergeCell ref="F24:G24"/>
    <mergeCell ref="E25:F25"/>
    <mergeCell ref="D33:G33"/>
    <mergeCell ref="D34:G34"/>
    <mergeCell ref="E27:G27"/>
    <mergeCell ref="D28:G28"/>
    <mergeCell ref="E29:G29"/>
    <mergeCell ref="E30:G30"/>
    <mergeCell ref="F31:G31"/>
    <mergeCell ref="E32:F32"/>
  </mergeCells>
  <pageMargins left="0.39370078740157483" right="0.39370078740157483" top="0.98425196850393704" bottom="0.98425196850393704" header="0.51181102362204722" footer="0.51181102362204722"/>
  <pageSetup paperSize="9" scale="9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"/>
  <sheetViews>
    <sheetView zoomScaleNormal="100" workbookViewId="0">
      <selection activeCell="F42" sqref="F42"/>
    </sheetView>
  </sheetViews>
  <sheetFormatPr defaultRowHeight="12.75" x14ac:dyDescent="0.2"/>
  <cols>
    <col min="1" max="1" width="19.42578125" customWidth="1"/>
    <col min="2" max="2" width="3" customWidth="1"/>
    <col min="3" max="3" width="6.140625" style="1" customWidth="1"/>
    <col min="4" max="4" width="4.42578125" style="8" customWidth="1"/>
    <col min="5" max="5" width="28.28515625" style="8" customWidth="1"/>
    <col min="6" max="6" width="12.5703125" bestFit="1" customWidth="1"/>
    <col min="7" max="9" width="10.5703125" customWidth="1"/>
    <col min="10" max="10" width="16.28515625" bestFit="1" customWidth="1"/>
    <col min="14" max="15" width="9.140625" bestFit="1" customWidth="1"/>
  </cols>
  <sheetData>
    <row r="1" spans="2:15" x14ac:dyDescent="0.2">
      <c r="J1" s="201" t="s">
        <v>147</v>
      </c>
    </row>
    <row r="2" spans="2:15" x14ac:dyDescent="0.2">
      <c r="C2" s="2"/>
      <c r="D2" s="3"/>
      <c r="E2" s="3"/>
      <c r="F2" s="67"/>
    </row>
    <row r="3" spans="2:15" s="4" customFormat="1" ht="27" customHeight="1" x14ac:dyDescent="0.2">
      <c r="C3" s="244" t="s">
        <v>49</v>
      </c>
      <c r="D3" s="244"/>
      <c r="E3" s="244"/>
      <c r="F3" s="244"/>
      <c r="G3" s="245"/>
      <c r="H3" s="245"/>
      <c r="I3" s="245"/>
      <c r="J3" s="245"/>
    </row>
    <row r="4" spans="2:15" s="4" customFormat="1" x14ac:dyDescent="0.2">
      <c r="C4" s="5"/>
      <c r="D4" s="5"/>
      <c r="E4" s="5"/>
      <c r="F4" s="5"/>
      <c r="G4" s="68"/>
      <c r="H4" s="68"/>
    </row>
    <row r="5" spans="2:15" s="4" customFormat="1" x14ac:dyDescent="0.2">
      <c r="C5" s="5"/>
      <c r="D5" s="5"/>
      <c r="E5" s="5"/>
      <c r="G5" s="68"/>
      <c r="H5" s="68"/>
      <c r="J5" s="69" t="s">
        <v>50</v>
      </c>
    </row>
    <row r="6" spans="2:15" s="4" customFormat="1" ht="13.5" thickBot="1" x14ac:dyDescent="0.25">
      <c r="C6" s="5"/>
      <c r="D6" s="70"/>
      <c r="E6" s="70"/>
      <c r="F6" s="71" t="s">
        <v>51</v>
      </c>
      <c r="G6" s="71" t="s">
        <v>5</v>
      </c>
      <c r="H6" s="71" t="s">
        <v>6</v>
      </c>
      <c r="I6" s="71" t="s">
        <v>7</v>
      </c>
      <c r="J6" s="71" t="s">
        <v>52</v>
      </c>
    </row>
    <row r="7" spans="2:15" s="4" customFormat="1" ht="13.5" thickBot="1" x14ac:dyDescent="0.25">
      <c r="B7" s="198" t="s">
        <v>123</v>
      </c>
      <c r="C7" s="72" t="s">
        <v>8</v>
      </c>
      <c r="D7" s="73" t="s">
        <v>9</v>
      </c>
      <c r="E7" s="74"/>
      <c r="F7" s="75" t="s">
        <v>53</v>
      </c>
      <c r="G7" s="76" t="s">
        <v>54</v>
      </c>
      <c r="H7" s="77" t="s">
        <v>55</v>
      </c>
      <c r="I7" s="76" t="s">
        <v>56</v>
      </c>
      <c r="J7" s="78" t="s">
        <v>13</v>
      </c>
    </row>
    <row r="8" spans="2:15" s="4" customFormat="1" ht="13.5" thickBot="1" x14ac:dyDescent="0.25">
      <c r="B8" s="199" t="s">
        <v>124</v>
      </c>
      <c r="C8" s="246" t="s">
        <v>57</v>
      </c>
      <c r="D8" s="247"/>
      <c r="E8" s="247"/>
      <c r="F8" s="247"/>
      <c r="G8" s="79"/>
      <c r="H8" s="79"/>
      <c r="I8" s="79"/>
      <c r="J8" s="80"/>
    </row>
    <row r="9" spans="2:15" s="4" customFormat="1" ht="13.5" thickBot="1" x14ac:dyDescent="0.25">
      <c r="B9" s="199" t="s">
        <v>125</v>
      </c>
      <c r="C9" s="248" t="s">
        <v>1</v>
      </c>
      <c r="D9" s="249"/>
      <c r="E9" s="249"/>
      <c r="F9" s="249"/>
      <c r="G9" s="229"/>
      <c r="H9" s="229"/>
      <c r="I9" s="229"/>
      <c r="J9" s="230"/>
    </row>
    <row r="10" spans="2:15" s="4" customFormat="1" ht="13.5" thickBot="1" x14ac:dyDescent="0.25">
      <c r="B10" s="199" t="s">
        <v>126</v>
      </c>
      <c r="C10" s="81" t="s">
        <v>58</v>
      </c>
      <c r="D10" s="250" t="s">
        <v>59</v>
      </c>
      <c r="E10" s="251"/>
      <c r="F10" s="196">
        <v>7469874</v>
      </c>
      <c r="G10" s="82">
        <f>F10</f>
        <v>7469874</v>
      </c>
      <c r="H10" s="83"/>
      <c r="I10" s="84"/>
      <c r="J10" s="85">
        <f>G10</f>
        <v>7469874</v>
      </c>
    </row>
    <row r="11" spans="2:15" s="4" customFormat="1" ht="13.5" thickBot="1" x14ac:dyDescent="0.25">
      <c r="B11" s="199" t="s">
        <v>127</v>
      </c>
      <c r="C11" s="81" t="s">
        <v>60</v>
      </c>
      <c r="D11" s="252" t="s">
        <v>61</v>
      </c>
      <c r="E11" s="253"/>
      <c r="F11" s="196">
        <v>1274503</v>
      </c>
      <c r="G11" s="86">
        <f>F11</f>
        <v>1274503</v>
      </c>
      <c r="H11" s="87"/>
      <c r="I11" s="86"/>
      <c r="J11" s="88">
        <f>F11</f>
        <v>1274503</v>
      </c>
    </row>
    <row r="12" spans="2:15" s="4" customFormat="1" ht="13.5" thickBot="1" x14ac:dyDescent="0.25">
      <c r="B12" s="199" t="s">
        <v>128</v>
      </c>
      <c r="C12" s="81" t="s">
        <v>62</v>
      </c>
      <c r="D12" s="252" t="s">
        <v>63</v>
      </c>
      <c r="E12" s="253"/>
      <c r="F12" s="196">
        <v>8683072</v>
      </c>
      <c r="G12" s="86">
        <f>F12</f>
        <v>8683072</v>
      </c>
      <c r="H12" s="87"/>
      <c r="I12" s="86"/>
      <c r="J12" s="88">
        <f>F12</f>
        <v>8683072</v>
      </c>
    </row>
    <row r="13" spans="2:15" s="4" customFormat="1" ht="13.5" thickBot="1" x14ac:dyDescent="0.25">
      <c r="B13" s="199" t="s">
        <v>129</v>
      </c>
      <c r="C13" s="81" t="s">
        <v>64</v>
      </c>
      <c r="D13" s="252" t="s">
        <v>65</v>
      </c>
      <c r="E13" s="253"/>
      <c r="F13" s="196">
        <v>1575400</v>
      </c>
      <c r="G13" s="86">
        <f>F13</f>
        <v>1575400</v>
      </c>
      <c r="H13" s="87"/>
      <c r="I13" s="86"/>
      <c r="J13" s="88">
        <f>F13</f>
        <v>1575400</v>
      </c>
    </row>
    <row r="14" spans="2:15" s="4" customFormat="1" ht="13.5" thickBot="1" x14ac:dyDescent="0.25">
      <c r="B14" s="199" t="s">
        <v>130</v>
      </c>
      <c r="C14" s="89" t="s">
        <v>66</v>
      </c>
      <c r="D14" s="232" t="s">
        <v>67</v>
      </c>
      <c r="E14" s="233"/>
      <c r="F14" s="196">
        <v>2360296</v>
      </c>
      <c r="G14" s="90">
        <f>F14</f>
        <v>2360296</v>
      </c>
      <c r="H14" s="91"/>
      <c r="I14" s="90"/>
      <c r="J14" s="92">
        <f>F14</f>
        <v>2360296</v>
      </c>
    </row>
    <row r="15" spans="2:15" s="4" customFormat="1" ht="13.5" thickBot="1" x14ac:dyDescent="0.25">
      <c r="B15" s="199" t="s">
        <v>131</v>
      </c>
      <c r="C15" s="93"/>
      <c r="D15" s="234" t="s">
        <v>68</v>
      </c>
      <c r="E15" s="235"/>
      <c r="F15" s="196">
        <v>1548280</v>
      </c>
      <c r="G15" s="94"/>
      <c r="H15" s="95"/>
      <c r="I15" s="94"/>
      <c r="J15" s="96"/>
    </row>
    <row r="16" spans="2:15" s="63" customFormat="1" x14ac:dyDescent="0.2">
      <c r="B16" s="199" t="s">
        <v>132</v>
      </c>
      <c r="C16" s="93"/>
      <c r="D16" s="234" t="s">
        <v>69</v>
      </c>
      <c r="E16" s="235"/>
      <c r="F16" s="202">
        <v>510000</v>
      </c>
      <c r="G16" s="94"/>
      <c r="H16" s="95"/>
      <c r="I16" s="94"/>
      <c r="J16" s="96"/>
      <c r="N16" s="97"/>
      <c r="O16" s="97"/>
    </row>
    <row r="17" spans="2:15" x14ac:dyDescent="0.2">
      <c r="B17" s="199" t="s">
        <v>133</v>
      </c>
      <c r="C17" s="93"/>
      <c r="D17" s="234" t="s">
        <v>70</v>
      </c>
      <c r="E17" s="235"/>
      <c r="F17" s="197">
        <v>302016</v>
      </c>
      <c r="G17" s="94"/>
      <c r="H17" s="95"/>
      <c r="I17" s="94"/>
      <c r="J17" s="96"/>
      <c r="N17" s="98"/>
      <c r="O17" s="98"/>
    </row>
    <row r="18" spans="2:15" ht="13.5" thickBot="1" x14ac:dyDescent="0.25">
      <c r="B18" s="199" t="s">
        <v>134</v>
      </c>
      <c r="C18" s="93"/>
      <c r="D18" s="99"/>
      <c r="E18" s="100" t="s">
        <v>71</v>
      </c>
      <c r="F18" s="197">
        <v>302016</v>
      </c>
      <c r="G18" s="94"/>
      <c r="H18" s="95"/>
      <c r="I18" s="94"/>
      <c r="J18" s="96"/>
      <c r="N18" s="98"/>
      <c r="O18" s="98"/>
    </row>
    <row r="19" spans="2:15" ht="13.5" thickBot="1" x14ac:dyDescent="0.25">
      <c r="B19" s="199" t="s">
        <v>135</v>
      </c>
      <c r="C19" s="105" t="s">
        <v>72</v>
      </c>
      <c r="D19" s="232" t="s">
        <v>73</v>
      </c>
      <c r="E19" s="233"/>
      <c r="F19" s="197">
        <v>752200</v>
      </c>
      <c r="G19" s="107"/>
      <c r="H19" s="108"/>
      <c r="I19" s="107">
        <f>F19</f>
        <v>752200</v>
      </c>
      <c r="J19" s="88">
        <f>F19</f>
        <v>752200</v>
      </c>
      <c r="N19" s="98"/>
      <c r="O19" s="98"/>
    </row>
    <row r="20" spans="2:15" s="4" customFormat="1" ht="13.5" thickBot="1" x14ac:dyDescent="0.25">
      <c r="B20" s="199" t="s">
        <v>136</v>
      </c>
      <c r="C20" s="105" t="s">
        <v>74</v>
      </c>
      <c r="D20" s="109" t="s">
        <v>75</v>
      </c>
      <c r="E20" s="110"/>
      <c r="F20" s="197">
        <v>3881246</v>
      </c>
      <c r="G20" s="107"/>
      <c r="H20" s="108"/>
      <c r="I20" s="107">
        <f>F20</f>
        <v>3881246</v>
      </c>
      <c r="J20" s="111">
        <f>F20</f>
        <v>3881246</v>
      </c>
    </row>
    <row r="21" spans="2:15" s="4" customFormat="1" x14ac:dyDescent="0.2">
      <c r="B21" s="199" t="s">
        <v>137</v>
      </c>
      <c r="C21" s="105" t="s">
        <v>76</v>
      </c>
      <c r="D21" s="232" t="s">
        <v>77</v>
      </c>
      <c r="E21" s="233"/>
      <c r="F21" s="108">
        <v>3639831</v>
      </c>
      <c r="G21" s="107"/>
      <c r="H21" s="108">
        <f>F21</f>
        <v>3639831</v>
      </c>
      <c r="I21" s="107"/>
      <c r="J21" s="112">
        <f>F21</f>
        <v>3639831</v>
      </c>
    </row>
    <row r="22" spans="2:15" s="4" customFormat="1" x14ac:dyDescent="0.2">
      <c r="B22" s="199" t="s">
        <v>138</v>
      </c>
      <c r="C22" s="93"/>
      <c r="D22" s="234" t="s">
        <v>78</v>
      </c>
      <c r="E22" s="235"/>
      <c r="F22" s="26">
        <f>100000+172000</f>
        <v>272000</v>
      </c>
      <c r="G22" s="94"/>
      <c r="H22" s="95"/>
      <c r="I22" s="94"/>
      <c r="J22" s="96"/>
    </row>
    <row r="23" spans="2:15" ht="13.5" thickBot="1" x14ac:dyDescent="0.25">
      <c r="B23" s="199" t="s">
        <v>139</v>
      </c>
      <c r="C23" s="101"/>
      <c r="D23" s="236" t="s">
        <v>79</v>
      </c>
      <c r="E23" s="237"/>
      <c r="F23" s="58">
        <v>300000</v>
      </c>
      <c r="G23" s="102"/>
      <c r="H23" s="103"/>
      <c r="I23" s="102"/>
      <c r="J23" s="104"/>
    </row>
    <row r="24" spans="2:15" ht="13.5" thickBot="1" x14ac:dyDescent="0.25">
      <c r="B24" s="199" t="s">
        <v>140</v>
      </c>
      <c r="C24" s="238" t="s">
        <v>80</v>
      </c>
      <c r="D24" s="239"/>
      <c r="E24" s="239"/>
      <c r="F24" s="113">
        <f>F21+F20+F19+F14+F13+F12+F11+F10</f>
        <v>29636422</v>
      </c>
      <c r="G24" s="114">
        <f>G10+G11+G12+G13+G14</f>
        <v>21363145</v>
      </c>
      <c r="H24" s="114">
        <f>H21</f>
        <v>3639831</v>
      </c>
      <c r="I24" s="114">
        <f>I19+I20</f>
        <v>4633446</v>
      </c>
      <c r="J24" s="115">
        <f>J10+J11+J12+J13+J14+J19+J20+J21</f>
        <v>29636422</v>
      </c>
    </row>
    <row r="25" spans="2:15" s="53" customFormat="1" x14ac:dyDescent="0.2">
      <c r="B25" s="199" t="s">
        <v>141</v>
      </c>
      <c r="C25" s="105" t="s">
        <v>81</v>
      </c>
      <c r="D25" s="232" t="s">
        <v>82</v>
      </c>
      <c r="E25" s="233"/>
      <c r="F25" s="106">
        <f>F26</f>
        <v>732418</v>
      </c>
      <c r="G25" s="107">
        <f>F25</f>
        <v>732418</v>
      </c>
      <c r="H25" s="108"/>
      <c r="I25" s="107"/>
      <c r="J25" s="112">
        <f>F25</f>
        <v>732418</v>
      </c>
    </row>
    <row r="26" spans="2:15" s="4" customFormat="1" x14ac:dyDescent="0.2">
      <c r="B26" s="199" t="s">
        <v>142</v>
      </c>
      <c r="C26" s="93"/>
      <c r="D26" s="234" t="s">
        <v>83</v>
      </c>
      <c r="E26" s="235"/>
      <c r="F26" s="26">
        <v>732418</v>
      </c>
      <c r="G26" s="94"/>
      <c r="H26" s="95"/>
      <c r="I26" s="94"/>
      <c r="J26" s="96"/>
    </row>
    <row r="27" spans="2:15" ht="13.5" thickBot="1" x14ac:dyDescent="0.25">
      <c r="B27" s="199" t="s">
        <v>143</v>
      </c>
      <c r="C27" s="101"/>
      <c r="D27" s="236" t="s">
        <v>84</v>
      </c>
      <c r="E27" s="237"/>
      <c r="F27" s="58">
        <v>732418</v>
      </c>
      <c r="G27" s="102"/>
      <c r="H27" s="103"/>
      <c r="I27" s="102"/>
      <c r="J27" s="104"/>
    </row>
    <row r="28" spans="2:15" ht="13.5" thickBot="1" x14ac:dyDescent="0.25">
      <c r="B28" s="199" t="s">
        <v>144</v>
      </c>
      <c r="C28" s="238" t="s">
        <v>85</v>
      </c>
      <c r="D28" s="239"/>
      <c r="E28" s="239"/>
      <c r="F28" s="116">
        <f>F25</f>
        <v>732418</v>
      </c>
      <c r="G28" s="114"/>
      <c r="H28" s="114"/>
      <c r="I28" s="114"/>
      <c r="J28" s="115"/>
    </row>
    <row r="29" spans="2:15" s="53" customFormat="1" ht="13.5" thickBot="1" x14ac:dyDescent="0.25">
      <c r="B29" s="200" t="s">
        <v>145</v>
      </c>
      <c r="C29" s="240" t="s">
        <v>86</v>
      </c>
      <c r="D29" s="241"/>
      <c r="E29" s="242"/>
      <c r="F29" s="117">
        <f>F24+F28</f>
        <v>30368840</v>
      </c>
      <c r="G29" s="84">
        <f>G24+G25</f>
        <v>22095563</v>
      </c>
      <c r="H29" s="84">
        <f>H24</f>
        <v>3639831</v>
      </c>
      <c r="I29" s="84">
        <f>I24</f>
        <v>4633446</v>
      </c>
      <c r="J29" s="118">
        <f>J24+J25</f>
        <v>30368840</v>
      </c>
    </row>
    <row r="30" spans="2:15" s="4" customFormat="1" x14ac:dyDescent="0.2">
      <c r="C30" s="1"/>
      <c r="D30" s="8"/>
      <c r="E30" s="8"/>
      <c r="F30"/>
    </row>
    <row r="32" spans="2:15" x14ac:dyDescent="0.2">
      <c r="C32" s="243"/>
      <c r="D32" s="243"/>
      <c r="E32" s="243"/>
      <c r="F32" s="243"/>
    </row>
    <row r="33" spans="3:6" x14ac:dyDescent="0.2">
      <c r="D33" s="1"/>
    </row>
    <row r="34" spans="3:6" x14ac:dyDescent="0.2">
      <c r="C34" s="119"/>
      <c r="D34" s="231"/>
      <c r="E34" s="231"/>
    </row>
    <row r="35" spans="3:6" x14ac:dyDescent="0.2">
      <c r="D35" s="1"/>
      <c r="E35" s="120"/>
      <c r="F35" s="120"/>
    </row>
    <row r="36" spans="3:6" x14ac:dyDescent="0.2">
      <c r="D36" s="1"/>
    </row>
    <row r="37" spans="3:6" x14ac:dyDescent="0.2">
      <c r="D37" s="1"/>
    </row>
    <row r="38" spans="3:6" x14ac:dyDescent="0.2">
      <c r="D38" s="1"/>
    </row>
    <row r="39" spans="3:6" x14ac:dyDescent="0.2">
      <c r="C39" s="4"/>
      <c r="D39" s="4"/>
      <c r="E39" s="121"/>
      <c r="F39" s="4"/>
    </row>
    <row r="40" spans="3:6" s="4" customFormat="1" x14ac:dyDescent="0.2">
      <c r="C40" s="1"/>
      <c r="D40" s="8"/>
      <c r="E40" s="8"/>
      <c r="F40"/>
    </row>
  </sheetData>
  <sheetProtection selectLockedCells="1" selectUnlockedCells="1"/>
  <mergeCells count="23">
    <mergeCell ref="D17:E17"/>
    <mergeCell ref="C3:J3"/>
    <mergeCell ref="C8:F8"/>
    <mergeCell ref="C9:J9"/>
    <mergeCell ref="D10:E10"/>
    <mergeCell ref="D11:E11"/>
    <mergeCell ref="D12:E12"/>
    <mergeCell ref="D13:E13"/>
    <mergeCell ref="D14:E14"/>
    <mergeCell ref="D15:E15"/>
    <mergeCell ref="D16:E16"/>
    <mergeCell ref="D34:E34"/>
    <mergeCell ref="D19:E19"/>
    <mergeCell ref="D21:E21"/>
    <mergeCell ref="D22:E22"/>
    <mergeCell ref="D23:E23"/>
    <mergeCell ref="C24:E24"/>
    <mergeCell ref="D25:E25"/>
    <mergeCell ref="D26:E26"/>
    <mergeCell ref="D27:E27"/>
    <mergeCell ref="C28:E28"/>
    <mergeCell ref="C29:E29"/>
    <mergeCell ref="C32:F32"/>
  </mergeCells>
  <pageMargins left="0.74803149606299213" right="0.74803149606299213" top="0.98425196850393704" bottom="0.98425196850393704" header="0.51181102362204722" footer="0.51181102362204722"/>
  <pageSetup paperSize="9" scale="9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workbookViewId="0">
      <selection activeCell="F33" sqref="F33"/>
    </sheetView>
  </sheetViews>
  <sheetFormatPr defaultRowHeight="12.75" x14ac:dyDescent="0.2"/>
  <cols>
    <col min="2" max="2" width="3.42578125" customWidth="1"/>
    <col min="3" max="3" width="48.140625" customWidth="1"/>
    <col min="4" max="8" width="15.5703125" customWidth="1"/>
    <col min="9" max="9" width="20.5703125" customWidth="1"/>
  </cols>
  <sheetData>
    <row r="1" spans="2:9" x14ac:dyDescent="0.2">
      <c r="I1" s="201" t="s">
        <v>148</v>
      </c>
    </row>
    <row r="3" spans="2:9" x14ac:dyDescent="0.2">
      <c r="C3" s="254" t="s">
        <v>101</v>
      </c>
      <c r="D3" s="254"/>
      <c r="E3" s="254"/>
      <c r="F3" s="254"/>
      <c r="G3" s="254"/>
      <c r="H3" s="254"/>
    </row>
    <row r="5" spans="2:9" ht="13.5" thickBot="1" x14ac:dyDescent="0.25"/>
    <row r="6" spans="2:9" ht="14.25" thickTop="1" thickBot="1" x14ac:dyDescent="0.25">
      <c r="B6" s="142"/>
      <c r="C6" s="141"/>
      <c r="D6" s="141"/>
      <c r="E6" s="141"/>
      <c r="F6" s="141"/>
      <c r="G6" s="141"/>
      <c r="H6" s="141"/>
      <c r="I6" s="140" t="s">
        <v>3</v>
      </c>
    </row>
    <row r="7" spans="2:9" ht="13.5" thickBot="1" x14ac:dyDescent="0.25">
      <c r="B7" s="139"/>
      <c r="C7" s="138"/>
      <c r="D7" s="137" t="s">
        <v>51</v>
      </c>
      <c r="E7" s="137" t="s">
        <v>5</v>
      </c>
      <c r="F7" s="137" t="s">
        <v>6</v>
      </c>
      <c r="G7" s="137" t="s">
        <v>7</v>
      </c>
      <c r="H7" s="137" t="s">
        <v>52</v>
      </c>
      <c r="I7" s="136" t="s">
        <v>100</v>
      </c>
    </row>
    <row r="8" spans="2:9" ht="19.5" customHeight="1" thickBot="1" x14ac:dyDescent="0.25">
      <c r="B8" s="135"/>
      <c r="C8" s="134" t="s">
        <v>9</v>
      </c>
      <c r="D8" s="255" t="s">
        <v>99</v>
      </c>
      <c r="E8" s="256"/>
      <c r="F8" s="257"/>
      <c r="G8" s="258" t="s">
        <v>98</v>
      </c>
      <c r="H8" s="259"/>
      <c r="I8" s="260"/>
    </row>
    <row r="9" spans="2:9" ht="19.5" customHeight="1" thickBot="1" x14ac:dyDescent="0.25">
      <c r="B9" s="135"/>
      <c r="C9" s="134"/>
      <c r="D9" s="133" t="s">
        <v>97</v>
      </c>
      <c r="E9" s="133" t="s">
        <v>96</v>
      </c>
      <c r="F9" s="133" t="s">
        <v>95</v>
      </c>
      <c r="G9" s="133" t="s">
        <v>97</v>
      </c>
      <c r="H9" s="133" t="s">
        <v>96</v>
      </c>
      <c r="I9" s="132" t="s">
        <v>95</v>
      </c>
    </row>
    <row r="10" spans="2:9" ht="19.5" customHeight="1" thickBot="1" x14ac:dyDescent="0.25">
      <c r="B10" s="125">
        <v>1</v>
      </c>
      <c r="C10" s="129" t="s">
        <v>94</v>
      </c>
      <c r="D10" s="196">
        <v>19029085</v>
      </c>
      <c r="E10" s="127"/>
      <c r="F10" s="126">
        <f>SUM(D10:E10)</f>
        <v>19029085</v>
      </c>
      <c r="G10" s="128"/>
      <c r="H10" s="128"/>
      <c r="I10" s="131"/>
    </row>
    <row r="11" spans="2:9" ht="19.5" customHeight="1" thickBot="1" x14ac:dyDescent="0.25">
      <c r="B11" s="125">
        <v>2</v>
      </c>
      <c r="C11" s="129" t="s">
        <v>23</v>
      </c>
      <c r="D11" s="196">
        <v>3443264</v>
      </c>
      <c r="E11" s="127"/>
      <c r="F11" s="126">
        <f>SUM(D11:E11)</f>
        <v>3443264</v>
      </c>
      <c r="G11" s="128"/>
      <c r="H11" s="128"/>
      <c r="I11" s="131"/>
    </row>
    <row r="12" spans="2:9" ht="19.5" customHeight="1" thickBot="1" x14ac:dyDescent="0.25">
      <c r="B12" s="125">
        <v>3</v>
      </c>
      <c r="C12" s="129" t="s">
        <v>29</v>
      </c>
      <c r="D12" s="196">
        <v>1900000</v>
      </c>
      <c r="E12" s="127"/>
      <c r="F12" s="126">
        <f>SUM(D12:E12)</f>
        <v>1900000</v>
      </c>
      <c r="G12" s="128"/>
      <c r="H12" s="128"/>
      <c r="I12" s="131"/>
    </row>
    <row r="13" spans="2:9" ht="19.5" customHeight="1" thickBot="1" x14ac:dyDescent="0.25">
      <c r="B13" s="125">
        <v>4</v>
      </c>
      <c r="C13" s="129" t="s">
        <v>39</v>
      </c>
      <c r="D13" s="196">
        <v>0</v>
      </c>
      <c r="E13" s="127">
        <v>0</v>
      </c>
      <c r="F13" s="126">
        <f>SUM(D13:E13)</f>
        <v>0</v>
      </c>
      <c r="G13" s="128"/>
      <c r="H13" s="128"/>
      <c r="I13" s="131"/>
    </row>
    <row r="14" spans="2:9" ht="19.5" customHeight="1" thickBot="1" x14ac:dyDescent="0.25">
      <c r="B14" s="125">
        <v>5</v>
      </c>
      <c r="C14" s="129" t="s">
        <v>93</v>
      </c>
      <c r="D14" s="196">
        <v>5996491</v>
      </c>
      <c r="E14" s="127"/>
      <c r="F14" s="126">
        <f>SUM(D14:E14)</f>
        <v>5996491</v>
      </c>
      <c r="G14" s="128"/>
      <c r="H14" s="128"/>
      <c r="I14" s="131"/>
    </row>
    <row r="15" spans="2:9" ht="19.5" customHeight="1" thickBot="1" x14ac:dyDescent="0.25">
      <c r="B15" s="125">
        <v>6</v>
      </c>
      <c r="C15" s="129" t="s">
        <v>59</v>
      </c>
      <c r="D15" s="128"/>
      <c r="E15" s="128"/>
      <c r="F15" s="128"/>
      <c r="G15" s="196">
        <v>7469874</v>
      </c>
      <c r="H15" s="127"/>
      <c r="I15" s="126">
        <f t="shared" ref="I15:I25" si="0">SUM(G15:H15)</f>
        <v>7469874</v>
      </c>
    </row>
    <row r="16" spans="2:9" ht="19.5" customHeight="1" thickBot="1" x14ac:dyDescent="0.25">
      <c r="B16" s="125">
        <v>7</v>
      </c>
      <c r="C16" s="129" t="s">
        <v>92</v>
      </c>
      <c r="D16" s="128"/>
      <c r="E16" s="128"/>
      <c r="F16" s="128"/>
      <c r="G16" s="196">
        <v>1274503</v>
      </c>
      <c r="H16" s="127"/>
      <c r="I16" s="126">
        <f t="shared" si="0"/>
        <v>1274503</v>
      </c>
    </row>
    <row r="17" spans="2:9" ht="19.5" customHeight="1" thickBot="1" x14ac:dyDescent="0.25">
      <c r="B17" s="125">
        <v>8</v>
      </c>
      <c r="C17" s="129" t="s">
        <v>63</v>
      </c>
      <c r="D17" s="128"/>
      <c r="E17" s="128"/>
      <c r="F17" s="128"/>
      <c r="G17" s="196">
        <v>8683072</v>
      </c>
      <c r="H17" s="127"/>
      <c r="I17" s="126">
        <f t="shared" si="0"/>
        <v>8683072</v>
      </c>
    </row>
    <row r="18" spans="2:9" ht="19.5" customHeight="1" thickBot="1" x14ac:dyDescent="0.25">
      <c r="B18" s="125">
        <v>9</v>
      </c>
      <c r="C18" s="129" t="s">
        <v>65</v>
      </c>
      <c r="D18" s="128"/>
      <c r="E18" s="128"/>
      <c r="F18" s="128"/>
      <c r="G18" s="196">
        <v>1575400</v>
      </c>
      <c r="H18" s="127"/>
      <c r="I18" s="126">
        <f t="shared" si="0"/>
        <v>1575400</v>
      </c>
    </row>
    <row r="19" spans="2:9" ht="19.5" customHeight="1" thickBot="1" x14ac:dyDescent="0.25">
      <c r="B19" s="125">
        <v>10</v>
      </c>
      <c r="C19" s="129" t="s">
        <v>91</v>
      </c>
      <c r="D19" s="128"/>
      <c r="E19" s="128"/>
      <c r="F19" s="128"/>
      <c r="G19" s="196">
        <v>1548280</v>
      </c>
      <c r="H19" s="127"/>
      <c r="I19" s="126">
        <f t="shared" si="0"/>
        <v>1548280</v>
      </c>
    </row>
    <row r="20" spans="2:9" ht="19.5" customHeight="1" thickBot="1" x14ac:dyDescent="0.25">
      <c r="B20" s="125">
        <v>11</v>
      </c>
      <c r="C20" s="129" t="s">
        <v>90</v>
      </c>
      <c r="D20" s="128"/>
      <c r="E20" s="128"/>
      <c r="F20" s="128"/>
      <c r="G20" s="196">
        <v>510000</v>
      </c>
      <c r="H20" s="127"/>
      <c r="I20" s="126">
        <f t="shared" si="0"/>
        <v>510000</v>
      </c>
    </row>
    <row r="21" spans="2:9" ht="19.5" customHeight="1" thickBot="1" x14ac:dyDescent="0.25">
      <c r="B21" s="125">
        <v>12</v>
      </c>
      <c r="C21" s="129" t="s">
        <v>89</v>
      </c>
      <c r="D21" s="128"/>
      <c r="E21" s="128"/>
      <c r="F21" s="128"/>
      <c r="G21" s="196">
        <v>3639831</v>
      </c>
      <c r="H21" s="127"/>
      <c r="I21" s="126">
        <f t="shared" si="0"/>
        <v>3639831</v>
      </c>
    </row>
    <row r="22" spans="2:9" ht="19.5" customHeight="1" thickBot="1" x14ac:dyDescent="0.25">
      <c r="B22" s="125">
        <v>13</v>
      </c>
      <c r="C22" s="129" t="s">
        <v>73</v>
      </c>
      <c r="D22" s="128"/>
      <c r="E22" s="128"/>
      <c r="F22" s="128"/>
      <c r="G22" s="196">
        <v>752200</v>
      </c>
      <c r="H22" s="127"/>
      <c r="I22" s="126">
        <f t="shared" si="0"/>
        <v>752200</v>
      </c>
    </row>
    <row r="23" spans="2:9" ht="19.5" customHeight="1" thickBot="1" x14ac:dyDescent="0.25">
      <c r="B23" s="125">
        <v>14</v>
      </c>
      <c r="C23" s="129" t="s">
        <v>88</v>
      </c>
      <c r="D23" s="128"/>
      <c r="E23" s="128"/>
      <c r="F23" s="128"/>
      <c r="G23" s="196">
        <v>3881246</v>
      </c>
      <c r="H23" s="127"/>
      <c r="I23" s="126">
        <f t="shared" si="0"/>
        <v>3881246</v>
      </c>
    </row>
    <row r="24" spans="2:9" ht="19.5" customHeight="1" thickBot="1" x14ac:dyDescent="0.25">
      <c r="B24" s="125">
        <v>15</v>
      </c>
      <c r="C24" s="130" t="s">
        <v>82</v>
      </c>
      <c r="D24" s="128"/>
      <c r="E24" s="128"/>
      <c r="F24" s="128"/>
      <c r="G24" s="196">
        <v>732418</v>
      </c>
      <c r="H24" s="127"/>
      <c r="I24" s="126">
        <f t="shared" si="0"/>
        <v>732418</v>
      </c>
    </row>
    <row r="25" spans="2:9" ht="19.5" customHeight="1" thickBot="1" x14ac:dyDescent="0.25">
      <c r="B25" s="125">
        <v>16</v>
      </c>
      <c r="C25" s="129" t="s">
        <v>87</v>
      </c>
      <c r="D25" s="128"/>
      <c r="E25" s="128"/>
      <c r="F25" s="128"/>
      <c r="G25" s="196">
        <v>302016</v>
      </c>
      <c r="H25" s="127"/>
      <c r="I25" s="126">
        <f t="shared" si="0"/>
        <v>302016</v>
      </c>
    </row>
    <row r="26" spans="2:9" ht="19.5" customHeight="1" thickBot="1" x14ac:dyDescent="0.25">
      <c r="B26" s="125">
        <v>18</v>
      </c>
      <c r="C26" s="124" t="s">
        <v>13</v>
      </c>
      <c r="D26" s="123">
        <f>SUM(D10:D25)</f>
        <v>30368840</v>
      </c>
      <c r="E26" s="123">
        <f>SUM(E10:E25)</f>
        <v>0</v>
      </c>
      <c r="F26" s="123">
        <f>SUM(F10:F25)</f>
        <v>30368840</v>
      </c>
      <c r="G26" s="123">
        <f>SUM(G15:G25)</f>
        <v>30368840</v>
      </c>
      <c r="H26" s="123">
        <v>0</v>
      </c>
      <c r="I26" s="122">
        <f>SUM(I15:I25)</f>
        <v>30368840</v>
      </c>
    </row>
  </sheetData>
  <mergeCells count="3">
    <mergeCell ref="C3:H3"/>
    <mergeCell ref="D8:F8"/>
    <mergeCell ref="G8:I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zoomScaleNormal="100" workbookViewId="0">
      <selection activeCell="G15" sqref="G15"/>
    </sheetView>
  </sheetViews>
  <sheetFormatPr defaultRowHeight="12.75" x14ac:dyDescent="0.2"/>
  <cols>
    <col min="2" max="2" width="3.7109375" style="1" customWidth="1"/>
    <col min="3" max="3" width="41.28515625" style="1" customWidth="1"/>
    <col min="4" max="4" width="12.5703125" bestFit="1" customWidth="1"/>
    <col min="5" max="5" width="16.28515625" bestFit="1" customWidth="1"/>
  </cols>
  <sheetData>
    <row r="1" spans="2:5" x14ac:dyDescent="0.2">
      <c r="E1" s="143" t="s">
        <v>146</v>
      </c>
    </row>
    <row r="3" spans="2:5" s="4" customFormat="1" x14ac:dyDescent="0.2">
      <c r="C3" s="261" t="s">
        <v>103</v>
      </c>
      <c r="D3" s="261"/>
    </row>
    <row r="4" spans="2:5" s="4" customFormat="1" ht="27.75" customHeight="1" x14ac:dyDescent="0.2">
      <c r="B4" s="6"/>
      <c r="C4" s="262" t="s">
        <v>104</v>
      </c>
      <c r="D4" s="223"/>
    </row>
    <row r="5" spans="2:5" s="4" customFormat="1" ht="13.5" thickBot="1" x14ac:dyDescent="0.25">
      <c r="B5" s="6"/>
      <c r="C5" s="6"/>
      <c r="D5" s="6"/>
    </row>
    <row r="6" spans="2:5" s="4" customFormat="1" x14ac:dyDescent="0.2">
      <c r="B6" s="144"/>
      <c r="C6" s="145"/>
      <c r="D6" s="146" t="s">
        <v>105</v>
      </c>
    </row>
    <row r="7" spans="2:5" ht="13.5" thickBot="1" x14ac:dyDescent="0.25">
      <c r="B7" s="147"/>
      <c r="C7" s="148"/>
      <c r="D7" s="149" t="s">
        <v>51</v>
      </c>
    </row>
    <row r="8" spans="2:5" s="4" customFormat="1" ht="13.5" thickBot="1" x14ac:dyDescent="0.25">
      <c r="B8" s="150"/>
      <c r="C8" s="151" t="s">
        <v>106</v>
      </c>
      <c r="D8" s="152" t="s">
        <v>107</v>
      </c>
    </row>
    <row r="9" spans="2:5" x14ac:dyDescent="0.2">
      <c r="B9" s="153">
        <v>1</v>
      </c>
      <c r="C9" s="154" t="s">
        <v>108</v>
      </c>
      <c r="D9" s="155">
        <v>752200</v>
      </c>
    </row>
    <row r="10" spans="2:5" ht="13.5" thickBot="1" x14ac:dyDescent="0.25">
      <c r="B10" s="153">
        <v>2</v>
      </c>
      <c r="C10" s="156" t="s">
        <v>109</v>
      </c>
      <c r="D10" s="157">
        <v>159917</v>
      </c>
    </row>
    <row r="11" spans="2:5" s="4" customFormat="1" ht="15.75" thickBot="1" x14ac:dyDescent="0.3">
      <c r="B11" s="153">
        <v>3</v>
      </c>
      <c r="C11" s="158" t="s">
        <v>110</v>
      </c>
      <c r="D11" s="159">
        <f>D9</f>
        <v>752200</v>
      </c>
    </row>
    <row r="12" spans="2:5" s="4" customFormat="1" ht="13.5" thickBot="1" x14ac:dyDescent="0.25">
      <c r="B12" s="160">
        <v>4</v>
      </c>
      <c r="C12" s="161"/>
      <c r="D12" s="162"/>
    </row>
    <row r="13" spans="2:5" s="4" customFormat="1" ht="13.5" thickBot="1" x14ac:dyDescent="0.25">
      <c r="B13" s="153">
        <v>5</v>
      </c>
      <c r="C13" s="158" t="s">
        <v>75</v>
      </c>
      <c r="D13" s="163" t="s">
        <v>107</v>
      </c>
    </row>
    <row r="14" spans="2:5" s="4" customFormat="1" x14ac:dyDescent="0.2">
      <c r="B14" s="153">
        <v>6</v>
      </c>
      <c r="C14" s="164" t="s">
        <v>111</v>
      </c>
      <c r="D14" s="155">
        <v>3881246</v>
      </c>
    </row>
    <row r="15" spans="2:5" s="4" customFormat="1" ht="13.5" thickBot="1" x14ac:dyDescent="0.25">
      <c r="B15" s="153">
        <v>7</v>
      </c>
      <c r="C15" s="165" t="s">
        <v>109</v>
      </c>
      <c r="D15" s="155">
        <v>825147</v>
      </c>
    </row>
    <row r="16" spans="2:5" ht="15.75" thickBot="1" x14ac:dyDescent="0.3">
      <c r="B16" s="166">
        <v>10</v>
      </c>
      <c r="C16" s="151" t="s">
        <v>112</v>
      </c>
      <c r="D16" s="159">
        <v>3881246</v>
      </c>
    </row>
  </sheetData>
  <sheetProtection selectLockedCells="1" selectUnlockedCells="1"/>
  <mergeCells count="2">
    <mergeCell ref="C3:D3"/>
    <mergeCell ref="C4:D4"/>
  </mergeCells>
  <pageMargins left="0.78740157480314965" right="0.78740157480314965" top="1.0629921259842521" bottom="1.0629921259842521" header="0.78740157480314965" footer="0.78740157480314965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Normal="100" workbookViewId="0">
      <selection activeCell="D41" sqref="D41"/>
    </sheetView>
  </sheetViews>
  <sheetFormatPr defaultRowHeight="12.75" x14ac:dyDescent="0.2"/>
  <cols>
    <col min="3" max="3" width="3.5703125" customWidth="1"/>
    <col min="4" max="4" width="36.5703125" style="8" customWidth="1"/>
    <col min="5" max="5" width="10.7109375" customWidth="1"/>
  </cols>
  <sheetData>
    <row r="1" spans="1:8" x14ac:dyDescent="0.2">
      <c r="G1" s="143" t="s">
        <v>102</v>
      </c>
    </row>
    <row r="3" spans="1:8" ht="51.75" customHeight="1" x14ac:dyDescent="0.2">
      <c r="A3" s="263" t="s">
        <v>113</v>
      </c>
      <c r="B3" s="263"/>
      <c r="C3" s="263"/>
      <c r="D3" s="263"/>
      <c r="E3" s="263"/>
      <c r="F3" s="263"/>
      <c r="G3" s="263"/>
      <c r="H3" s="167"/>
    </row>
    <row r="4" spans="1:8" ht="13.5" thickBot="1" x14ac:dyDescent="0.25"/>
    <row r="5" spans="1:8" x14ac:dyDescent="0.2">
      <c r="C5" s="168"/>
      <c r="D5" s="169"/>
      <c r="E5" s="146" t="s">
        <v>114</v>
      </c>
    </row>
    <row r="6" spans="1:8" ht="13.5" thickBot="1" x14ac:dyDescent="0.25">
      <c r="C6" s="170"/>
      <c r="D6" s="171"/>
      <c r="E6" s="149" t="s">
        <v>4</v>
      </c>
    </row>
    <row r="7" spans="1:8" s="4" customFormat="1" ht="19.5" customHeight="1" thickBot="1" x14ac:dyDescent="0.25">
      <c r="C7" s="150"/>
      <c r="D7" s="172" t="s">
        <v>115</v>
      </c>
      <c r="E7" s="173" t="s">
        <v>10</v>
      </c>
    </row>
    <row r="8" spans="1:8" ht="19.5" customHeight="1" thickBot="1" x14ac:dyDescent="0.25">
      <c r="C8" s="174">
        <v>1</v>
      </c>
      <c r="D8" s="175" t="s">
        <v>116</v>
      </c>
      <c r="E8" s="14">
        <f>E9+E11</f>
        <v>1900000</v>
      </c>
    </row>
    <row r="9" spans="1:8" ht="19.5" customHeight="1" x14ac:dyDescent="0.2">
      <c r="C9" s="174">
        <v>2</v>
      </c>
      <c r="D9" s="176" t="s">
        <v>117</v>
      </c>
      <c r="E9" s="177">
        <v>400000</v>
      </c>
    </row>
    <row r="10" spans="1:8" ht="19.5" customHeight="1" x14ac:dyDescent="0.2">
      <c r="C10" s="174">
        <v>3</v>
      </c>
      <c r="D10" s="178" t="s">
        <v>118</v>
      </c>
      <c r="E10" s="179">
        <v>10000</v>
      </c>
    </row>
    <row r="11" spans="1:8" ht="19.5" customHeight="1" thickBot="1" x14ac:dyDescent="0.25">
      <c r="C11" s="174">
        <v>4</v>
      </c>
      <c r="D11" s="180" t="s">
        <v>119</v>
      </c>
      <c r="E11" s="181">
        <v>1500000</v>
      </c>
    </row>
    <row r="12" spans="1:8" ht="19.5" customHeight="1" thickBot="1" x14ac:dyDescent="0.25">
      <c r="C12" s="174">
        <v>5</v>
      </c>
      <c r="D12" s="175" t="s">
        <v>120</v>
      </c>
      <c r="E12" s="14">
        <v>0</v>
      </c>
    </row>
    <row r="13" spans="1:8" ht="19.5" customHeight="1" thickBot="1" x14ac:dyDescent="0.25">
      <c r="C13" s="174">
        <v>6</v>
      </c>
      <c r="D13" s="182" t="s">
        <v>118</v>
      </c>
      <c r="E13" s="183">
        <v>37000</v>
      </c>
    </row>
    <row r="14" spans="1:8" ht="19.5" customHeight="1" thickBot="1" x14ac:dyDescent="0.25">
      <c r="C14" s="184">
        <v>7</v>
      </c>
      <c r="D14" s="185" t="s">
        <v>121</v>
      </c>
      <c r="E14" s="14">
        <f>E8+E12</f>
        <v>1900000</v>
      </c>
    </row>
  </sheetData>
  <sheetProtection selectLockedCells="1" selectUnlockedCells="1"/>
  <mergeCells count="1">
    <mergeCell ref="A3:G3"/>
  </mergeCells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sz. melléklet</vt:lpstr>
      <vt:lpstr>2. sz. melléklet</vt:lpstr>
      <vt:lpstr>3. sz. melléklet</vt:lpstr>
      <vt:lpstr>4. sz. melléklet</vt:lpstr>
      <vt:lpstr>5.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Niki</cp:lastModifiedBy>
  <cp:lastPrinted>2020-02-02T08:45:16Z</cp:lastPrinted>
  <dcterms:created xsi:type="dcterms:W3CDTF">2019-02-07T07:17:41Z</dcterms:created>
  <dcterms:modified xsi:type="dcterms:W3CDTF">2020-08-03T09:57:48Z</dcterms:modified>
</cp:coreProperties>
</file>