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0" windowWidth="14370" windowHeight="3570" activeTab="4"/>
  </bookViews>
  <sheets>
    <sheet name="2a. sz. melléklet" sheetId="1" r:id="rId1"/>
    <sheet name="2b.sz. melléklet bevétel" sheetId="2" r:id="rId2"/>
    <sheet name="3asz. melléklet" sheetId="3" r:id="rId3"/>
    <sheet name="3bsz. melléklet" sheetId="4" r:id="rId4"/>
    <sheet name="4.sz. melléklet" sheetId="5" r:id="rId5"/>
  </sheets>
  <definedNames>
    <definedName name="_xlnm.Print_Titles" localSheetId="2">'3asz. melléklet'!$1:$5</definedName>
    <definedName name="_xlnm.Print_Titles" localSheetId="3">'3bsz. melléklet'!$1:$5</definedName>
  </definedNames>
  <calcPr fullCalcOnLoad="1"/>
</workbook>
</file>

<file path=xl/sharedStrings.xml><?xml version="1.0" encoding="utf-8"?>
<sst xmlns="http://schemas.openxmlformats.org/spreadsheetml/2006/main" count="265" uniqueCount="178">
  <si>
    <t>K1</t>
  </si>
  <si>
    <t>K2</t>
  </si>
  <si>
    <t>K3</t>
  </si>
  <si>
    <t>Dologi kiadások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</si>
  <si>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</si>
  <si>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</si>
  <si>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</si>
  <si>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</si>
  <si>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</si>
  <si>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</si>
  <si>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</si>
  <si>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Felújítások</t>
  </si>
  <si>
    <t>K8</t>
  </si>
  <si>
    <t>Egyéb felhalmozási kiadások</t>
  </si>
  <si>
    <t>K1-K8</t>
  </si>
  <si>
    <t>Költségvetési kiadások</t>
  </si>
  <si>
    <t>K914</t>
  </si>
  <si>
    <t>ÁH-n belüli megelőlegezés visszafizetése</t>
  </si>
  <si>
    <t>Finanszírozási kiadások</t>
  </si>
  <si>
    <t>K9</t>
  </si>
  <si>
    <t>K</t>
  </si>
  <si>
    <t>Tárgyévi kiadások</t>
  </si>
  <si>
    <t>Rovat</t>
  </si>
  <si>
    <t>Rovat megnevezése</t>
  </si>
  <si>
    <t xml:space="preserve">              -Felhalm. Célú tám. Áh-n belülre</t>
  </si>
  <si>
    <t>2. sz. melléklet</t>
  </si>
  <si>
    <t>Személyi juttatások</t>
  </si>
  <si>
    <t>Elvonások és befizetések bevételei</t>
  </si>
  <si>
    <t>Működési célú tám. bevételei áh-n belülről</t>
  </si>
  <si>
    <t>Közhatalmi bevételek</t>
  </si>
  <si>
    <t>Működési bevételek</t>
  </si>
  <si>
    <t>Tárgyévi bevételek</t>
  </si>
  <si>
    <t>Megnevezés</t>
  </si>
  <si>
    <t>Önkormányzat működési bevételei</t>
  </si>
  <si>
    <t>Iparűzési adó</t>
  </si>
  <si>
    <t>Magánszemélyek kommunális adója</t>
  </si>
  <si>
    <t>Idegenforgalmi adó</t>
  </si>
  <si>
    <t>Helyi adó összesen:</t>
  </si>
  <si>
    <t>Bírság és pótlék bevétel</t>
  </si>
  <si>
    <t>Gépjárműadó</t>
  </si>
  <si>
    <t>Felhalmozás és tőkejellegű bevételek</t>
  </si>
  <si>
    <t>Áh-n belülről összesen:</t>
  </si>
  <si>
    <t>Önkormányzatok költségvetési támogatása</t>
  </si>
  <si>
    <t>a/ Működési célú költségvetési támogatás</t>
  </si>
  <si>
    <t>Működési célú pénzeszköz-átvétel</t>
  </si>
  <si>
    <t>Bevételek megnevezése</t>
  </si>
  <si>
    <t>4.sz. melléklet</t>
  </si>
  <si>
    <t>Helyszíni és szabálysértési, különféle bírságok</t>
  </si>
  <si>
    <t>Kirendeltség működésére átvett pénzeszköz Komlói Közös Önkormányzati Hivataltól</t>
  </si>
  <si>
    <t>Előző évi maradvány</t>
  </si>
  <si>
    <t>Eredeti
előirányzat</t>
  </si>
  <si>
    <t xml:space="preserve">Eredeti
előirányzat </t>
  </si>
  <si>
    <t>Módosított
előirányzat</t>
  </si>
  <si>
    <t>I.</t>
  </si>
  <si>
    <t>II.</t>
  </si>
  <si>
    <t>III.</t>
  </si>
  <si>
    <t xml:space="preserve">Működési célú marardvány </t>
  </si>
  <si>
    <t>Önkormányzat bevételei hitelműveletek nélkül</t>
  </si>
  <si>
    <t>Tárgyévi hitelfelvétel</t>
  </si>
  <si>
    <t>IV.</t>
  </si>
  <si>
    <t>Települési önkormányzatok szociális és gyermekjóléti és gyermekétkeztetési feladatinak támogatása</t>
  </si>
  <si>
    <t>Ebből: szociális feladatok támogatása</t>
  </si>
  <si>
    <t xml:space="preserve">           szociális étkeztetés támogatása</t>
  </si>
  <si>
    <t xml:space="preserve">           falugondnoki szolgálat támogatása</t>
  </si>
  <si>
    <t>Módosított 
előirányzat</t>
  </si>
  <si>
    <t>2/a.sz. melléklet</t>
  </si>
  <si>
    <t>Munkaadókat terhelő járulékok</t>
  </si>
  <si>
    <t xml:space="preserve">             - Elvonások és befizetések</t>
  </si>
  <si>
    <t>Költségvetési bevételek</t>
  </si>
  <si>
    <t>Felhalmozás célú tám. bevételei áh-n belülről</t>
  </si>
  <si>
    <t>Felhalmozási bevételek</t>
  </si>
  <si>
    <t>Önkormányzat működési támogatás</t>
  </si>
  <si>
    <t>Felhalmozás célú önkormányzati  támogatás</t>
  </si>
  <si>
    <t>Maradvány igénybevétele</t>
  </si>
  <si>
    <t>Finanszírozási bevételek</t>
  </si>
  <si>
    <t>2/b.sz. melléklet</t>
  </si>
  <si>
    <t>V.</t>
  </si>
  <si>
    <t>VI.</t>
  </si>
  <si>
    <t>VII.</t>
  </si>
  <si>
    <t>Települési önkormányzatok kulturális feladatainak támogatása</t>
  </si>
  <si>
    <t>B11</t>
  </si>
  <si>
    <t>B12</t>
  </si>
  <si>
    <t>B16</t>
  </si>
  <si>
    <t>B21</t>
  </si>
  <si>
    <t>B3</t>
  </si>
  <si>
    <t>B4</t>
  </si>
  <si>
    <t>B5</t>
  </si>
  <si>
    <t>B6</t>
  </si>
  <si>
    <t>B1-B7</t>
  </si>
  <si>
    <t>B811</t>
  </si>
  <si>
    <t>B813</t>
  </si>
  <si>
    <t>B8</t>
  </si>
  <si>
    <t>Hitel-, kölcsönfelvétel pénzügyi váll-tól</t>
  </si>
  <si>
    <t>Működési célú átvett pénzeszközök</t>
  </si>
  <si>
    <t>B111</t>
  </si>
  <si>
    <t xml:space="preserve">           szociális ágazati pótlék</t>
  </si>
  <si>
    <t>B113</t>
  </si>
  <si>
    <t>B114</t>
  </si>
  <si>
    <t>B8131</t>
  </si>
  <si>
    <t>B8111</t>
  </si>
  <si>
    <t>B</t>
  </si>
  <si>
    <t>B115</t>
  </si>
  <si>
    <t>B25</t>
  </si>
  <si>
    <t xml:space="preserve">              -Tartalékok, működési</t>
  </si>
  <si>
    <t>VIII.</t>
  </si>
  <si>
    <t>Mánfa Község Önkormányzat előirányzat módosítási javaslata</t>
  </si>
  <si>
    <t>kiadás-bevétel módosítással járó</t>
  </si>
  <si>
    <t>Mánfa Község Önkormányzat kiemelt előirányzatok közötti</t>
  </si>
  <si>
    <t>átcsoportosítási javaslat</t>
  </si>
  <si>
    <t>Működési célú költségvetési támogatás és kiegészítő támogatás</t>
  </si>
  <si>
    <t>forintban</t>
  </si>
  <si>
    <t xml:space="preserve">forintban </t>
  </si>
  <si>
    <t xml:space="preserve">           gyermekétkeztetés támogatása</t>
  </si>
  <si>
    <t>Felhalmozási célú pénzeszköz-átvétel</t>
  </si>
  <si>
    <t>3/a.sz.melléklet</t>
  </si>
  <si>
    <t>1.</t>
  </si>
  <si>
    <t>-</t>
  </si>
  <si>
    <t>önkormányzatok működési támogatásai</t>
  </si>
  <si>
    <t>2.</t>
  </si>
  <si>
    <t>működési célú támogatások bevételei áh-n belülről</t>
  </si>
  <si>
    <t>3.</t>
  </si>
  <si>
    <t>dologi kiadások</t>
  </si>
  <si>
    <t>3/b.sz.melléklet</t>
  </si>
  <si>
    <t>személyi juttatások</t>
  </si>
  <si>
    <t>munkaadókat terhelő járulékok</t>
  </si>
  <si>
    <t xml:space="preserve">Előirányzat módosítási javaslat </t>
  </si>
  <si>
    <t xml:space="preserve">Mánfa Község Önkormányzat 
</t>
  </si>
  <si>
    <t>Szociális ágazati pótlék</t>
  </si>
  <si>
    <t xml:space="preserve">Mánfa Község Önkormányzat bevételei </t>
  </si>
  <si>
    <t>tartalékok</t>
  </si>
  <si>
    <t>B53</t>
  </si>
  <si>
    <t>Egyéb tárgyi eszközök értékesítése</t>
  </si>
  <si>
    <t>4.</t>
  </si>
  <si>
    <t>Ingatlan értékesítése</t>
  </si>
  <si>
    <t>Részesedések értékesítése</t>
  </si>
  <si>
    <t>Helyi önkormányzatok működésének általános támogatása</t>
  </si>
  <si>
    <t>b/ Felhalmozási célú költségvetési támogatás</t>
  </si>
  <si>
    <t xml:space="preserve">             - Működési célú tám. áh-n belülre</t>
  </si>
  <si>
    <t xml:space="preserve">              -Működési célú tám. áh-n kívülre</t>
  </si>
  <si>
    <t>Ebből: szociális tűzifa támogatása</t>
  </si>
  <si>
    <t>Egyszeri gyermekvédelmi támogatás - Erzsébet-utalvány</t>
  </si>
  <si>
    <t>Munkaügyi Kp. közmunka projektekre 40202/26/02708</t>
  </si>
  <si>
    <t>Munkaügyi Kp. közmunka projektekre 40202/26/02383</t>
  </si>
  <si>
    <t>Munkaügyi Kp. közmunka projektekre 40202/26/02849</t>
  </si>
  <si>
    <t xml:space="preserve">           Lakossági víz- és csatornadíj támogatása</t>
  </si>
  <si>
    <t>2018. november</t>
  </si>
  <si>
    <t>5.</t>
  </si>
  <si>
    <t>Munkaügyi Kp. közmunka projektekre 40202/26/02895</t>
  </si>
  <si>
    <t>7.</t>
  </si>
  <si>
    <t>felhalmozási bevételek</t>
  </si>
  <si>
    <t>beruházások</t>
  </si>
  <si>
    <t>Mikulás ünnepély</t>
  </si>
  <si>
    <t>Erzsébet utalvány (egyszeri gyermekvédelmi támogatás)</t>
  </si>
  <si>
    <t>ellátottak pénzbeli juttatásai</t>
  </si>
  <si>
    <t>Hivatali tető felújítás</t>
  </si>
  <si>
    <t>2018. december</t>
  </si>
  <si>
    <t>Szociális ágazati pótlék 12. hó</t>
  </si>
  <si>
    <t>Működési célú pénzeszköz átadás Unimedker Kft részére</t>
  </si>
  <si>
    <t>működési célú támogatások ÁH kivülre</t>
  </si>
  <si>
    <t>Téli rezsicsökkentésben nem részesültek támogatása</t>
  </si>
  <si>
    <t>Eszközhasználati díj</t>
  </si>
  <si>
    <t>működési bevételek</t>
  </si>
  <si>
    <t>felújítások</t>
  </si>
  <si>
    <t>Sörpad garnitúra beszerzése</t>
  </si>
  <si>
    <t>Év végi rendezvények</t>
  </si>
  <si>
    <t>közhatalmi bevételek</t>
  </si>
  <si>
    <t>Szociális ágazati pótlék korrekciója</t>
  </si>
  <si>
    <t xml:space="preserve">Közfoglalkoztatás - Hosszú távú 20 fő 40202/26/02849 </t>
  </si>
  <si>
    <t>Feladatalapú támogatás októberi felmérése</t>
  </si>
  <si>
    <t>Hivatali tető felújítás/karbantartás</t>
  </si>
  <si>
    <t>2018. december 31.</t>
  </si>
  <si>
    <t>Többletbevételek</t>
  </si>
  <si>
    <t>TOP-5.3.1-16-BA1-2017-00006. sz pályázat</t>
  </si>
  <si>
    <t>Bursa ösztöndíj visszautalás</t>
  </si>
  <si>
    <t>Téli rezsicsökkentésben nem részesülők támogatása</t>
  </si>
  <si>
    <t>TOP-5.3.1-16-BA1-2017-00006 a helyi identitás és kohézió erősítése a Komlói járásban p.</t>
  </si>
  <si>
    <t xml:space="preserve">6. </t>
  </si>
  <si>
    <t>működési célú támogatások áh-n belüről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</si>
</sst>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_-* #,##0.000\ _F_t_-;\-* #,##0.000\ _F_t_-;_-* &quot;-&quot;??\ _F_t_-;_-@_-"/>
    <numFmt numFmtId="166" formatCode="_-* #,##0.0000\ _F_t_-;\-* #,##0.0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#,##0\ _F_t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37" fontId="45" fillId="0" borderId="10" xfId="4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3" fontId="24" fillId="0" borderId="0" xfId="0" applyNumberFormat="1" applyFont="1" applyFill="1" applyAlignment="1">
      <alignment/>
    </xf>
    <xf numFmtId="0" fontId="4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3" fontId="2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3" fontId="4" fillId="21" borderId="10" xfId="39" applyNumberFormat="1" applyFont="1" applyBorder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3" fontId="24" fillId="0" borderId="0" xfId="0" applyNumberFormat="1" applyFont="1" applyFill="1" applyAlignment="1">
      <alignment horizontal="left"/>
    </xf>
    <xf numFmtId="3" fontId="44" fillId="0" borderId="10" xfId="40" applyNumberFormat="1" applyFont="1" applyBorder="1" applyAlignment="1">
      <alignment horizontal="right"/>
    </xf>
    <xf numFmtId="3" fontId="45" fillId="0" borderId="10" xfId="40" applyNumberFormat="1" applyFont="1" applyBorder="1" applyAlignment="1">
      <alignment horizontal="right"/>
    </xf>
    <xf numFmtId="0" fontId="44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3" fontId="5" fillId="0" borderId="10" xfId="39" applyNumberFormat="1" applyFont="1" applyFill="1" applyBorder="1" applyAlignment="1">
      <alignment/>
    </xf>
    <xf numFmtId="3" fontId="24" fillId="0" borderId="0" xfId="0" applyNumberFormat="1" applyFont="1" applyFill="1" applyAlignment="1">
      <alignment horizontal="left"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3" fontId="4" fillId="0" borderId="10" xfId="39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44" fillId="0" borderId="10" xfId="40" applyNumberFormat="1" applyFont="1" applyFill="1" applyBorder="1" applyAlignment="1">
      <alignment horizontal="right"/>
    </xf>
    <xf numFmtId="3" fontId="45" fillId="0" borderId="10" xfId="4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3" fontId="24" fillId="0" borderId="0" xfId="0" applyNumberFormat="1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7.8515625" style="4" customWidth="1"/>
    <col min="2" max="2" width="46.421875" style="4" customWidth="1"/>
    <col min="3" max="4" width="14.421875" style="4" customWidth="1"/>
    <col min="5" max="5" width="13.00390625" style="4" hidden="1" customWidth="1"/>
    <col min="6" max="16384" width="9.140625" style="4" customWidth="1"/>
  </cols>
  <sheetData>
    <row r="1" spans="1:5" ht="15.75">
      <c r="A1" s="4" t="s">
        <v>110</v>
      </c>
      <c r="D1" s="19" t="s">
        <v>65</v>
      </c>
      <c r="E1" s="4" t="s">
        <v>25</v>
      </c>
    </row>
    <row r="3" spans="1:5" ht="15.75">
      <c r="A3" s="73" t="s">
        <v>126</v>
      </c>
      <c r="B3" s="73"/>
      <c r="C3" s="73"/>
      <c r="D3" s="73"/>
      <c r="E3" s="47"/>
    </row>
    <row r="4" spans="1:6" ht="15.75">
      <c r="A4" s="74" t="s">
        <v>125</v>
      </c>
      <c r="B4" s="74"/>
      <c r="C4" s="74"/>
      <c r="D4" s="74"/>
      <c r="E4" s="47"/>
      <c r="F4" s="5"/>
    </row>
    <row r="5" spans="1:6" ht="15.75">
      <c r="A5" s="74" t="s">
        <v>170</v>
      </c>
      <c r="B5" s="74"/>
      <c r="C5" s="74"/>
      <c r="D5" s="74"/>
      <c r="E5" s="6"/>
      <c r="F5" s="6"/>
    </row>
    <row r="7" spans="1:4" s="17" customFormat="1" ht="31.5">
      <c r="A7" s="12" t="s">
        <v>22</v>
      </c>
      <c r="B7" s="12" t="s">
        <v>23</v>
      </c>
      <c r="C7" s="13" t="s">
        <v>50</v>
      </c>
      <c r="D7" s="13" t="s">
        <v>52</v>
      </c>
    </row>
    <row r="8" spans="1:4" ht="24.75" customHeight="1">
      <c r="A8" s="15" t="s">
        <v>0</v>
      </c>
      <c r="B8" s="9" t="s">
        <v>26</v>
      </c>
      <c r="C8" s="45">
        <v>13765116</v>
      </c>
      <c r="D8" s="45">
        <v>35845448</v>
      </c>
    </row>
    <row r="9" spans="1:4" ht="24.75" customHeight="1">
      <c r="A9" s="15" t="s">
        <v>1</v>
      </c>
      <c r="B9" s="9" t="s">
        <v>66</v>
      </c>
      <c r="C9" s="45">
        <v>2848273</v>
      </c>
      <c r="D9" s="45">
        <v>5063739</v>
      </c>
    </row>
    <row r="10" spans="1:4" ht="24.75" customHeight="1">
      <c r="A10" s="15" t="s">
        <v>2</v>
      </c>
      <c r="B10" s="9" t="s">
        <v>3</v>
      </c>
      <c r="C10" s="45">
        <v>28682988</v>
      </c>
      <c r="D10" s="45">
        <v>42307522</v>
      </c>
    </row>
    <row r="11" spans="1:4" ht="24.75" customHeight="1">
      <c r="A11" s="15" t="s">
        <v>4</v>
      </c>
      <c r="B11" s="9" t="s">
        <v>5</v>
      </c>
      <c r="C11" s="45">
        <v>5782000</v>
      </c>
      <c r="D11" s="70">
        <v>6544634</v>
      </c>
    </row>
    <row r="12" spans="1:4" ht="24.75" customHeight="1">
      <c r="A12" s="15" t="s">
        <v>6</v>
      </c>
      <c r="B12" s="9" t="s">
        <v>7</v>
      </c>
      <c r="C12" s="45">
        <f>SUM(C13:C16)</f>
        <v>4912248</v>
      </c>
      <c r="D12" s="70">
        <f>SUM(D13:D16)</f>
        <v>10473613</v>
      </c>
    </row>
    <row r="13" spans="1:4" ht="24.75" customHeight="1">
      <c r="A13" s="15"/>
      <c r="B13" s="9" t="s">
        <v>67</v>
      </c>
      <c r="C13" s="45">
        <v>133066</v>
      </c>
      <c r="D13" s="70">
        <v>133886</v>
      </c>
    </row>
    <row r="14" spans="1:4" ht="24.75" customHeight="1">
      <c r="A14" s="15"/>
      <c r="B14" s="8" t="s">
        <v>137</v>
      </c>
      <c r="C14" s="45">
        <v>2403589</v>
      </c>
      <c r="D14" s="70">
        <v>2092902</v>
      </c>
    </row>
    <row r="15" spans="1:4" ht="24.75" customHeight="1">
      <c r="A15" s="15"/>
      <c r="B15" s="8" t="s">
        <v>138</v>
      </c>
      <c r="C15" s="45">
        <v>292400</v>
      </c>
      <c r="D15" s="70">
        <v>5473700</v>
      </c>
    </row>
    <row r="16" spans="1:4" ht="24.75" customHeight="1">
      <c r="A16" s="15"/>
      <c r="B16" s="8" t="s">
        <v>103</v>
      </c>
      <c r="C16" s="45">
        <v>2083193</v>
      </c>
      <c r="D16" s="70">
        <v>2773125</v>
      </c>
    </row>
    <row r="17" spans="1:4" ht="24.75" customHeight="1">
      <c r="A17" s="15" t="s">
        <v>8</v>
      </c>
      <c r="B17" s="9" t="s">
        <v>9</v>
      </c>
      <c r="C17" s="45">
        <v>55338199</v>
      </c>
      <c r="D17" s="70">
        <v>52100725</v>
      </c>
    </row>
    <row r="18" spans="1:4" ht="24.75" customHeight="1">
      <c r="A18" s="15" t="s">
        <v>10</v>
      </c>
      <c r="B18" s="9" t="s">
        <v>11</v>
      </c>
      <c r="C18" s="45">
        <v>0</v>
      </c>
      <c r="D18" s="70">
        <v>942000</v>
      </c>
    </row>
    <row r="19" spans="1:4" ht="24.75" customHeight="1">
      <c r="A19" s="15" t="s">
        <v>12</v>
      </c>
      <c r="B19" s="9" t="s">
        <v>13</v>
      </c>
      <c r="C19" s="45">
        <v>0</v>
      </c>
      <c r="D19" s="70">
        <v>0</v>
      </c>
    </row>
    <row r="20" spans="1:4" ht="24.75" customHeight="1">
      <c r="A20" s="15"/>
      <c r="B20" s="8" t="s">
        <v>24</v>
      </c>
      <c r="C20" s="45">
        <v>0</v>
      </c>
      <c r="D20" s="70">
        <v>0</v>
      </c>
    </row>
    <row r="21" spans="1:4" s="11" customFormat="1" ht="24.75" customHeight="1">
      <c r="A21" s="7" t="s">
        <v>14</v>
      </c>
      <c r="B21" s="10" t="s">
        <v>15</v>
      </c>
      <c r="C21" s="46">
        <f>SUM(C8:C12,C17,C18,C19)</f>
        <v>111328824</v>
      </c>
      <c r="D21" s="71">
        <f>SUM(D8:D12,D17,D18,D19)</f>
        <v>153277681</v>
      </c>
    </row>
    <row r="22" spans="1:4" ht="24.75" customHeight="1">
      <c r="A22" s="15" t="s">
        <v>16</v>
      </c>
      <c r="B22" s="9" t="s">
        <v>17</v>
      </c>
      <c r="C22" s="45">
        <v>1115533</v>
      </c>
      <c r="D22" s="70">
        <v>1115533</v>
      </c>
    </row>
    <row r="23" spans="1:4" s="11" customFormat="1" ht="24.75" customHeight="1">
      <c r="A23" s="7" t="s">
        <v>19</v>
      </c>
      <c r="B23" s="10" t="s">
        <v>18</v>
      </c>
      <c r="C23" s="46">
        <f>SUM(C22)</f>
        <v>1115533</v>
      </c>
      <c r="D23" s="71">
        <f>SUM(D22)</f>
        <v>1115533</v>
      </c>
    </row>
    <row r="24" spans="1:5" s="11" customFormat="1" ht="24.75" customHeight="1">
      <c r="A24" s="7" t="s">
        <v>20</v>
      </c>
      <c r="B24" s="10" t="s">
        <v>21</v>
      </c>
      <c r="C24" s="46">
        <f>C21+C23</f>
        <v>112444357</v>
      </c>
      <c r="D24" s="71">
        <f>D21+D23</f>
        <v>154393214</v>
      </c>
      <c r="E24" s="14">
        <f>E21+E23</f>
        <v>0</v>
      </c>
    </row>
  </sheetData>
  <sheetProtection/>
  <mergeCells count="3">
    <mergeCell ref="A3:D3"/>
    <mergeCell ref="A4:D4"/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C69" sqref="C69"/>
    </sheetView>
  </sheetViews>
  <sheetFormatPr defaultColWidth="9.140625" defaultRowHeight="15"/>
  <cols>
    <col min="1" max="1" width="7.8515625" style="0" customWidth="1"/>
    <col min="2" max="2" width="46.421875" style="4" customWidth="1"/>
    <col min="3" max="4" width="14.421875" style="4" customWidth="1"/>
    <col min="5" max="16384" width="9.140625" style="4" customWidth="1"/>
  </cols>
  <sheetData>
    <row r="1" spans="1:4" ht="15.75">
      <c r="A1" s="76" t="s">
        <v>111</v>
      </c>
      <c r="B1" s="76"/>
      <c r="C1" s="75" t="s">
        <v>75</v>
      </c>
      <c r="D1" s="75"/>
    </row>
    <row r="2" spans="1:4" ht="15.75">
      <c r="A2" s="43"/>
      <c r="B2" s="43"/>
      <c r="C2" s="42"/>
      <c r="D2" s="42"/>
    </row>
    <row r="3" spans="1:4" ht="15.75">
      <c r="A3" s="73" t="s">
        <v>126</v>
      </c>
      <c r="B3" s="73"/>
      <c r="C3" s="73"/>
      <c r="D3" s="73"/>
    </row>
    <row r="4" spans="1:4" ht="15.75">
      <c r="A4" s="74" t="s">
        <v>125</v>
      </c>
      <c r="B4" s="74"/>
      <c r="C4" s="74"/>
      <c r="D4" s="74"/>
    </row>
    <row r="5" spans="1:4" ht="15.75" customHeight="1">
      <c r="A5" s="74" t="s">
        <v>170</v>
      </c>
      <c r="B5" s="74"/>
      <c r="C5" s="74"/>
      <c r="D5" s="74"/>
    </row>
    <row r="7" spans="1:4" ht="31.5">
      <c r="A7" s="16" t="s">
        <v>22</v>
      </c>
      <c r="B7" s="12" t="s">
        <v>45</v>
      </c>
      <c r="C7" s="13" t="s">
        <v>51</v>
      </c>
      <c r="D7" s="13" t="s">
        <v>52</v>
      </c>
    </row>
    <row r="8" spans="1:4" ht="24.75" customHeight="1">
      <c r="A8" s="48" t="s">
        <v>80</v>
      </c>
      <c r="B8" s="49" t="s">
        <v>71</v>
      </c>
      <c r="C8" s="45">
        <v>27888332</v>
      </c>
      <c r="D8" s="70">
        <v>35518038</v>
      </c>
    </row>
    <row r="9" spans="1:4" ht="24.75" customHeight="1">
      <c r="A9" s="48" t="s">
        <v>81</v>
      </c>
      <c r="B9" s="50" t="s">
        <v>27</v>
      </c>
      <c r="C9" s="45">
        <v>0</v>
      </c>
      <c r="D9" s="70">
        <v>0</v>
      </c>
    </row>
    <row r="10" spans="1:4" ht="24.75" customHeight="1">
      <c r="A10" s="48" t="s">
        <v>82</v>
      </c>
      <c r="B10" s="50" t="s">
        <v>28</v>
      </c>
      <c r="C10" s="45">
        <v>2218349</v>
      </c>
      <c r="D10" s="70">
        <v>32871738</v>
      </c>
    </row>
    <row r="11" spans="1:4" ht="24.75" customHeight="1">
      <c r="A11" s="48" t="s">
        <v>83</v>
      </c>
      <c r="B11" s="49" t="s">
        <v>72</v>
      </c>
      <c r="C11" s="45">
        <v>0</v>
      </c>
      <c r="D11" s="70">
        <v>0</v>
      </c>
    </row>
    <row r="12" spans="1:4" ht="24.75" customHeight="1">
      <c r="A12" s="48" t="s">
        <v>102</v>
      </c>
      <c r="B12" s="50" t="s">
        <v>69</v>
      </c>
      <c r="C12" s="45">
        <v>0</v>
      </c>
      <c r="D12" s="70">
        <v>497840</v>
      </c>
    </row>
    <row r="13" spans="1:4" ht="24.75" customHeight="1">
      <c r="A13" s="48" t="s">
        <v>84</v>
      </c>
      <c r="B13" s="50" t="s">
        <v>29</v>
      </c>
      <c r="C13" s="45">
        <v>12630000</v>
      </c>
      <c r="D13" s="70">
        <v>17175781</v>
      </c>
    </row>
    <row r="14" spans="1:4" ht="24.75" customHeight="1">
      <c r="A14" s="48" t="s">
        <v>85</v>
      </c>
      <c r="B14" s="50" t="s">
        <v>30</v>
      </c>
      <c r="C14" s="45">
        <v>4076000</v>
      </c>
      <c r="D14" s="70">
        <v>6079566</v>
      </c>
    </row>
    <row r="15" spans="1:4" ht="24.75" customHeight="1">
      <c r="A15" s="48" t="s">
        <v>86</v>
      </c>
      <c r="B15" s="50" t="s">
        <v>70</v>
      </c>
      <c r="C15" s="45">
        <v>0</v>
      </c>
      <c r="D15" s="70">
        <v>998756</v>
      </c>
    </row>
    <row r="16" spans="1:4" ht="24.75" customHeight="1">
      <c r="A16" s="48" t="s">
        <v>87</v>
      </c>
      <c r="B16" s="50" t="s">
        <v>93</v>
      </c>
      <c r="C16" s="45">
        <v>0</v>
      </c>
      <c r="D16" s="70">
        <v>0</v>
      </c>
    </row>
    <row r="17" spans="1:4" s="11" customFormat="1" ht="24.75" customHeight="1">
      <c r="A17" s="51" t="s">
        <v>88</v>
      </c>
      <c r="B17" s="52" t="s">
        <v>68</v>
      </c>
      <c r="C17" s="46">
        <f>SUM(C8:C16)</f>
        <v>46812681</v>
      </c>
      <c r="D17" s="71">
        <f>SUM(D8:D16)</f>
        <v>93141719</v>
      </c>
    </row>
    <row r="18" spans="1:4" ht="24.75" customHeight="1">
      <c r="A18" s="48" t="s">
        <v>89</v>
      </c>
      <c r="B18" s="50" t="s">
        <v>92</v>
      </c>
      <c r="C18" s="45">
        <v>4380181</v>
      </c>
      <c r="D18" s="45">
        <v>0</v>
      </c>
    </row>
    <row r="19" spans="1:4" ht="24.75" customHeight="1">
      <c r="A19" s="48" t="s">
        <v>90</v>
      </c>
      <c r="B19" s="50" t="s">
        <v>73</v>
      </c>
      <c r="C19" s="45">
        <v>61251495</v>
      </c>
      <c r="D19" s="45">
        <v>61251495</v>
      </c>
    </row>
    <row r="20" spans="1:4" s="11" customFormat="1" ht="24.75" customHeight="1">
      <c r="A20" s="51" t="s">
        <v>91</v>
      </c>
      <c r="B20" s="52" t="s">
        <v>74</v>
      </c>
      <c r="C20" s="46">
        <f>SUM(C18:C19)</f>
        <v>65631676</v>
      </c>
      <c r="D20" s="46">
        <f>SUM(D18:D19)</f>
        <v>61251495</v>
      </c>
    </row>
    <row r="21" spans="1:4" s="11" customFormat="1" ht="24.75" customHeight="1">
      <c r="A21" s="51" t="s">
        <v>100</v>
      </c>
      <c r="B21" s="52" t="s">
        <v>31</v>
      </c>
      <c r="C21" s="46">
        <f>SUM(C17,C20)</f>
        <v>112444357</v>
      </c>
      <c r="D21" s="46">
        <f>SUM(D17,D20)</f>
        <v>154393214</v>
      </c>
    </row>
  </sheetData>
  <sheetProtection/>
  <mergeCells count="5">
    <mergeCell ref="A5:D5"/>
    <mergeCell ref="C1:D1"/>
    <mergeCell ref="A1:B1"/>
    <mergeCell ref="A3:D3"/>
    <mergeCell ref="A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22">
      <selection activeCell="C69" sqref="C69"/>
    </sheetView>
  </sheetViews>
  <sheetFormatPr defaultColWidth="9.140625" defaultRowHeight="15"/>
  <cols>
    <col min="1" max="1" width="4.7109375" style="40" customWidth="1"/>
    <col min="2" max="2" width="9.140625" style="68" customWidth="1"/>
    <col min="3" max="4" width="9.140625" style="38" customWidth="1"/>
    <col min="5" max="5" width="9.140625" style="68" customWidth="1"/>
    <col min="6" max="6" width="11.7109375" style="39" bestFit="1" customWidth="1"/>
    <col min="7" max="7" width="9.57421875" style="39" customWidth="1"/>
    <col min="8" max="8" width="11.7109375" style="36" bestFit="1" customWidth="1"/>
    <col min="9" max="16384" width="9.140625" style="68" customWidth="1"/>
  </cols>
  <sheetData>
    <row r="1" spans="1:8" ht="15">
      <c r="A1" s="33" t="s">
        <v>110</v>
      </c>
      <c r="B1" s="33"/>
      <c r="C1" s="34"/>
      <c r="D1" s="34"/>
      <c r="E1" s="33"/>
      <c r="F1" s="35"/>
      <c r="G1" s="35"/>
      <c r="H1" s="36" t="s">
        <v>114</v>
      </c>
    </row>
    <row r="2" spans="1:8" ht="15">
      <c r="A2" s="77" t="s">
        <v>105</v>
      </c>
      <c r="B2" s="77"/>
      <c r="C2" s="77"/>
      <c r="D2" s="77"/>
      <c r="E2" s="77"/>
      <c r="F2" s="77"/>
      <c r="G2" s="77"/>
      <c r="H2" s="77"/>
    </row>
    <row r="3" spans="1:8" ht="15">
      <c r="A3" s="77" t="s">
        <v>106</v>
      </c>
      <c r="B3" s="77"/>
      <c r="C3" s="77"/>
      <c r="D3" s="77"/>
      <c r="E3" s="77"/>
      <c r="F3" s="77"/>
      <c r="G3" s="77"/>
      <c r="H3" s="77"/>
    </row>
    <row r="4" spans="1:7" ht="15">
      <c r="A4" s="33"/>
      <c r="B4" s="33"/>
      <c r="C4" s="34"/>
      <c r="D4" s="34"/>
      <c r="E4" s="33"/>
      <c r="F4" s="35"/>
      <c r="G4" s="35"/>
    </row>
    <row r="5" spans="1:7" ht="15">
      <c r="A5" s="33"/>
      <c r="B5" s="33"/>
      <c r="C5" s="34"/>
      <c r="D5" s="34"/>
      <c r="E5" s="33"/>
      <c r="F5" s="35"/>
      <c r="G5" s="35"/>
    </row>
    <row r="6" spans="1:2" ht="15">
      <c r="A6" s="34" t="s">
        <v>145</v>
      </c>
      <c r="B6" s="38"/>
    </row>
    <row r="7" spans="1:2" ht="15">
      <c r="A7" s="34"/>
      <c r="B7" s="38"/>
    </row>
    <row r="8" spans="1:8" ht="15">
      <c r="A8" s="40" t="s">
        <v>115</v>
      </c>
      <c r="B8" s="38" t="s">
        <v>152</v>
      </c>
      <c r="H8" s="39"/>
    </row>
    <row r="9" spans="1:8" ht="15">
      <c r="A9" s="37" t="s">
        <v>116</v>
      </c>
      <c r="B9" s="38" t="s">
        <v>119</v>
      </c>
      <c r="H9" s="39">
        <v>191000</v>
      </c>
    </row>
    <row r="10" spans="1:8" ht="15">
      <c r="A10" s="37" t="s">
        <v>116</v>
      </c>
      <c r="B10" s="72" t="s">
        <v>153</v>
      </c>
      <c r="H10" s="36">
        <v>191000</v>
      </c>
    </row>
    <row r="11" spans="1:2" ht="15">
      <c r="A11" s="34"/>
      <c r="B11" s="38"/>
    </row>
    <row r="12" spans="1:2" ht="15">
      <c r="A12" s="34" t="s">
        <v>155</v>
      </c>
      <c r="B12" s="38"/>
    </row>
    <row r="13" spans="1:2" ht="15">
      <c r="A13" s="37"/>
      <c r="B13" s="38"/>
    </row>
    <row r="14" spans="1:8" ht="15">
      <c r="A14" s="40" t="s">
        <v>115</v>
      </c>
      <c r="B14" s="38" t="s">
        <v>159</v>
      </c>
      <c r="H14" s="39"/>
    </row>
    <row r="15" spans="1:8" ht="15">
      <c r="A15" s="37" t="s">
        <v>116</v>
      </c>
      <c r="B15" s="38" t="s">
        <v>117</v>
      </c>
      <c r="H15" s="39">
        <v>1380000</v>
      </c>
    </row>
    <row r="16" spans="1:8" ht="15">
      <c r="A16" s="37" t="s">
        <v>116</v>
      </c>
      <c r="B16" s="72" t="s">
        <v>129</v>
      </c>
      <c r="H16" s="36">
        <v>1380000</v>
      </c>
    </row>
    <row r="18" spans="1:8" ht="15">
      <c r="A18" s="40" t="s">
        <v>118</v>
      </c>
      <c r="B18" s="38" t="s">
        <v>175</v>
      </c>
      <c r="H18" s="39"/>
    </row>
    <row r="19" spans="1:8" ht="15">
      <c r="A19" s="37" t="s">
        <v>116</v>
      </c>
      <c r="B19" s="38" t="s">
        <v>119</v>
      </c>
      <c r="H19" s="39">
        <v>1504488</v>
      </c>
    </row>
    <row r="20" spans="1:8" ht="15">
      <c r="A20" s="37" t="s">
        <v>116</v>
      </c>
      <c r="B20" s="72" t="s">
        <v>121</v>
      </c>
      <c r="H20" s="36">
        <v>1504488</v>
      </c>
    </row>
    <row r="21" ht="15">
      <c r="B21" s="38"/>
    </row>
    <row r="22" spans="1:8" ht="15">
      <c r="A22" s="40" t="s">
        <v>120</v>
      </c>
      <c r="B22" s="38" t="s">
        <v>160</v>
      </c>
      <c r="H22" s="39"/>
    </row>
    <row r="23" spans="1:8" ht="15">
      <c r="A23" s="37" t="s">
        <v>116</v>
      </c>
      <c r="B23" s="38" t="s">
        <v>161</v>
      </c>
      <c r="H23" s="39">
        <v>942000</v>
      </c>
    </row>
    <row r="24" spans="1:8" ht="15">
      <c r="A24" s="37" t="s">
        <v>116</v>
      </c>
      <c r="B24" s="72" t="s">
        <v>162</v>
      </c>
      <c r="H24" s="36">
        <v>942000</v>
      </c>
    </row>
    <row r="25" spans="1:8" ht="15">
      <c r="A25" s="37"/>
      <c r="B25" s="38"/>
      <c r="H25" s="39"/>
    </row>
    <row r="26" spans="1:8" ht="15">
      <c r="A26" s="40" t="s">
        <v>132</v>
      </c>
      <c r="B26" s="38" t="s">
        <v>166</v>
      </c>
      <c r="H26" s="39"/>
    </row>
    <row r="27" spans="1:8" ht="15">
      <c r="A27" s="37" t="s">
        <v>116</v>
      </c>
      <c r="B27" s="38" t="s">
        <v>119</v>
      </c>
      <c r="H27" s="39">
        <v>-483</v>
      </c>
    </row>
    <row r="28" spans="1:8" ht="15">
      <c r="A28" s="37" t="s">
        <v>116</v>
      </c>
      <c r="B28" s="38" t="s">
        <v>124</v>
      </c>
      <c r="E28" s="38"/>
      <c r="H28" s="39">
        <v>-483</v>
      </c>
    </row>
    <row r="29" spans="1:2" ht="15">
      <c r="A29" s="37"/>
      <c r="B29" s="38"/>
    </row>
    <row r="30" spans="1:6" ht="15">
      <c r="A30" s="40" t="s">
        <v>146</v>
      </c>
      <c r="B30" s="38" t="s">
        <v>163</v>
      </c>
      <c r="F30" s="68"/>
    </row>
    <row r="31" spans="1:8" ht="15">
      <c r="A31" s="37" t="s">
        <v>116</v>
      </c>
      <c r="B31" s="38" t="s">
        <v>165</v>
      </c>
      <c r="H31" s="39">
        <v>62580</v>
      </c>
    </row>
    <row r="32" spans="1:8" ht="15">
      <c r="A32" s="40" t="s">
        <v>116</v>
      </c>
      <c r="B32" s="38" t="s">
        <v>121</v>
      </c>
      <c r="H32" s="36">
        <v>6600</v>
      </c>
    </row>
    <row r="33" spans="1:8" ht="15">
      <c r="A33" s="37" t="s">
        <v>116</v>
      </c>
      <c r="B33" s="38" t="s">
        <v>150</v>
      </c>
      <c r="H33" s="39">
        <v>55980</v>
      </c>
    </row>
    <row r="34" spans="1:8" ht="15">
      <c r="A34" s="37"/>
      <c r="B34" s="38"/>
      <c r="H34" s="39"/>
    </row>
    <row r="35" spans="1:2" ht="15">
      <c r="A35" s="37" t="s">
        <v>176</v>
      </c>
      <c r="B35" s="38" t="s">
        <v>168</v>
      </c>
    </row>
    <row r="36" spans="1:8" ht="15">
      <c r="A36" s="40" t="s">
        <v>116</v>
      </c>
      <c r="B36" s="38" t="s">
        <v>117</v>
      </c>
      <c r="H36" s="36">
        <v>-2280</v>
      </c>
    </row>
    <row r="37" spans="1:8" ht="15">
      <c r="A37" s="40" t="s">
        <v>116</v>
      </c>
      <c r="B37" s="38" t="s">
        <v>121</v>
      </c>
      <c r="C37" s="68"/>
      <c r="D37" s="68"/>
      <c r="H37" s="36">
        <v>-2280</v>
      </c>
    </row>
    <row r="39" spans="1:2" ht="15">
      <c r="A39" s="37" t="s">
        <v>148</v>
      </c>
      <c r="B39" s="33" t="s">
        <v>171</v>
      </c>
    </row>
    <row r="40" spans="1:8" ht="15">
      <c r="A40" s="40" t="s">
        <v>116</v>
      </c>
      <c r="B40" s="68" t="s">
        <v>161</v>
      </c>
      <c r="H40" s="36">
        <v>1061566</v>
      </c>
    </row>
    <row r="41" spans="1:8" ht="15">
      <c r="A41" s="40" t="s">
        <v>116</v>
      </c>
      <c r="B41" s="38" t="s">
        <v>149</v>
      </c>
      <c r="H41" s="36">
        <v>198756</v>
      </c>
    </row>
    <row r="42" spans="1:8" ht="15">
      <c r="A42" s="40" t="s">
        <v>116</v>
      </c>
      <c r="B42" s="68" t="s">
        <v>165</v>
      </c>
      <c r="H42" s="39">
        <v>4483201</v>
      </c>
    </row>
    <row r="43" spans="1:8" ht="15">
      <c r="A43" s="40" t="s">
        <v>116</v>
      </c>
      <c r="B43" s="68" t="s">
        <v>177</v>
      </c>
      <c r="H43" s="39">
        <v>3214938</v>
      </c>
    </row>
    <row r="44" spans="1:8" ht="15">
      <c r="A44" s="40" t="s">
        <v>116</v>
      </c>
      <c r="B44" s="68" t="s">
        <v>121</v>
      </c>
      <c r="H44" s="36">
        <v>8958461</v>
      </c>
    </row>
  </sheetData>
  <sheetProtection/>
  <mergeCells count="2">
    <mergeCell ref="A2:H2"/>
    <mergeCell ref="A3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31">
      <selection activeCell="C69" sqref="C69"/>
    </sheetView>
  </sheetViews>
  <sheetFormatPr defaultColWidth="9.140625" defaultRowHeight="15"/>
  <cols>
    <col min="1" max="1" width="4.7109375" style="40" customWidth="1"/>
    <col min="2" max="3" width="9.140625" style="38" customWidth="1"/>
    <col min="4" max="4" width="7.8515625" style="38" customWidth="1"/>
    <col min="5" max="5" width="9.140625" style="68" customWidth="1"/>
    <col min="6" max="6" width="12.57421875" style="39" bestFit="1" customWidth="1"/>
    <col min="7" max="7" width="9.57421875" style="39" bestFit="1" customWidth="1"/>
    <col min="8" max="8" width="9.7109375" style="39" bestFit="1" customWidth="1"/>
    <col min="9" max="9" width="10.140625" style="68" customWidth="1"/>
    <col min="10" max="16384" width="9.140625" style="68" customWidth="1"/>
  </cols>
  <sheetData>
    <row r="1" spans="1:8" ht="15">
      <c r="A1" s="33" t="s">
        <v>110</v>
      </c>
      <c r="H1" s="40" t="s">
        <v>122</v>
      </c>
    </row>
    <row r="2" spans="1:8" ht="15">
      <c r="A2" s="77" t="s">
        <v>107</v>
      </c>
      <c r="B2" s="77"/>
      <c r="C2" s="77"/>
      <c r="D2" s="77"/>
      <c r="E2" s="77"/>
      <c r="F2" s="77"/>
      <c r="G2" s="77"/>
      <c r="H2" s="77"/>
    </row>
    <row r="3" spans="1:8" ht="15">
      <c r="A3" s="77" t="s">
        <v>108</v>
      </c>
      <c r="B3" s="77"/>
      <c r="C3" s="77"/>
      <c r="D3" s="77"/>
      <c r="E3" s="77"/>
      <c r="F3" s="77"/>
      <c r="G3" s="77"/>
      <c r="H3" s="77"/>
    </row>
    <row r="4" spans="1:8" ht="15">
      <c r="A4" s="69"/>
      <c r="B4" s="69"/>
      <c r="C4" s="69"/>
      <c r="D4" s="69"/>
      <c r="E4" s="69"/>
      <c r="F4" s="69"/>
      <c r="G4" s="69"/>
      <c r="H4" s="69"/>
    </row>
    <row r="6" ht="15">
      <c r="A6" s="34" t="s">
        <v>145</v>
      </c>
    </row>
    <row r="8" spans="1:2" ht="15">
      <c r="A8" s="40" t="s">
        <v>115</v>
      </c>
      <c r="B8" s="38" t="s">
        <v>151</v>
      </c>
    </row>
    <row r="9" spans="1:8" ht="15">
      <c r="A9" s="37" t="s">
        <v>116</v>
      </c>
      <c r="B9" s="38" t="s">
        <v>123</v>
      </c>
      <c r="H9" s="36">
        <v>69060</v>
      </c>
    </row>
    <row r="10" spans="1:8" ht="15">
      <c r="A10" s="37" t="s">
        <v>116</v>
      </c>
      <c r="B10" s="38" t="s">
        <v>121</v>
      </c>
      <c r="H10" s="36">
        <v>-69060</v>
      </c>
    </row>
    <row r="11" spans="1:8" ht="15">
      <c r="A11" s="37"/>
      <c r="H11" s="36"/>
    </row>
    <row r="12" spans="1:8" ht="15">
      <c r="A12" s="40" t="s">
        <v>118</v>
      </c>
      <c r="B12" s="38" t="s">
        <v>154</v>
      </c>
      <c r="F12" s="68"/>
      <c r="H12" s="36"/>
    </row>
    <row r="13" spans="1:8" ht="15">
      <c r="A13" s="37" t="s">
        <v>116</v>
      </c>
      <c r="B13" s="38" t="s">
        <v>150</v>
      </c>
      <c r="H13" s="39">
        <v>650862</v>
      </c>
    </row>
    <row r="14" spans="1:8" ht="15">
      <c r="A14" s="37" t="s">
        <v>116</v>
      </c>
      <c r="B14" s="38" t="s">
        <v>129</v>
      </c>
      <c r="H14" s="39">
        <v>-650862</v>
      </c>
    </row>
    <row r="15" ht="15">
      <c r="A15" s="37"/>
    </row>
    <row r="16" ht="15">
      <c r="A16" s="34" t="s">
        <v>155</v>
      </c>
    </row>
    <row r="18" spans="1:2" ht="15">
      <c r="A18" s="40" t="s">
        <v>115</v>
      </c>
      <c r="B18" s="38" t="s">
        <v>156</v>
      </c>
    </row>
    <row r="19" spans="1:8" ht="15">
      <c r="A19" s="37" t="s">
        <v>116</v>
      </c>
      <c r="B19" s="38" t="s">
        <v>117</v>
      </c>
      <c r="H19" s="39">
        <v>18164</v>
      </c>
    </row>
    <row r="20" spans="1:8" ht="15">
      <c r="A20" s="37" t="s">
        <v>116</v>
      </c>
      <c r="B20" s="38" t="s">
        <v>119</v>
      </c>
      <c r="H20" s="39">
        <v>-18164</v>
      </c>
    </row>
    <row r="21" ht="15">
      <c r="A21" s="37"/>
    </row>
    <row r="22" spans="1:2" ht="15">
      <c r="A22" s="37" t="s">
        <v>118</v>
      </c>
      <c r="B22" s="38" t="s">
        <v>157</v>
      </c>
    </row>
    <row r="23" spans="1:8" ht="15">
      <c r="A23" s="40" t="s">
        <v>116</v>
      </c>
      <c r="B23" s="38" t="s">
        <v>158</v>
      </c>
      <c r="H23" s="39">
        <v>100000</v>
      </c>
    </row>
    <row r="24" spans="1:8" ht="15">
      <c r="A24" s="40" t="s">
        <v>116</v>
      </c>
      <c r="B24" s="38" t="s">
        <v>129</v>
      </c>
      <c r="H24" s="39">
        <v>-100000</v>
      </c>
    </row>
    <row r="25" ht="15">
      <c r="A25" s="37"/>
    </row>
    <row r="26" spans="1:2" ht="15">
      <c r="A26" s="40" t="s">
        <v>120</v>
      </c>
      <c r="B26" s="38" t="s">
        <v>164</v>
      </c>
    </row>
    <row r="27" spans="1:8" ht="15">
      <c r="A27" s="37" t="s">
        <v>116</v>
      </c>
      <c r="B27" s="38" t="s">
        <v>123</v>
      </c>
      <c r="H27" s="36">
        <v>152915</v>
      </c>
    </row>
    <row r="28" spans="1:8" ht="15">
      <c r="A28" s="37" t="s">
        <v>116</v>
      </c>
      <c r="B28" s="38" t="s">
        <v>121</v>
      </c>
      <c r="H28" s="36">
        <v>-152915</v>
      </c>
    </row>
    <row r="30" spans="1:8" ht="15">
      <c r="A30" s="40" t="s">
        <v>132</v>
      </c>
      <c r="B30" s="38" t="s">
        <v>167</v>
      </c>
      <c r="H30" s="36"/>
    </row>
    <row r="31" spans="1:8" ht="15">
      <c r="A31" s="40" t="s">
        <v>116</v>
      </c>
      <c r="B31" s="38" t="s">
        <v>123</v>
      </c>
      <c r="H31" s="39">
        <v>-6000</v>
      </c>
    </row>
    <row r="32" spans="1:8" ht="15">
      <c r="A32" s="40" t="s">
        <v>116</v>
      </c>
      <c r="B32" s="38" t="s">
        <v>124</v>
      </c>
      <c r="H32" s="39">
        <v>6000</v>
      </c>
    </row>
    <row r="34" ht="15">
      <c r="A34" s="37"/>
    </row>
    <row r="35" spans="1:8" ht="15">
      <c r="A35" s="40" t="s">
        <v>146</v>
      </c>
      <c r="B35" s="38" t="s">
        <v>169</v>
      </c>
      <c r="F35" s="68"/>
      <c r="H35" s="36"/>
    </row>
    <row r="36" spans="1:8" ht="15">
      <c r="A36" s="37" t="s">
        <v>116</v>
      </c>
      <c r="B36" s="38" t="s">
        <v>150</v>
      </c>
      <c r="H36" s="39">
        <v>-861975</v>
      </c>
    </row>
    <row r="37" spans="1:8" ht="15">
      <c r="A37" s="37" t="s">
        <v>116</v>
      </c>
      <c r="B37" s="38" t="s">
        <v>121</v>
      </c>
      <c r="H37" s="39">
        <v>861975</v>
      </c>
    </row>
    <row r="38" spans="1:5" ht="15">
      <c r="A38" s="37"/>
      <c r="E38" s="38"/>
    </row>
    <row r="39" ht="15">
      <c r="E39" s="38"/>
    </row>
  </sheetData>
  <sheetProtection/>
  <mergeCells count="2">
    <mergeCell ref="A2:H2"/>
    <mergeCell ref="A3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PageLayoutView="0" workbookViewId="0" topLeftCell="A1">
      <selection activeCell="C69" sqref="C69"/>
    </sheetView>
  </sheetViews>
  <sheetFormatPr defaultColWidth="9.140625" defaultRowHeight="15"/>
  <cols>
    <col min="1" max="1" width="4.57421875" style="20" customWidth="1"/>
    <col min="2" max="2" width="5.421875" style="66" bestFit="1" customWidth="1"/>
    <col min="3" max="3" width="42.28125" style="20" bestFit="1" customWidth="1"/>
    <col min="4" max="4" width="9.28125" style="20" bestFit="1" customWidth="1"/>
    <col min="5" max="5" width="9.8515625" style="20" bestFit="1" customWidth="1"/>
    <col min="6" max="6" width="10.00390625" style="20" customWidth="1"/>
    <col min="7" max="7" width="10.8515625" style="20" bestFit="1" customWidth="1"/>
    <col min="8" max="16384" width="9.140625" style="20" customWidth="1"/>
  </cols>
  <sheetData>
    <row r="1" spans="1:7" ht="15.75">
      <c r="A1" s="78" t="s">
        <v>110</v>
      </c>
      <c r="B1" s="78"/>
      <c r="C1" s="78"/>
      <c r="D1" s="1"/>
      <c r="E1" s="1"/>
      <c r="F1" s="18"/>
      <c r="G1" s="32" t="s">
        <v>46</v>
      </c>
    </row>
    <row r="2" spans="1:7" ht="15.75">
      <c r="A2" s="44"/>
      <c r="B2" s="54"/>
      <c r="C2" s="44"/>
      <c r="D2" s="1"/>
      <c r="E2" s="1"/>
      <c r="F2" s="18"/>
      <c r="G2" s="32"/>
    </row>
    <row r="3" spans="1:7" ht="15">
      <c r="A3" s="80" t="s">
        <v>128</v>
      </c>
      <c r="B3" s="80"/>
      <c r="C3" s="80"/>
      <c r="D3" s="80"/>
      <c r="E3" s="80"/>
      <c r="F3" s="80"/>
      <c r="G3" s="80"/>
    </row>
    <row r="4" spans="1:7" ht="15">
      <c r="A4" s="81" t="s">
        <v>170</v>
      </c>
      <c r="B4" s="81"/>
      <c r="C4" s="81"/>
      <c r="D4" s="81"/>
      <c r="E4" s="81"/>
      <c r="F4" s="81"/>
      <c r="G4" s="81"/>
    </row>
    <row r="5" spans="1:6" ht="15">
      <c r="A5" s="2"/>
      <c r="B5" s="57"/>
      <c r="C5" s="2"/>
      <c r="D5" s="1"/>
      <c r="E5" s="1"/>
      <c r="F5" s="3"/>
    </row>
    <row r="6" spans="1:7" s="23" customFormat="1" ht="26.25" customHeight="1">
      <c r="A6" s="21"/>
      <c r="B6" s="58"/>
      <c r="C6" s="22" t="s">
        <v>32</v>
      </c>
      <c r="D6" s="79" t="s">
        <v>50</v>
      </c>
      <c r="E6" s="79"/>
      <c r="F6" s="79" t="s">
        <v>64</v>
      </c>
      <c r="G6" s="79"/>
    </row>
    <row r="7" spans="1:7" s="26" customFormat="1" ht="11.25">
      <c r="A7" s="24" t="s">
        <v>53</v>
      </c>
      <c r="B7" s="59" t="s">
        <v>85</v>
      </c>
      <c r="C7" s="21" t="s">
        <v>33</v>
      </c>
      <c r="D7" s="41"/>
      <c r="E7" s="25">
        <f>SUM(D8)</f>
        <v>4076000</v>
      </c>
      <c r="F7" s="41"/>
      <c r="G7" s="25">
        <f>SUM(F8)</f>
        <v>6079566</v>
      </c>
    </row>
    <row r="8" spans="1:7" s="26" customFormat="1" ht="11.25">
      <c r="A8" s="27"/>
      <c r="B8" s="60"/>
      <c r="C8" s="28" t="s">
        <v>30</v>
      </c>
      <c r="D8" s="29">
        <v>4076000</v>
      </c>
      <c r="E8" s="29"/>
      <c r="F8" s="29">
        <v>6079566</v>
      </c>
      <c r="G8" s="29"/>
    </row>
    <row r="9" spans="1:7" s="26" customFormat="1" ht="11.25">
      <c r="A9" s="24" t="s">
        <v>54</v>
      </c>
      <c r="B9" s="59" t="s">
        <v>84</v>
      </c>
      <c r="C9" s="21" t="s">
        <v>29</v>
      </c>
      <c r="D9" s="41"/>
      <c r="E9" s="25">
        <f>SUM(D13,D14,D15)</f>
        <v>12630000</v>
      </c>
      <c r="F9" s="41"/>
      <c r="G9" s="25">
        <f>SUM(F13,F14,F15)</f>
        <v>17175781</v>
      </c>
    </row>
    <row r="10" spans="1:7" s="26" customFormat="1" ht="11.25">
      <c r="A10" s="27"/>
      <c r="B10" s="60"/>
      <c r="C10" s="28" t="s">
        <v>34</v>
      </c>
      <c r="D10" s="29">
        <v>8500000</v>
      </c>
      <c r="E10" s="29"/>
      <c r="F10" s="29">
        <v>12752649</v>
      </c>
      <c r="G10" s="29"/>
    </row>
    <row r="11" spans="1:7" s="26" customFormat="1" ht="11.25">
      <c r="A11" s="27"/>
      <c r="B11" s="60"/>
      <c r="C11" s="28" t="s">
        <v>35</v>
      </c>
      <c r="D11" s="29">
        <v>2000000</v>
      </c>
      <c r="E11" s="29"/>
      <c r="F11" s="29">
        <v>2246203</v>
      </c>
      <c r="G11" s="29"/>
    </row>
    <row r="12" spans="1:7" s="26" customFormat="1" ht="11.25">
      <c r="A12" s="27"/>
      <c r="B12" s="60"/>
      <c r="C12" s="28" t="s">
        <v>36</v>
      </c>
      <c r="D12" s="29">
        <v>200000</v>
      </c>
      <c r="E12" s="29"/>
      <c r="F12" s="29">
        <v>378700</v>
      </c>
      <c r="G12" s="29"/>
    </row>
    <row r="13" spans="1:7" s="26" customFormat="1" ht="11.25">
      <c r="A13" s="27"/>
      <c r="B13" s="60"/>
      <c r="C13" s="28" t="s">
        <v>37</v>
      </c>
      <c r="D13" s="25">
        <f>SUM(D10:D12)</f>
        <v>10700000</v>
      </c>
      <c r="E13" s="29"/>
      <c r="F13" s="25">
        <f>SUM(F10:F12)</f>
        <v>15377552</v>
      </c>
      <c r="G13" s="29"/>
    </row>
    <row r="14" spans="1:7" s="26" customFormat="1" ht="11.25">
      <c r="A14" s="27"/>
      <c r="B14" s="60"/>
      <c r="C14" s="28" t="s">
        <v>38</v>
      </c>
      <c r="D14" s="29">
        <v>30000</v>
      </c>
      <c r="E14" s="29"/>
      <c r="F14" s="29">
        <v>34359</v>
      </c>
      <c r="G14" s="29"/>
    </row>
    <row r="15" spans="1:7" s="26" customFormat="1" ht="11.25">
      <c r="A15" s="27"/>
      <c r="B15" s="60"/>
      <c r="C15" s="28" t="s">
        <v>39</v>
      </c>
      <c r="D15" s="29">
        <v>1900000</v>
      </c>
      <c r="E15" s="29"/>
      <c r="F15" s="29">
        <v>1763870</v>
      </c>
      <c r="G15" s="29"/>
    </row>
    <row r="16" spans="1:7" s="26" customFormat="1" ht="11.25">
      <c r="A16" s="27"/>
      <c r="B16" s="60"/>
      <c r="C16" s="28" t="s">
        <v>47</v>
      </c>
      <c r="D16" s="29"/>
      <c r="E16" s="29"/>
      <c r="F16" s="29"/>
      <c r="G16" s="29"/>
    </row>
    <row r="17" spans="1:7" s="26" customFormat="1" ht="11.25">
      <c r="A17" s="24" t="s">
        <v>55</v>
      </c>
      <c r="B17" s="59" t="s">
        <v>86</v>
      </c>
      <c r="C17" s="21" t="s">
        <v>40</v>
      </c>
      <c r="D17" s="41"/>
      <c r="E17" s="25">
        <f>SUM(D19)</f>
        <v>0</v>
      </c>
      <c r="F17" s="41"/>
      <c r="G17" s="25">
        <f>SUM(F18:F19)</f>
        <v>998756</v>
      </c>
    </row>
    <row r="18" spans="1:7" s="26" customFormat="1" ht="11.25">
      <c r="A18" s="27"/>
      <c r="B18" s="60"/>
      <c r="C18" s="28" t="s">
        <v>133</v>
      </c>
      <c r="D18" s="67"/>
      <c r="E18" s="25"/>
      <c r="F18" s="53">
        <v>998756</v>
      </c>
      <c r="G18" s="25"/>
    </row>
    <row r="19" spans="1:7" s="26" customFormat="1" ht="11.25">
      <c r="A19" s="27"/>
      <c r="B19" s="61" t="s">
        <v>130</v>
      </c>
      <c r="C19" s="28" t="s">
        <v>131</v>
      </c>
      <c r="D19" s="29"/>
      <c r="E19" s="29"/>
      <c r="F19" s="29">
        <v>0</v>
      </c>
      <c r="G19" s="29"/>
    </row>
    <row r="20" spans="1:7" s="26" customFormat="1" ht="11.25">
      <c r="A20" s="27"/>
      <c r="B20" s="61"/>
      <c r="C20" s="28" t="s">
        <v>134</v>
      </c>
      <c r="D20" s="29"/>
      <c r="E20" s="29"/>
      <c r="F20" s="29"/>
      <c r="G20" s="29"/>
    </row>
    <row r="21" spans="1:7" s="26" customFormat="1" ht="11.25">
      <c r="A21" s="24" t="s">
        <v>59</v>
      </c>
      <c r="B21" s="59" t="s">
        <v>80</v>
      </c>
      <c r="C21" s="21" t="s">
        <v>42</v>
      </c>
      <c r="D21" s="41"/>
      <c r="E21" s="25">
        <f>SUM(D22)</f>
        <v>27888332</v>
      </c>
      <c r="F21" s="41"/>
      <c r="G21" s="25">
        <f>SUM(F22)</f>
        <v>35518038</v>
      </c>
    </row>
    <row r="22" spans="1:7" s="26" customFormat="1" ht="11.25">
      <c r="A22" s="27"/>
      <c r="B22" s="60"/>
      <c r="C22" s="28" t="s">
        <v>43</v>
      </c>
      <c r="D22" s="29">
        <f>D23+D24+D30+D31</f>
        <v>27888332</v>
      </c>
      <c r="E22" s="29"/>
      <c r="F22" s="29">
        <f>F23+F24+F30+F31</f>
        <v>35518038</v>
      </c>
      <c r="G22" s="29"/>
    </row>
    <row r="23" spans="1:7" s="26" customFormat="1" ht="16.5" customHeight="1">
      <c r="A23" s="27"/>
      <c r="B23" s="60" t="s">
        <v>94</v>
      </c>
      <c r="C23" s="30" t="s">
        <v>135</v>
      </c>
      <c r="D23" s="29">
        <v>14077012</v>
      </c>
      <c r="E23" s="29"/>
      <c r="F23" s="29">
        <v>14077012</v>
      </c>
      <c r="G23" s="29"/>
    </row>
    <row r="24" spans="1:7" s="26" customFormat="1" ht="22.5">
      <c r="A24" s="27"/>
      <c r="B24" s="60" t="s">
        <v>96</v>
      </c>
      <c r="C24" s="30" t="s">
        <v>60</v>
      </c>
      <c r="D24" s="29">
        <f>SUM(D25:D29)</f>
        <v>12011320</v>
      </c>
      <c r="E24" s="29"/>
      <c r="F24" s="29">
        <v>12201826</v>
      </c>
      <c r="G24" s="29"/>
    </row>
    <row r="25" spans="1:7" s="26" customFormat="1" ht="11.25">
      <c r="A25" s="27"/>
      <c r="B25" s="60"/>
      <c r="C25" s="30" t="s">
        <v>61</v>
      </c>
      <c r="D25" s="29">
        <v>7681000</v>
      </c>
      <c r="E25" s="29"/>
      <c r="F25" s="29">
        <v>7681000</v>
      </c>
      <c r="G25" s="29"/>
    </row>
    <row r="26" spans="1:7" s="26" customFormat="1" ht="11.25">
      <c r="A26" s="27"/>
      <c r="B26" s="60"/>
      <c r="C26" s="31" t="s">
        <v>62</v>
      </c>
      <c r="D26" s="29">
        <v>1107200</v>
      </c>
      <c r="E26" s="29"/>
      <c r="F26" s="29">
        <v>1107200</v>
      </c>
      <c r="G26" s="29"/>
    </row>
    <row r="27" spans="1:7" s="26" customFormat="1" ht="11.25">
      <c r="A27" s="27"/>
      <c r="B27" s="60"/>
      <c r="C27" s="31" t="s">
        <v>63</v>
      </c>
      <c r="D27" s="29">
        <v>3100000</v>
      </c>
      <c r="E27" s="29"/>
      <c r="F27" s="29">
        <v>3100000</v>
      </c>
      <c r="G27" s="29"/>
    </row>
    <row r="28" spans="1:7" s="26" customFormat="1" ht="11.25">
      <c r="A28" s="27"/>
      <c r="B28" s="60"/>
      <c r="C28" s="31" t="s">
        <v>112</v>
      </c>
      <c r="D28" s="29">
        <v>123120</v>
      </c>
      <c r="E28" s="29"/>
      <c r="F28" s="29">
        <v>95760</v>
      </c>
      <c r="G28" s="29"/>
    </row>
    <row r="29" spans="1:7" s="26" customFormat="1" ht="11.25">
      <c r="A29" s="27"/>
      <c r="B29" s="60"/>
      <c r="C29" s="28" t="s">
        <v>95</v>
      </c>
      <c r="D29" s="29">
        <v>0</v>
      </c>
      <c r="E29" s="29"/>
      <c r="F29" s="29">
        <v>217866</v>
      </c>
      <c r="G29" s="29"/>
    </row>
    <row r="30" spans="1:7" s="26" customFormat="1" ht="22.5">
      <c r="A30" s="27"/>
      <c r="B30" s="60" t="s">
        <v>97</v>
      </c>
      <c r="C30" s="30" t="s">
        <v>79</v>
      </c>
      <c r="D30" s="29">
        <v>1800000</v>
      </c>
      <c r="E30" s="29"/>
      <c r="F30" s="29">
        <v>1800000</v>
      </c>
      <c r="G30" s="29"/>
    </row>
    <row r="31" spans="1:7" s="26" customFormat="1" ht="22.5">
      <c r="A31" s="27"/>
      <c r="B31" s="60" t="s">
        <v>101</v>
      </c>
      <c r="C31" s="30" t="s">
        <v>109</v>
      </c>
      <c r="D31" s="29"/>
      <c r="E31" s="29"/>
      <c r="F31" s="29">
        <f>SUM(F32:F34)</f>
        <v>7439200</v>
      </c>
      <c r="G31" s="29"/>
    </row>
    <row r="32" spans="1:7" s="26" customFormat="1" ht="11.25">
      <c r="A32" s="27"/>
      <c r="B32" s="60"/>
      <c r="C32" s="30" t="s">
        <v>139</v>
      </c>
      <c r="D32" s="29"/>
      <c r="E32" s="29"/>
      <c r="F32" s="29">
        <v>977900</v>
      </c>
      <c r="G32" s="29"/>
    </row>
    <row r="33" spans="1:7" s="26" customFormat="1" ht="11.25">
      <c r="A33" s="27"/>
      <c r="B33" s="60"/>
      <c r="C33" s="30" t="s">
        <v>144</v>
      </c>
      <c r="D33" s="29"/>
      <c r="E33" s="29"/>
      <c r="F33" s="29">
        <v>5081300</v>
      </c>
      <c r="G33" s="29"/>
    </row>
    <row r="34" spans="1:7" s="26" customFormat="1" ht="11.25">
      <c r="A34" s="27"/>
      <c r="B34" s="60"/>
      <c r="C34" s="30" t="s">
        <v>174</v>
      </c>
      <c r="D34" s="29"/>
      <c r="E34" s="29"/>
      <c r="F34" s="29">
        <v>1380000</v>
      </c>
      <c r="G34" s="29"/>
    </row>
    <row r="35" spans="1:7" s="26" customFormat="1" ht="11.25">
      <c r="A35" s="27"/>
      <c r="B35" s="60" t="s">
        <v>83</v>
      </c>
      <c r="C35" s="28" t="s">
        <v>136</v>
      </c>
      <c r="D35" s="29"/>
      <c r="E35" s="29"/>
      <c r="F35" s="29"/>
      <c r="G35" s="29"/>
    </row>
    <row r="36" spans="1:7" s="26" customFormat="1" ht="11.25">
      <c r="A36" s="24" t="s">
        <v>76</v>
      </c>
      <c r="B36" s="59" t="s">
        <v>82</v>
      </c>
      <c r="C36" s="21" t="s">
        <v>44</v>
      </c>
      <c r="D36" s="29"/>
      <c r="E36" s="25">
        <f>SUM(D46)</f>
        <v>2218349</v>
      </c>
      <c r="F36" s="29"/>
      <c r="G36" s="25">
        <f>SUM(F46)</f>
        <v>32871738</v>
      </c>
    </row>
    <row r="37" spans="1:7" s="26" customFormat="1" ht="22.5">
      <c r="A37" s="27"/>
      <c r="B37" s="60"/>
      <c r="C37" s="30" t="s">
        <v>48</v>
      </c>
      <c r="D37" s="29">
        <v>2000000</v>
      </c>
      <c r="E37" s="29"/>
      <c r="F37" s="29">
        <v>2000000</v>
      </c>
      <c r="G37" s="29"/>
    </row>
    <row r="38" spans="1:7" s="26" customFormat="1" ht="11.25">
      <c r="A38" s="27"/>
      <c r="B38" s="60"/>
      <c r="C38" s="30" t="s">
        <v>127</v>
      </c>
      <c r="D38" s="29">
        <v>218349</v>
      </c>
      <c r="E38" s="29"/>
      <c r="F38" s="29">
        <v>0</v>
      </c>
      <c r="G38" s="29"/>
    </row>
    <row r="39" spans="1:7" s="26" customFormat="1" ht="11.25">
      <c r="A39" s="27"/>
      <c r="B39" s="60"/>
      <c r="C39" s="30" t="s">
        <v>141</v>
      </c>
      <c r="D39" s="29"/>
      <c r="E39" s="29"/>
      <c r="F39" s="29">
        <v>7781434</v>
      </c>
      <c r="G39" s="29"/>
    </row>
    <row r="40" spans="1:7" s="26" customFormat="1" ht="11.25">
      <c r="A40" s="27"/>
      <c r="B40" s="60"/>
      <c r="C40" s="30" t="s">
        <v>142</v>
      </c>
      <c r="D40" s="29"/>
      <c r="E40" s="29"/>
      <c r="F40" s="29">
        <v>6586279</v>
      </c>
      <c r="G40" s="29"/>
    </row>
    <row r="41" spans="1:7" s="26" customFormat="1" ht="11.25">
      <c r="A41" s="27"/>
      <c r="B41" s="60"/>
      <c r="C41" s="30" t="s">
        <v>143</v>
      </c>
      <c r="D41" s="29"/>
      <c r="E41" s="29"/>
      <c r="F41" s="29">
        <v>13941791</v>
      </c>
      <c r="G41" s="29"/>
    </row>
    <row r="42" spans="1:7" s="26" customFormat="1" ht="11.25">
      <c r="A42" s="27"/>
      <c r="B42" s="60"/>
      <c r="C42" s="30" t="s">
        <v>147</v>
      </c>
      <c r="D42" s="29"/>
      <c r="E42" s="29"/>
      <c r="F42" s="29">
        <v>418746</v>
      </c>
      <c r="G42" s="29"/>
    </row>
    <row r="43" spans="1:7" s="26" customFormat="1" ht="11.25">
      <c r="A43" s="27"/>
      <c r="B43" s="60"/>
      <c r="C43" s="30" t="s">
        <v>140</v>
      </c>
      <c r="D43" s="29"/>
      <c r="E43" s="29"/>
      <c r="F43" s="29">
        <v>339000</v>
      </c>
      <c r="G43" s="29"/>
    </row>
    <row r="44" spans="1:7" s="26" customFormat="1" ht="11.25">
      <c r="A44" s="27"/>
      <c r="B44" s="60"/>
      <c r="C44" s="30" t="s">
        <v>172</v>
      </c>
      <c r="D44" s="29"/>
      <c r="E44" s="29"/>
      <c r="F44" s="29">
        <v>1504488</v>
      </c>
      <c r="G44" s="29"/>
    </row>
    <row r="45" spans="1:7" s="26" customFormat="1" ht="11.25">
      <c r="A45" s="27"/>
      <c r="B45" s="60"/>
      <c r="C45" s="30" t="s">
        <v>173</v>
      </c>
      <c r="D45" s="29"/>
      <c r="E45" s="29"/>
      <c r="F45" s="29">
        <v>300000</v>
      </c>
      <c r="G45" s="29"/>
    </row>
    <row r="46" spans="1:7" s="26" customFormat="1" ht="11.25">
      <c r="A46" s="27"/>
      <c r="B46" s="60"/>
      <c r="C46" s="30" t="s">
        <v>41</v>
      </c>
      <c r="D46" s="29">
        <f>SUM(D37:D39)</f>
        <v>2218349</v>
      </c>
      <c r="E46" s="29"/>
      <c r="F46" s="29">
        <f>SUM(F37:F45)</f>
        <v>32871738</v>
      </c>
      <c r="G46" s="29"/>
    </row>
    <row r="47" spans="1:7" s="26" customFormat="1" ht="11.25">
      <c r="A47" s="22" t="s">
        <v>77</v>
      </c>
      <c r="B47" s="62" t="s">
        <v>102</v>
      </c>
      <c r="C47" s="21" t="s">
        <v>113</v>
      </c>
      <c r="D47" s="41"/>
      <c r="E47" s="25">
        <f>SUM(D50)</f>
        <v>0</v>
      </c>
      <c r="F47" s="67"/>
      <c r="G47" s="25">
        <f>SUM(F50)</f>
        <v>497840</v>
      </c>
    </row>
    <row r="48" spans="1:7" s="26" customFormat="1" ht="11.25">
      <c r="A48" s="22"/>
      <c r="B48" s="62"/>
      <c r="C48" s="30" t="s">
        <v>141</v>
      </c>
      <c r="D48" s="53"/>
      <c r="E48" s="29"/>
      <c r="F48" s="53">
        <v>177800</v>
      </c>
      <c r="G48" s="29"/>
    </row>
    <row r="49" spans="1:7" s="26" customFormat="1" ht="11.25">
      <c r="A49" s="22"/>
      <c r="B49" s="62"/>
      <c r="C49" s="30" t="s">
        <v>143</v>
      </c>
      <c r="D49" s="53"/>
      <c r="E49" s="29"/>
      <c r="F49" s="53">
        <v>320040</v>
      </c>
      <c r="G49" s="29"/>
    </row>
    <row r="50" spans="1:7" s="26" customFormat="1" ht="11.25">
      <c r="A50" s="22"/>
      <c r="B50" s="62"/>
      <c r="C50" s="30" t="s">
        <v>41</v>
      </c>
      <c r="D50" s="53">
        <f>SUM(D48)</f>
        <v>0</v>
      </c>
      <c r="E50" s="29"/>
      <c r="F50" s="53">
        <f>SUM(F48:F49)</f>
        <v>497840</v>
      </c>
      <c r="G50" s="29"/>
    </row>
    <row r="51" spans="1:7" s="26" customFormat="1" ht="11.25">
      <c r="A51" s="22" t="s">
        <v>78</v>
      </c>
      <c r="B51" s="62" t="s">
        <v>90</v>
      </c>
      <c r="C51" s="21" t="s">
        <v>49</v>
      </c>
      <c r="D51" s="41"/>
      <c r="E51" s="25">
        <f>SUM(D52)</f>
        <v>61251495</v>
      </c>
      <c r="F51" s="67"/>
      <c r="G51" s="25">
        <f>SUM(F52)</f>
        <v>61251495</v>
      </c>
    </row>
    <row r="52" spans="1:7" s="26" customFormat="1" ht="11.25">
      <c r="A52" s="24"/>
      <c r="B52" s="63" t="s">
        <v>98</v>
      </c>
      <c r="C52" s="28" t="s">
        <v>56</v>
      </c>
      <c r="D52" s="29">
        <v>61251495</v>
      </c>
      <c r="E52" s="29"/>
      <c r="F52" s="29">
        <v>61251495</v>
      </c>
      <c r="G52" s="29"/>
    </row>
    <row r="53" spans="1:7" s="26" customFormat="1" ht="11.25">
      <c r="A53" s="22"/>
      <c r="B53" s="64"/>
      <c r="C53" s="21" t="s">
        <v>57</v>
      </c>
      <c r="D53" s="25"/>
      <c r="E53" s="25">
        <f>SUM(E7:E52)</f>
        <v>108064176</v>
      </c>
      <c r="F53" s="25"/>
      <c r="G53" s="25">
        <f>SUM(G7:G52)</f>
        <v>154393214</v>
      </c>
    </row>
    <row r="54" spans="1:7" s="26" customFormat="1" ht="11.25">
      <c r="A54" s="22" t="s">
        <v>104</v>
      </c>
      <c r="B54" s="64" t="s">
        <v>99</v>
      </c>
      <c r="C54" s="21" t="s">
        <v>58</v>
      </c>
      <c r="D54" s="25"/>
      <c r="E54" s="25">
        <v>4380181</v>
      </c>
      <c r="F54" s="25"/>
      <c r="G54" s="25">
        <v>0</v>
      </c>
    </row>
    <row r="55" spans="1:7" s="26" customFormat="1" ht="11.25" customHeight="1">
      <c r="A55" s="55"/>
      <c r="B55" s="65" t="s">
        <v>100</v>
      </c>
      <c r="C55" s="55"/>
      <c r="D55" s="55"/>
      <c r="E55" s="56">
        <f>SUM(E53:E54)</f>
        <v>112444357</v>
      </c>
      <c r="F55" s="55"/>
      <c r="G55" s="56">
        <f>SUM(G53:G54)</f>
        <v>154393214</v>
      </c>
    </row>
  </sheetData>
  <sheetProtection/>
  <mergeCells count="5">
    <mergeCell ref="A1:C1"/>
    <mergeCell ref="D6:E6"/>
    <mergeCell ref="F6:G6"/>
    <mergeCell ref="A3:G3"/>
    <mergeCell ref="A4:G4"/>
  </mergeCells>
  <printOptions horizontalCentered="1" verticalCentered="1"/>
  <pageMargins left="0.7086614173228347" right="0.7086614173228347" top="0.15748031496062992" bottom="0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015peu</dc:creator>
  <cp:keywords/>
  <dc:description/>
  <cp:lastModifiedBy>005int</cp:lastModifiedBy>
  <cp:lastPrinted>2019-03-04T08:22:04Z</cp:lastPrinted>
  <dcterms:created xsi:type="dcterms:W3CDTF">2015-05-27T13:11:01Z</dcterms:created>
  <dcterms:modified xsi:type="dcterms:W3CDTF">2019-03-04T09:25:38Z</dcterms:modified>
  <cp:category/>
  <cp:version/>
  <cp:contentType/>
  <cp:contentStatus/>
</cp:coreProperties>
</file>