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619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Titles" localSheetId="2">'3'!$1:$4</definedName>
  </definedNames>
  <calcPr fullCalcOnLoad="1"/>
</workbook>
</file>

<file path=xl/sharedStrings.xml><?xml version="1.0" encoding="utf-8"?>
<sst xmlns="http://schemas.openxmlformats.org/spreadsheetml/2006/main" count="612" uniqueCount="326">
  <si>
    <t>Költségvetési pénzmaradvány</t>
  </si>
  <si>
    <t>Pénzmaradvány kimutatás</t>
  </si>
  <si>
    <t>Előző év</t>
  </si>
  <si>
    <t>Tárgy év</t>
  </si>
  <si>
    <t>Bankszámlák záró egyenlege</t>
  </si>
  <si>
    <t>Pénztárak betétkönyvek záró egyenlege</t>
  </si>
  <si>
    <t>Záró pénzkészlet</t>
  </si>
  <si>
    <t>Rövidlejáratú likvidhitel</t>
  </si>
  <si>
    <t>Aktív átfutó kiadások</t>
  </si>
  <si>
    <t>Passzív átfutó elszámolások</t>
  </si>
  <si>
    <t>Aktív függő elszámolások</t>
  </si>
  <si>
    <t>Passszív függő elszámolások</t>
  </si>
  <si>
    <t>Költségvetésen kívüli passzív pénzügyi elsz.</t>
  </si>
  <si>
    <t>Aktív és passzív elszámolások összesen</t>
  </si>
  <si>
    <t>Tárgyévi helyesbített pénzmaradvány</t>
  </si>
  <si>
    <t>Költségvetési befizetés többlettámogatás miatt</t>
  </si>
  <si>
    <t>Költségvetési kiutalás kiutalatlan támogatás miatt</t>
  </si>
  <si>
    <t>2013 ÉVI ZÁRSZÁMADÁS</t>
  </si>
  <si>
    <t xml:space="preserve">2013 ÉVI ZÁRSZÁMADÁS  </t>
  </si>
  <si>
    <t>Működési célú pénzeszközátadás AHT-n kívülre és belül</t>
  </si>
  <si>
    <t>Általános és céltartalék</t>
  </si>
  <si>
    <t>Felhalmozási kiadások (6+7+8)</t>
  </si>
  <si>
    <t>Intézményi Működési bevételek</t>
  </si>
  <si>
    <t>Bérhitel</t>
  </si>
  <si>
    <t>Felügyeleti szervi támogatás</t>
  </si>
  <si>
    <t>Működési célú hitel törlesztése (folyószámlahitel)</t>
  </si>
  <si>
    <t>Működési célú hitel törlesztése (éven túli)</t>
  </si>
  <si>
    <t>Kiadásainak és bevételeinek fő összesítője költségvetési mérlege</t>
  </si>
  <si>
    <t>módosított</t>
  </si>
  <si>
    <t xml:space="preserve"> eredeti </t>
  </si>
  <si>
    <t xml:space="preserve"> 2013 Évi Zárszámadás</t>
  </si>
  <si>
    <t>2013. előtti kifizetés</t>
  </si>
  <si>
    <t>5.melléklet</t>
  </si>
  <si>
    <t>Stabilitási tv 3§-aszerinti adósságot keletkeztető ügyletek és értékei</t>
  </si>
  <si>
    <t>Adósságot keletkezetető ügylet neve:</t>
  </si>
  <si>
    <t>Összege:</t>
  </si>
  <si>
    <t>2013 évi Zárszámadás</t>
  </si>
  <si>
    <t>2013. törlesztés</t>
  </si>
  <si>
    <t>Köt. váll.
 Összege</t>
  </si>
  <si>
    <t>Fennmaradó összeg:</t>
  </si>
  <si>
    <t>2013 évi zárszámadás</t>
  </si>
  <si>
    <t>Hosszúlejáratú működési célú hitel</t>
  </si>
  <si>
    <t>Folyószámlahitel</t>
  </si>
  <si>
    <t>eFt</t>
  </si>
  <si>
    <t>Közvetett támogatások</t>
  </si>
  <si>
    <t>TÖBBÉVES KIHATÁSSAL JÁRÓ DÖNTÉSEK</t>
  </si>
  <si>
    <t>Üzleti vagyon</t>
  </si>
  <si>
    <t>Korlátozottan forgalomképes törzsvagyon</t>
  </si>
  <si>
    <t>Forgalomképtelen törzsvagyon</t>
  </si>
  <si>
    <t>Összesen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</si>
  <si>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</si>
  <si>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</si>
  <si>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</si>
  <si>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</si>
  <si>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</si>
  <si>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</si>
  <si>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</si>
  <si>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</si>
  <si>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</si>
  <si>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</si>
  <si>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</si>
  <si>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</si>
  <si>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</si>
  <si>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</si>
  <si>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</si>
  <si>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</si>
  <si>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</si>
  <si>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</si>
  <si>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</si>
  <si>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</si>
  <si>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25.</t>
  </si>
  <si>
    <t>26.</t>
  </si>
  <si>
    <t>27.</t>
  </si>
  <si>
    <t>Összesen:</t>
  </si>
  <si>
    <t>Kötelezettség jogcíme</t>
  </si>
  <si>
    <t>Köt. váll.
 éve</t>
  </si>
  <si>
    <t>Kiadás vonzata évenként</t>
  </si>
  <si>
    <t>9=(4+5+6+7+8)</t>
  </si>
  <si>
    <t>Működési célú hiteltörlesztés (tőke+kamat)</t>
  </si>
  <si>
    <t>Felhalmozási célú hiteltörlesztés (tőke+kamat)</t>
  </si>
  <si>
    <t>Beruházás feladatonként</t>
  </si>
  <si>
    <t>Felújítás célonként</t>
  </si>
  <si>
    <t xml:space="preserve">Egyéb </t>
  </si>
  <si>
    <t>Összesen (1+4+7+9+11)</t>
  </si>
  <si>
    <t>Adósságállomány</t>
  </si>
  <si>
    <t>Hitelek</t>
  </si>
  <si>
    <t>Összeg</t>
  </si>
  <si>
    <t>Lejárat</t>
  </si>
  <si>
    <t>Hitelező</t>
  </si>
  <si>
    <t>teljesítés</t>
  </si>
  <si>
    <t>Felhalmozási bevételek (5+6+7)</t>
  </si>
  <si>
    <t>7.sz.melléklet</t>
  </si>
  <si>
    <t>Illetékek</t>
  </si>
  <si>
    <t>Pénzforgalom nélküli bevételek</t>
  </si>
  <si>
    <t>1.</t>
  </si>
  <si>
    <t>10.</t>
  </si>
  <si>
    <t>Sor-
szám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</si>
  <si>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</si>
  <si>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</si>
  <si>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</si>
  <si>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</si>
  <si>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</si>
  <si>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</si>
  <si>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</si>
  <si>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</si>
  <si>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</si>
  <si>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</si>
  <si>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Előző évi költségvetési kiegészítések, visszatérülések</t>
  </si>
  <si>
    <t>13.</t>
  </si>
  <si>
    <t>14.</t>
  </si>
  <si>
    <t>Működési támogatások</t>
  </si>
  <si>
    <t>Egyéb működési bevételek</t>
  </si>
  <si>
    <t>Működési bevételek</t>
  </si>
  <si>
    <t>Felhalmozási támogatások</t>
  </si>
  <si>
    <t>Egyéb felhalmozási bevételek</t>
  </si>
  <si>
    <t>Támogatási kölcsönök visszatérülése</t>
  </si>
  <si>
    <t>B.</t>
  </si>
  <si>
    <t>Költségvetési bevételek összesen (I+II+III+IV)</t>
  </si>
  <si>
    <t>A.Költségvetési kiadások és B.költségvetési bevételek egyenlege (A-B)</t>
  </si>
  <si>
    <t>Pénzmaradvány igénybevétele</t>
  </si>
  <si>
    <t>C.</t>
  </si>
  <si>
    <t>Értékpapír értékesítésének bevétele</t>
  </si>
  <si>
    <t>Hitelek felvétele</t>
  </si>
  <si>
    <t>D.</t>
  </si>
  <si>
    <t>Költségvetési hiány belső finanszírozására szolgáló pénzforgalom nélküli bevételek (V)</t>
  </si>
  <si>
    <t>Költségvetési hiány belső finanszírozását meghaladó összegének külső finanszírozására szolgáló bevételek  (VI+VII)</t>
  </si>
  <si>
    <t>E.</t>
  </si>
  <si>
    <t>Finanszírozási bevételek (C+D)</t>
  </si>
  <si>
    <t>Értékpapír vásárlásainak kiadása</t>
  </si>
  <si>
    <t>Hitelek törlesztése</t>
  </si>
  <si>
    <t>F.</t>
  </si>
  <si>
    <t>Finanszírozási kiadások összesen (VIII+IX)</t>
  </si>
  <si>
    <t>Működési kiadások (1+….+5)</t>
  </si>
  <si>
    <t>a.</t>
  </si>
  <si>
    <t>b.</t>
  </si>
  <si>
    <t>c.</t>
  </si>
  <si>
    <t>Támogatásértékű működési kiadások</t>
  </si>
  <si>
    <t>Működési célú pénzeszközátadás AHT-n kívülre</t>
  </si>
  <si>
    <t>Egyéb felhalmozási kiadások</t>
  </si>
  <si>
    <t>Támogatási kölcsön nyújtása, hitelek visszafizetése</t>
  </si>
  <si>
    <t>A.</t>
  </si>
  <si>
    <r>
      <t xml:space="preserve">Költségvetési kiadások összesen </t>
    </r>
    <r>
      <rPr>
        <sz val="12"/>
        <rFont val="Times New Roman"/>
        <family val="1"/>
      </rPr>
      <t>(I+II+III+IV+V)</t>
    </r>
  </si>
  <si>
    <t>Egyéb működési kiadások (a+b+c+d)</t>
  </si>
  <si>
    <t>Irányítószerv alá tartozó költségvetési szervnek folyósított támogatás</t>
  </si>
  <si>
    <t>Ellátottak pénzbeli juttatásai</t>
  </si>
  <si>
    <t>IV.</t>
  </si>
  <si>
    <t>V.</t>
  </si>
  <si>
    <t>VI.</t>
  </si>
  <si>
    <t>VII.</t>
  </si>
  <si>
    <t>VIII.</t>
  </si>
  <si>
    <t>IX.</t>
  </si>
  <si>
    <t>Megnevezés</t>
  </si>
  <si>
    <t>Személyi juttatások</t>
  </si>
  <si>
    <t>Felújítás</t>
  </si>
  <si>
    <t>Beruházás</t>
  </si>
  <si>
    <t>Felhalmozási és tőkejellegű bevételek</t>
  </si>
  <si>
    <t>Felhalmozási kiadások</t>
  </si>
  <si>
    <t>I.</t>
  </si>
  <si>
    <t>Önkormányzat</t>
  </si>
  <si>
    <t>II.</t>
  </si>
  <si>
    <t>III.</t>
  </si>
  <si>
    <t xml:space="preserve">Munkaadókat terhelő járulékok </t>
  </si>
  <si>
    <t>Dologi és egyéb folyó kiadások</t>
  </si>
  <si>
    <t>Pénzforgalom nélküli kiadások</t>
  </si>
  <si>
    <t>Önkormányzatok sajátos működési bevételei</t>
  </si>
  <si>
    <t>Sor-szám</t>
  </si>
  <si>
    <t>KIADÁSOK</t>
  </si>
  <si>
    <t>BEVÉTELEK</t>
  </si>
  <si>
    <t>G.</t>
  </si>
  <si>
    <t>H.</t>
  </si>
  <si>
    <t>Kiadásainak és bevételeinek fő összesítője</t>
  </si>
  <si>
    <t>2.1.</t>
  </si>
  <si>
    <t>2.2.</t>
  </si>
  <si>
    <t>Helyi adók</t>
  </si>
  <si>
    <t>2.3.</t>
  </si>
  <si>
    <t>Átengedett központi adók</t>
  </si>
  <si>
    <t>2.4.</t>
  </si>
  <si>
    <t>Bírságok, egyéb bevételek</t>
  </si>
  <si>
    <t>3.1.</t>
  </si>
  <si>
    <t>3.2.</t>
  </si>
  <si>
    <t>3.3.</t>
  </si>
  <si>
    <t>Helyi önkormányzatokkiegészítő támogatása</t>
  </si>
  <si>
    <t>4.1.</t>
  </si>
  <si>
    <t>Támogatásértékű működési bevételek összesen</t>
  </si>
  <si>
    <t>4.2.</t>
  </si>
  <si>
    <t>Működési célú pénzeszköz átvétel államháztartáson kívülről</t>
  </si>
  <si>
    <t>4.3.</t>
  </si>
  <si>
    <t>Előző évi működési célú előirányzat-maradvány, pénzmaradvány átvétel</t>
  </si>
  <si>
    <t>4.4.</t>
  </si>
  <si>
    <t>Működési bevételek (1+2+3+4)</t>
  </si>
  <si>
    <t>5.1.</t>
  </si>
  <si>
    <t>Tárgyi eszközök, immateriális javak értékesítése</t>
  </si>
  <si>
    <t>5.2.</t>
  </si>
  <si>
    <t>Önkormányzatok sajátos felhalmozási és tőke bevételei</t>
  </si>
  <si>
    <t>5.3.</t>
  </si>
  <si>
    <t>Pénzügyi befektetések bevételei</t>
  </si>
  <si>
    <t>6.1.</t>
  </si>
  <si>
    <t>Köpontosított előirányzatokból fejlesztési célúak</t>
  </si>
  <si>
    <t>6.2.</t>
  </si>
  <si>
    <t>Fejlesztési célú támogatások</t>
  </si>
  <si>
    <t>7.1.</t>
  </si>
  <si>
    <t>Támogatásértékű felhalmozási bevételek összesen</t>
  </si>
  <si>
    <t>7.2.</t>
  </si>
  <si>
    <t>Felhalmozási célú pénzeszközátvétel államháztartáson kívülről</t>
  </si>
  <si>
    <t>7.3.</t>
  </si>
  <si>
    <t>előző évi felhalmozási célú előirányzat-maradvány</t>
  </si>
  <si>
    <t>Működési célra</t>
  </si>
  <si>
    <t>Felhalmozási célra</t>
  </si>
  <si>
    <t xml:space="preserve">Működési célú hitel felvétele </t>
  </si>
  <si>
    <t>Felhalmozási célú hitel felvétele</t>
  </si>
  <si>
    <t>Működési célú hitel törlesztése</t>
  </si>
  <si>
    <t>Felhalmozási célú hitel törlesztése</t>
  </si>
  <si>
    <t>15.</t>
  </si>
  <si>
    <t>16.</t>
  </si>
  <si>
    <t>17.</t>
  </si>
  <si>
    <t>18.</t>
  </si>
  <si>
    <t>előirányzat</t>
  </si>
  <si>
    <t>19.</t>
  </si>
  <si>
    <t>20.</t>
  </si>
  <si>
    <t>21.</t>
  </si>
  <si>
    <t>22.</t>
  </si>
  <si>
    <t>23.</t>
  </si>
  <si>
    <t>24.</t>
  </si>
  <si>
    <t>Vagyonkimutatás</t>
  </si>
  <si>
    <t>Befektetett eszközök</t>
  </si>
  <si>
    <t>Immateriális javak</t>
  </si>
  <si>
    <t>Törzsvagyon forgalomképes</t>
  </si>
  <si>
    <t>Törzsvagyon forgalomképtelen</t>
  </si>
  <si>
    <t>Törzsvagyonon kívüli egyéb vagyon</t>
  </si>
  <si>
    <t>Tárgyi eszközök</t>
  </si>
  <si>
    <t>Ingalanok és a kapcsolódó vagyoni értékű jogok</t>
  </si>
  <si>
    <t>Gépek berendezések és felszerelések</t>
  </si>
  <si>
    <t>Járművek</t>
  </si>
  <si>
    <t>Tenyészállatok</t>
  </si>
  <si>
    <t>Beruházások, felújítások</t>
  </si>
  <si>
    <t>Beruházásra adott előlegek</t>
  </si>
  <si>
    <t>Állami készletek, tartalékok</t>
  </si>
  <si>
    <t>Tárgyi eszközök értékhelyesbítése</t>
  </si>
  <si>
    <t>Befektetett pénzügyi eszközök</t>
  </si>
  <si>
    <t>Egyéb tartós részesedés</t>
  </si>
  <si>
    <t>Tartós hitelviszonyt megtestesítő értékpapír</t>
  </si>
  <si>
    <t>tartósan adott kölcsön</t>
  </si>
  <si>
    <t>Hosszú lejáratú bankbetétek</t>
  </si>
  <si>
    <t>Egyéb hosszú lejáratú követelések</t>
  </si>
  <si>
    <t>Befektetett pénzügyi eszközök értékhelyesbítése</t>
  </si>
  <si>
    <t>Üzemeltetésre, kezelésre átadott, koncesszióba, vagyonkezelésbe adott, illetve vett eszközök</t>
  </si>
  <si>
    <t>FORGÓESZKÖZÖK</t>
  </si>
  <si>
    <t>Készletek</t>
  </si>
  <si>
    <t>Követelések</t>
  </si>
  <si>
    <t>Értékpapírok</t>
  </si>
  <si>
    <t>Pénzeszközök</t>
  </si>
  <si>
    <t>Egyéb aktív pénzügyi elszámolások</t>
  </si>
  <si>
    <t>ESZKÖZÖK ÖSSZESEN</t>
  </si>
  <si>
    <t>FORRÁSOK</t>
  </si>
  <si>
    <t>Saját tőke</t>
  </si>
  <si>
    <t>Tartós Tőke</t>
  </si>
  <si>
    <t>Tőke változás</t>
  </si>
  <si>
    <t>TARTALÉKOK</t>
  </si>
  <si>
    <t>Költségvetési tartalékok</t>
  </si>
  <si>
    <t>Vállalkozási tartalékok</t>
  </si>
  <si>
    <t>KÖTELEZETTSÉGEK</t>
  </si>
  <si>
    <t>Hosszú lejáratú kötelezettségek</t>
  </si>
  <si>
    <t>Rövid lejártú kötelezettségek</t>
  </si>
  <si>
    <t>Egyéb passzív pénzügyi elszámolások</t>
  </si>
  <si>
    <t>FORRÁSOK ÖSSZESEN</t>
  </si>
  <si>
    <t>Zalavár Község Önkormányzata</t>
  </si>
  <si>
    <t>ZALAVÁR KÖZSÉG ÖNKORMÁNYZATA</t>
  </si>
  <si>
    <t>Önk. eredeti e.i.</t>
  </si>
  <si>
    <t>Önk.módosított e.i.</t>
  </si>
  <si>
    <t>Önk.2013. évi teljesítés</t>
  </si>
  <si>
    <t>Zalavári Óvoda</t>
  </si>
  <si>
    <t>Községi Önkormányzat</t>
  </si>
  <si>
    <t>Zalavári Ivóvízminőség-javító program II. forduló</t>
  </si>
  <si>
    <t>44287+4255+550+80390+301+5259</t>
  </si>
  <si>
    <t>28209+18650+3346+9404+7906+142082+8210+612</t>
  </si>
  <si>
    <r>
      <t>252575</t>
    </r>
    <r>
      <rPr>
        <sz val="10"/>
        <rFont val="Arial CE"/>
        <family val="0"/>
      </rPr>
      <t>+</t>
    </r>
    <r>
      <rPr>
        <sz val="10"/>
        <color indexed="48"/>
        <rFont val="Arial CE"/>
        <family val="0"/>
      </rPr>
      <t>69252+31309+2562</t>
    </r>
  </si>
  <si>
    <t>e Ft</t>
  </si>
  <si>
    <r>
      <t>32070</t>
    </r>
    <r>
      <rPr>
        <sz val="10"/>
        <rFont val="Arial CE"/>
        <family val="0"/>
      </rPr>
      <t>+</t>
    </r>
    <r>
      <rPr>
        <sz val="10"/>
        <color indexed="48"/>
        <rFont val="Arial CE"/>
        <family val="0"/>
      </rPr>
      <t>5103</t>
    </r>
    <r>
      <rPr>
        <sz val="10"/>
        <rFont val="Arial CE"/>
        <family val="0"/>
      </rPr>
      <t>+</t>
    </r>
    <r>
      <rPr>
        <sz val="10"/>
        <color indexed="48"/>
        <rFont val="Arial CE"/>
        <family val="0"/>
      </rPr>
      <t>612270</t>
    </r>
  </si>
  <si>
    <r>
      <t>214</t>
    </r>
    <r>
      <rPr>
        <sz val="10"/>
        <rFont val="Arial CE"/>
        <family val="0"/>
      </rPr>
      <t>+</t>
    </r>
    <r>
      <rPr>
        <sz val="10"/>
        <color indexed="48"/>
        <rFont val="Arial CE"/>
        <family val="0"/>
      </rPr>
      <t>200103</t>
    </r>
  </si>
  <si>
    <r>
      <t>5272</t>
    </r>
    <r>
      <rPr>
        <sz val="10"/>
        <rFont val="Arial CE"/>
        <family val="0"/>
      </rPr>
      <t>+</t>
    </r>
    <r>
      <rPr>
        <sz val="10"/>
        <color indexed="48"/>
        <rFont val="Arial CE"/>
        <family val="0"/>
      </rPr>
      <t>53507</t>
    </r>
    <r>
      <rPr>
        <sz val="10"/>
        <rFont val="Arial CE"/>
        <family val="0"/>
      </rPr>
      <t>+</t>
    </r>
    <r>
      <rPr>
        <sz val="10"/>
        <color indexed="48"/>
        <rFont val="Arial CE"/>
        <family val="0"/>
      </rPr>
      <t>21190+1+596</t>
    </r>
  </si>
  <si>
    <t>Zalavár Község Önkormányzata nettósított</t>
  </si>
  <si>
    <t>Tartalék</t>
  </si>
  <si>
    <t>Egyéb működési kiadások (a+b+c)</t>
  </si>
  <si>
    <t>E.1</t>
  </si>
  <si>
    <t>F.1</t>
  </si>
  <si>
    <t>Függő,átfutó,kiegyenlítő bevételek</t>
  </si>
  <si>
    <t>Függő,átfutó,kiegyenlítő kiadások</t>
  </si>
  <si>
    <t>Tárgyévi kiadások  össsesen (A+F+F.1)</t>
  </si>
  <si>
    <t>Tárgyévi bevételek összesen (B+E+E.1)</t>
  </si>
  <si>
    <t>Egyéb működési célú központi támogatás</t>
  </si>
  <si>
    <t>Helyi Önkormányzatok működésének támogatása</t>
  </si>
  <si>
    <t>Egyes jövedelempotló támogatások</t>
  </si>
  <si>
    <t>3.2</t>
  </si>
  <si>
    <t>3.3</t>
  </si>
  <si>
    <t>3.4</t>
  </si>
  <si>
    <t>2015 
után</t>
  </si>
  <si>
    <t>Temető kapu</t>
  </si>
  <si>
    <t>Ált. Iskola és Műv.ház Épületenergetikai Fejlesztése</t>
  </si>
  <si>
    <t>c</t>
  </si>
  <si>
    <t>Helyi Önkormányzatok kiegészítő támogatása</t>
  </si>
  <si>
    <t>Egyes jövedelempótló támogatások</t>
  </si>
  <si>
    <t>Egyéb működési célú támogatás</t>
  </si>
  <si>
    <t>5.3</t>
  </si>
  <si>
    <t>E.1 Függő,átfutó,kiegyenlítő bevételek</t>
  </si>
  <si>
    <t>Tárgyévi kiadások  össsesen (A+F+F1)</t>
  </si>
  <si>
    <t>Tárgyévi bevételek összesen (B+E+E1)</t>
  </si>
  <si>
    <t>Irányítószervtő kapott támogatás</t>
  </si>
  <si>
    <t>45 fő</t>
  </si>
  <si>
    <t>Konica Minolta bizhub 215 fénymásoló</t>
  </si>
  <si>
    <t>Hómaró</t>
  </si>
  <si>
    <t>Keringető szivattyú vásárlás</t>
  </si>
  <si>
    <t>Sportöltöző felújítása</t>
  </si>
  <si>
    <t>Ft</t>
  </si>
  <si>
    <t>Összesen (1+2+3+4+5)</t>
  </si>
  <si>
    <t>1.sz.melléklet</t>
  </si>
  <si>
    <t>2.sz.melléklet</t>
  </si>
  <si>
    <t>Óvoda</t>
  </si>
  <si>
    <t>3.sz.melléklet</t>
  </si>
  <si>
    <t>4.sz.melléklet</t>
  </si>
  <si>
    <t>6.sz.melléklet</t>
  </si>
  <si>
    <t>8.sz.melléklet</t>
  </si>
  <si>
    <t xml:space="preserve">Önkormányzat összesen </t>
  </si>
  <si>
    <t>Rendező mérleg miatti korrekció</t>
  </si>
  <si>
    <t>Tényleges pénzmaradvány</t>
  </si>
  <si>
    <r>
      <t xml:space="preserve">Költségvetési kiadások összesen </t>
    </r>
    <r>
      <rPr>
        <sz val="8"/>
        <rFont val="Times New Roman"/>
        <family val="1"/>
      </rPr>
      <t>(I+II+III+IV+V)</t>
    </r>
  </si>
  <si>
    <t>Előző évi működési célú előirányzat-maradvány, 
pénzmaradvány átvétel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</si>
</sst>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0__"/>
    <numFmt numFmtId="167" formatCode="#,##0&quot;Ft&quot;;\-#,##0&quot;Ft&quot;"/>
    <numFmt numFmtId="168" formatCode="#,##0&quot;Ft&quot;;[Red]\-#,##0&quot;Ft&quot;"/>
    <numFmt numFmtId="169" formatCode="#,##0.00&quot;Ft&quot;;\-#,##0.00&quot;Ft&quot;"/>
    <numFmt numFmtId="170" formatCode="#,##0.00&quot;Ft&quot;;[Red]\-#,##0.00&quot;Ft&quot;"/>
    <numFmt numFmtId="171" formatCode="_-* #,##0&quot;Ft&quot;_-;\-* #,##0&quot;Ft&quot;_-;_-* &quot;-&quot;&quot;Ft&quot;_-;_-@_-"/>
    <numFmt numFmtId="172" formatCode="_-* #,##0_F_t_-;\-* #,##0_F_t_-;_-* &quot;-&quot;_F_t_-;_-@_-"/>
    <numFmt numFmtId="173" formatCode="_-* #,##0.00&quot;Ft&quot;_-;\-* #,##0.00&quot;Ft&quot;_-;_-* &quot;-&quot;??&quot;Ft&quot;_-;_-@_-"/>
    <numFmt numFmtId="174" formatCode="_-* #,##0.00_F_t_-;\-* #,##0.00_F_t_-;_-* &quot;-&quot;??_F_t_-;_-@_-"/>
    <numFmt numFmtId="175" formatCode="#,##0&quot; Ft&quot;;\-#,##0&quot; Ft&quot;"/>
    <numFmt numFmtId="176" formatCode="#,##0&quot; Ft&quot;;[Red]\-#,##0&quot; Ft&quot;"/>
    <numFmt numFmtId="177" formatCode="#,##0.00&quot; Ft&quot;;\-#,##0.00&quot; Ft&quot;"/>
    <numFmt numFmtId="178" formatCode="#,##0.00&quot; Ft&quot;;[Red]\-#,##0.00&quot; Ft&quot;"/>
    <numFmt numFmtId="179" formatCode="#,###"/>
    <numFmt numFmtId="180" formatCode="#"/>
    <numFmt numFmtId="181" formatCode="#,##0.0\ _F_t"/>
    <numFmt numFmtId="182" formatCode="_-* #,##0.0\ _F_t_-;\-* #,##0.0\ _F_t_-;_-* &quot;-&quot;??\ _F_t_-;_-@_-"/>
    <numFmt numFmtId="183" formatCode="_-* #,##0\ _F_t_-;\-* #,##0\ _F_t_-;_-* &quot;-&quot;??\ _F_t_-;_-@_-"/>
    <numFmt numFmtId="184" formatCode="#,##0.000"/>
    <numFmt numFmtId="185" formatCode="0.000"/>
    <numFmt numFmtId="186" formatCode="[$-40E]yyyy\.\ mmmm\ d\."/>
    <numFmt numFmtId="187" formatCode="#,###.0"/>
    <numFmt numFmtId="188" formatCode="#,###.00"/>
    <numFmt numFmtId="189" formatCode="0.0000000"/>
    <numFmt numFmtId="190" formatCode="0.000000"/>
    <numFmt numFmtId="191" formatCode="0.00000"/>
    <numFmt numFmtId="192" formatCode="0.0000"/>
    <numFmt numFmtId="193" formatCode="0.0"/>
    <numFmt numFmtId="194" formatCode="#,##0_ ;\-#,##0\ "/>
  </numFmts>
  <fonts count="53">
    <font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Times New Roman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b/>
      <sz val="10"/>
      <name val="Arial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2"/>
      <name val="Times New Roman CE"/>
      <family val="0"/>
    </font>
    <font>
      <i/>
      <sz val="11"/>
      <name val="Times New Roman CE"/>
      <family val="1"/>
    </font>
    <font>
      <b/>
      <sz val="12"/>
      <name val="Arial CE"/>
      <family val="0"/>
    </font>
    <font>
      <sz val="11"/>
      <name val="Times New Roman"/>
      <family val="1"/>
    </font>
    <font>
      <b/>
      <sz val="14"/>
      <name val="Times New Roman CE"/>
      <family val="0"/>
    </font>
    <font>
      <u val="single"/>
      <sz val="11"/>
      <name val="Times New Roman"/>
      <family val="1"/>
    </font>
    <font>
      <sz val="10"/>
      <color indexed="48"/>
      <name val="Arial CE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sz val="11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4" borderId="7" applyNumberFormat="0" applyFont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8" applyNumberForma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7" borderId="0" applyNumberFormat="0" applyBorder="0" applyAlignment="0" applyProtection="0"/>
    <xf numFmtId="0" fontId="27" fillId="7" borderId="0" applyNumberFormat="0" applyBorder="0" applyAlignment="0" applyProtection="0"/>
    <xf numFmtId="0" fontId="28" fillId="16" borderId="1" applyNumberFormat="0" applyAlignment="0" applyProtection="0"/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5" fillId="0" borderId="0" xfId="57" applyFont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0" fontId="5" fillId="0" borderId="0" xfId="57" applyFont="1" applyAlignment="1">
      <alignment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5" fontId="5" fillId="0" borderId="0" xfId="57" applyNumberFormat="1" applyFont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3" fontId="0" fillId="0" borderId="0" xfId="40" applyNumberFormat="1" applyFont="1" applyAlignment="1">
      <alignment/>
    </xf>
    <xf numFmtId="183" fontId="0" fillId="0" borderId="10" xfId="40" applyNumberFormat="1" applyFont="1" applyBorder="1" applyAlignment="1">
      <alignment/>
    </xf>
    <xf numFmtId="179" fontId="33" fillId="0" borderId="10" xfId="58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Alignment="1">
      <alignment/>
    </xf>
    <xf numFmtId="179" fontId="33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179" fontId="32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179" fontId="33" fillId="0" borderId="10" xfId="58" applyNumberFormat="1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179" fontId="21" fillId="0" borderId="0" xfId="58" applyNumberFormat="1" applyFill="1" applyAlignment="1">
      <alignment horizontal="center" vertical="center" wrapText="1"/>
      <protection/>
    </xf>
    <xf numFmtId="179" fontId="35" fillId="0" borderId="0" xfId="58" applyNumberFormat="1" applyFont="1" applyFill="1" applyAlignment="1">
      <alignment horizontal="center" vertical="center" wrapText="1"/>
      <protection/>
    </xf>
    <xf numFmtId="179" fontId="35" fillId="0" borderId="0" xfId="58" applyNumberFormat="1" applyFont="1" applyFill="1" applyAlignment="1">
      <alignment vertical="center" wrapText="1"/>
      <protection/>
    </xf>
    <xf numFmtId="0" fontId="31" fillId="0" borderId="18" xfId="58" applyFont="1" applyFill="1" applyBorder="1" applyAlignment="1">
      <alignment horizontal="center" vertical="center" wrapText="1"/>
      <protection/>
    </xf>
    <xf numFmtId="0" fontId="31" fillId="0" borderId="19" xfId="58" applyFont="1" applyFill="1" applyBorder="1" applyAlignment="1">
      <alignment horizontal="center" vertical="center" wrapText="1"/>
      <protection/>
    </xf>
    <xf numFmtId="0" fontId="31" fillId="0" borderId="20" xfId="58" applyFont="1" applyFill="1" applyBorder="1" applyAlignment="1">
      <alignment horizontal="center" vertical="center" wrapText="1"/>
      <protection/>
    </xf>
    <xf numFmtId="0" fontId="32" fillId="0" borderId="18" xfId="58" applyFont="1" applyFill="1" applyBorder="1" applyAlignment="1">
      <alignment horizontal="center" vertical="center" wrapText="1"/>
      <protection/>
    </xf>
    <xf numFmtId="0" fontId="32" fillId="0" borderId="19" xfId="58" applyFont="1" applyFill="1" applyBorder="1" applyAlignment="1">
      <alignment horizontal="center" vertical="center" wrapText="1"/>
      <protection/>
    </xf>
    <xf numFmtId="0" fontId="32" fillId="0" borderId="20" xfId="58" applyFont="1" applyFill="1" applyBorder="1" applyAlignment="1">
      <alignment horizontal="center" vertical="center" wrapText="1"/>
      <protection/>
    </xf>
    <xf numFmtId="0" fontId="33" fillId="0" borderId="13" xfId="58" applyFont="1" applyFill="1" applyBorder="1" applyAlignment="1">
      <alignment horizontal="center" vertical="center" wrapText="1"/>
      <protection/>
    </xf>
    <xf numFmtId="0" fontId="29" fillId="0" borderId="21" xfId="58" applyFont="1" applyFill="1" applyBorder="1" applyAlignment="1" applyProtection="1">
      <alignment horizontal="left" vertical="center" wrapText="1" indent="1"/>
      <protection locked="0"/>
    </xf>
    <xf numFmtId="179" fontId="33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79" fontId="33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1" xfId="58" applyFont="1" applyFill="1" applyBorder="1" applyAlignment="1">
      <alignment horizontal="center" vertical="center" wrapText="1"/>
      <protection/>
    </xf>
    <xf numFmtId="0" fontId="29" fillId="0" borderId="23" xfId="58" applyFont="1" applyFill="1" applyBorder="1" applyAlignment="1" applyProtection="1">
      <alignment horizontal="left" vertical="center" wrapText="1" indent="1"/>
      <protection locked="0"/>
    </xf>
    <xf numFmtId="179" fontId="33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9" fontId="33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3" xfId="58" applyFont="1" applyFill="1" applyBorder="1" applyAlignment="1" applyProtection="1">
      <alignment horizontal="left" vertical="center" wrapText="1" indent="8"/>
      <protection locked="0"/>
    </xf>
    <xf numFmtId="0" fontId="33" fillId="0" borderId="24" xfId="58" applyFont="1" applyFill="1" applyBorder="1" applyAlignment="1" applyProtection="1">
      <alignment vertical="center" wrapText="1"/>
      <protection locked="0"/>
    </xf>
    <xf numFmtId="179" fontId="33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0" xfId="58" applyFont="1" applyFill="1" applyBorder="1" applyAlignment="1" applyProtection="1">
      <alignment vertical="center" wrapText="1"/>
      <protection locked="0"/>
    </xf>
    <xf numFmtId="0" fontId="33" fillId="0" borderId="25" xfId="58" applyFont="1" applyFill="1" applyBorder="1" applyAlignment="1">
      <alignment horizontal="center" vertical="center" wrapText="1"/>
      <protection/>
    </xf>
    <xf numFmtId="0" fontId="33" fillId="0" borderId="16" xfId="58" applyFont="1" applyFill="1" applyBorder="1" applyAlignment="1" applyProtection="1">
      <alignment vertical="center" wrapText="1"/>
      <protection locked="0"/>
    </xf>
    <xf numFmtId="179" fontId="33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79" fontId="33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8" xfId="58" applyFont="1" applyFill="1" applyBorder="1" applyAlignment="1">
      <alignment horizontal="center" vertical="center" wrapText="1"/>
      <protection/>
    </xf>
    <xf numFmtId="0" fontId="31" fillId="0" borderId="26" xfId="58" applyFont="1" applyFill="1" applyBorder="1" applyAlignment="1">
      <alignment vertical="center" wrapText="1"/>
      <protection/>
    </xf>
    <xf numFmtId="179" fontId="32" fillId="0" borderId="26" xfId="58" applyNumberFormat="1" applyFont="1" applyFill="1" applyBorder="1" applyAlignment="1">
      <alignment vertical="center" wrapText="1"/>
      <protection/>
    </xf>
    <xf numFmtId="179" fontId="32" fillId="0" borderId="27" xfId="58" applyNumberFormat="1" applyFont="1" applyFill="1" applyBorder="1" applyAlignment="1">
      <alignment vertical="center" wrapText="1"/>
      <protection/>
    </xf>
    <xf numFmtId="179" fontId="32" fillId="0" borderId="28" xfId="58" applyNumberFormat="1" applyFont="1" applyFill="1" applyBorder="1" applyAlignment="1">
      <alignment horizontal="center" vertical="center" wrapText="1"/>
      <protection/>
    </xf>
    <xf numFmtId="179" fontId="32" fillId="0" borderId="28" xfId="58" applyNumberFormat="1" applyFont="1" applyFill="1" applyBorder="1" applyAlignment="1">
      <alignment horizontal="left" vertical="center" wrapText="1" indent="1"/>
      <protection/>
    </xf>
    <xf numFmtId="179" fontId="32" fillId="0" borderId="11" xfId="58" applyNumberFormat="1" applyFont="1" applyFill="1" applyBorder="1" applyAlignment="1">
      <alignment horizontal="center" vertical="center" wrapText="1"/>
      <protection/>
    </xf>
    <xf numFmtId="180" fontId="21" fillId="0" borderId="10" xfId="58" applyNumberFormat="1" applyFont="1" applyFill="1" applyBorder="1" applyAlignment="1" applyProtection="1">
      <alignment horizontal="left" vertical="center" wrapText="1" indent="2"/>
      <protection locked="0"/>
    </xf>
    <xf numFmtId="179" fontId="32" fillId="0" borderId="28" xfId="58" applyNumberFormat="1" applyFont="1" applyFill="1" applyBorder="1" applyAlignment="1" applyProtection="1">
      <alignment horizontal="left" vertical="center" wrapText="1" indent="1"/>
      <protection locked="0"/>
    </xf>
    <xf numFmtId="14" fontId="21" fillId="0" borderId="10" xfId="58" applyNumberFormat="1" applyFont="1" applyFill="1" applyBorder="1" applyAlignment="1" applyProtection="1">
      <alignment horizontal="left" vertical="center" wrapText="1" indent="2"/>
      <protection locked="0"/>
    </xf>
    <xf numFmtId="179" fontId="32" fillId="0" borderId="28" xfId="58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9" xfId="0" applyBorder="1" applyAlignment="1">
      <alignment/>
    </xf>
    <xf numFmtId="183" fontId="0" fillId="0" borderId="16" xfId="40" applyNumberFormat="1" applyFont="1" applyBorder="1" applyAlignment="1">
      <alignment/>
    </xf>
    <xf numFmtId="0" fontId="7" fillId="0" borderId="0" xfId="0" applyFont="1" applyAlignment="1">
      <alignment horizontal="center"/>
    </xf>
    <xf numFmtId="14" fontId="0" fillId="0" borderId="10" xfId="0" applyNumberFormat="1" applyBorder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194" fontId="37" fillId="0" borderId="0" xfId="40" applyNumberFormat="1" applyFont="1" applyAlignment="1">
      <alignment/>
    </xf>
    <xf numFmtId="0" fontId="37" fillId="0" borderId="10" xfId="0" applyFont="1" applyBorder="1" applyAlignment="1">
      <alignment/>
    </xf>
    <xf numFmtId="194" fontId="37" fillId="0" borderId="30" xfId="40" applyNumberFormat="1" applyFont="1" applyBorder="1" applyAlignment="1">
      <alignment/>
    </xf>
    <xf numFmtId="0" fontId="9" fillId="0" borderId="10" xfId="0" applyFont="1" applyBorder="1" applyAlignment="1">
      <alignment/>
    </xf>
    <xf numFmtId="0" fontId="37" fillId="0" borderId="24" xfId="0" applyFont="1" applyBorder="1" applyAlignment="1">
      <alignment/>
    </xf>
    <xf numFmtId="0" fontId="9" fillId="0" borderId="10" xfId="0" applyFont="1" applyBorder="1" applyAlignment="1">
      <alignment wrapText="1"/>
    </xf>
    <xf numFmtId="0" fontId="21" fillId="0" borderId="0" xfId="58" applyFill="1" applyAlignment="1">
      <alignment vertical="center" wrapText="1"/>
      <protection/>
    </xf>
    <xf numFmtId="0" fontId="37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179" fontId="21" fillId="0" borderId="0" xfId="58" applyNumberFormat="1" applyFont="1" applyFill="1" applyAlignment="1">
      <alignment horizontal="right" vertical="center"/>
      <protection/>
    </xf>
    <xf numFmtId="0" fontId="0" fillId="0" borderId="0" xfId="0" applyAlignment="1">
      <alignment horizontal="right"/>
    </xf>
    <xf numFmtId="194" fontId="0" fillId="0" borderId="10" xfId="0" applyNumberFormat="1" applyBorder="1" applyAlignment="1">
      <alignment/>
    </xf>
    <xf numFmtId="0" fontId="5" fillId="0" borderId="30" xfId="57" applyFont="1" applyBorder="1" applyAlignment="1">
      <alignment horizontal="left"/>
      <protection/>
    </xf>
    <xf numFmtId="0" fontId="5" fillId="0" borderId="10" xfId="57" applyFont="1" applyBorder="1" applyAlignment="1">
      <alignment horizontal="left"/>
      <protection/>
    </xf>
    <xf numFmtId="0" fontId="8" fillId="18" borderId="31" xfId="57" applyFont="1" applyFill="1" applyBorder="1" applyAlignment="1">
      <alignment horizontal="center" vertical="center" wrapText="1"/>
      <protection/>
    </xf>
    <xf numFmtId="183" fontId="6" fillId="0" borderId="0" xfId="40" applyNumberFormat="1" applyFont="1" applyAlignment="1">
      <alignment vertical="center"/>
    </xf>
    <xf numFmtId="0" fontId="9" fillId="0" borderId="32" xfId="57" applyFont="1" applyBorder="1" applyAlignment="1">
      <alignment horizontal="center" vertical="center" wrapText="1"/>
      <protection/>
    </xf>
    <xf numFmtId="0" fontId="8" fillId="0" borderId="33" xfId="57" applyFont="1" applyBorder="1" applyAlignment="1">
      <alignment horizontal="center" vertical="center" wrapText="1"/>
      <protection/>
    </xf>
    <xf numFmtId="183" fontId="6" fillId="0" borderId="34" xfId="40" applyNumberFormat="1" applyFont="1" applyBorder="1" applyAlignment="1">
      <alignment vertical="center"/>
    </xf>
    <xf numFmtId="0" fontId="7" fillId="0" borderId="35" xfId="57" applyFont="1" applyBorder="1" applyAlignment="1">
      <alignment horizontal="center" vertical="center"/>
      <protection/>
    </xf>
    <xf numFmtId="0" fontId="8" fillId="18" borderId="33" xfId="57" applyFont="1" applyFill="1" applyBorder="1" applyAlignment="1">
      <alignment horizontal="center" vertical="center" wrapText="1"/>
      <protection/>
    </xf>
    <xf numFmtId="0" fontId="5" fillId="0" borderId="35" xfId="57" applyFont="1" applyBorder="1" applyAlignment="1">
      <alignment horizontal="center" vertical="center"/>
      <protection/>
    </xf>
    <xf numFmtId="0" fontId="5" fillId="0" borderId="35" xfId="57" applyFont="1" applyBorder="1" applyAlignment="1">
      <alignment horizontal="left" vertical="center"/>
      <protection/>
    </xf>
    <xf numFmtId="0" fontId="4" fillId="0" borderId="35" xfId="57" applyFont="1" applyBorder="1" applyAlignment="1">
      <alignment horizontal="center" vertical="center"/>
      <protection/>
    </xf>
    <xf numFmtId="0" fontId="5" fillId="18" borderId="35" xfId="57" applyFont="1" applyFill="1" applyBorder="1" applyAlignment="1">
      <alignment horizontal="center" vertical="center"/>
      <protection/>
    </xf>
    <xf numFmtId="0" fontId="5" fillId="0" borderId="23" xfId="57" applyFont="1" applyBorder="1" applyAlignment="1">
      <alignment horizontal="left"/>
      <protection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1" xfId="57" applyNumberFormat="1" applyFont="1" applyBorder="1" applyAlignment="1">
      <alignment horizontal="left"/>
      <protection/>
    </xf>
    <xf numFmtId="49" fontId="5" fillId="0" borderId="35" xfId="57" applyNumberFormat="1" applyFont="1" applyBorder="1" applyAlignment="1">
      <alignment horizontal="left"/>
      <protection/>
    </xf>
    <xf numFmtId="49" fontId="5" fillId="0" borderId="35" xfId="57" applyNumberFormat="1" applyFont="1" applyBorder="1" applyAlignment="1">
      <alignment horizontal="right"/>
      <protection/>
    </xf>
    <xf numFmtId="0" fontId="4" fillId="0" borderId="36" xfId="57" applyFont="1" applyBorder="1" applyAlignment="1">
      <alignment horizontal="center" vertical="center"/>
      <protection/>
    </xf>
    <xf numFmtId="0" fontId="9" fillId="0" borderId="37" xfId="0" applyFont="1" applyBorder="1" applyAlignment="1">
      <alignment/>
    </xf>
    <xf numFmtId="0" fontId="9" fillId="0" borderId="37" xfId="0" applyFont="1" applyBorder="1" applyAlignment="1">
      <alignment wrapText="1"/>
    </xf>
    <xf numFmtId="0" fontId="9" fillId="0" borderId="0" xfId="0" applyFont="1" applyBorder="1" applyAlignment="1">
      <alignment/>
    </xf>
    <xf numFmtId="0" fontId="3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179" fontId="32" fillId="0" borderId="10" xfId="58" applyNumberFormat="1" applyFont="1" applyFill="1" applyBorder="1" applyAlignment="1">
      <alignment horizontal="center" vertical="center" wrapText="1"/>
      <protection/>
    </xf>
    <xf numFmtId="179" fontId="32" fillId="0" borderId="10" xfId="58" applyNumberFormat="1" applyFont="1" applyFill="1" applyBorder="1" applyAlignment="1">
      <alignment horizontal="left" vertical="center" wrapText="1" indent="1"/>
      <protection/>
    </xf>
    <xf numFmtId="179" fontId="33" fillId="0" borderId="10" xfId="58" applyNumberFormat="1" applyFont="1" applyFill="1" applyBorder="1" applyAlignment="1" applyProtection="1">
      <alignment horizontal="left" vertical="center" wrapText="1" indent="2"/>
      <protection/>
    </xf>
    <xf numFmtId="179" fontId="32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179" fontId="21" fillId="0" borderId="10" xfId="58" applyNumberFormat="1" applyFont="1" applyFill="1" applyBorder="1" applyAlignment="1" applyProtection="1">
      <alignment horizontal="left" vertical="center" wrapText="1" indent="2"/>
      <protection/>
    </xf>
    <xf numFmtId="179" fontId="34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179" fontId="32" fillId="0" borderId="14" xfId="58" applyNumberFormat="1" applyFont="1" applyFill="1" applyBorder="1" applyAlignment="1">
      <alignment horizontal="center" vertical="center" wrapText="1"/>
      <protection/>
    </xf>
    <xf numFmtId="179" fontId="33" fillId="0" borderId="14" xfId="58" applyNumberFormat="1" applyFont="1" applyFill="1" applyBorder="1" applyAlignment="1">
      <alignment vertical="center" wrapText="1"/>
      <protection/>
    </xf>
    <xf numFmtId="179" fontId="21" fillId="18" borderId="16" xfId="58" applyNumberFormat="1" applyFont="1" applyFill="1" applyBorder="1" applyAlignment="1" applyProtection="1">
      <alignment horizontal="left" vertical="center" wrapText="1" indent="2"/>
      <protection/>
    </xf>
    <xf numFmtId="179" fontId="33" fillId="0" borderId="16" xfId="58" applyNumberFormat="1" applyFont="1" applyFill="1" applyBorder="1" applyAlignment="1" applyProtection="1">
      <alignment vertical="center" wrapText="1"/>
      <protection/>
    </xf>
    <xf numFmtId="179" fontId="33" fillId="0" borderId="15" xfId="58" applyNumberFormat="1" applyFont="1" applyFill="1" applyBorder="1" applyAlignment="1">
      <alignment vertical="center" wrapText="1"/>
      <protection/>
    </xf>
    <xf numFmtId="0" fontId="4" fillId="0" borderId="35" xfId="57" applyFont="1" applyBorder="1" applyAlignment="1">
      <alignment horizontal="left"/>
      <protection/>
    </xf>
    <xf numFmtId="0" fontId="4" fillId="0" borderId="23" xfId="57" applyFont="1" applyBorder="1" applyAlignment="1">
      <alignment horizontal="left"/>
      <protection/>
    </xf>
    <xf numFmtId="183" fontId="0" fillId="0" borderId="10" xfId="40" applyNumberFormat="1" applyFont="1" applyBorder="1" applyAlignment="1">
      <alignment/>
    </xf>
    <xf numFmtId="183" fontId="30" fillId="0" borderId="37" xfId="40" applyNumberFormat="1" applyFont="1" applyBorder="1" applyAlignment="1">
      <alignment/>
    </xf>
    <xf numFmtId="183" fontId="0" fillId="0" borderId="24" xfId="40" applyNumberFormat="1" applyFont="1" applyBorder="1" applyAlignment="1">
      <alignment/>
    </xf>
    <xf numFmtId="183" fontId="0" fillId="0" borderId="37" xfId="40" applyNumberFormat="1" applyFont="1" applyBorder="1" applyAlignment="1">
      <alignment/>
    </xf>
    <xf numFmtId="183" fontId="30" fillId="0" borderId="10" xfId="40" applyNumberFormat="1" applyFont="1" applyBorder="1" applyAlignment="1">
      <alignment/>
    </xf>
    <xf numFmtId="183" fontId="0" fillId="0" borderId="0" xfId="4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40" applyNumberFormat="1" applyFont="1" applyAlignment="1">
      <alignment/>
    </xf>
    <xf numFmtId="3" fontId="40" fillId="0" borderId="0" xfId="40" applyNumberFormat="1" applyFont="1" applyAlignment="1">
      <alignment/>
    </xf>
    <xf numFmtId="3" fontId="40" fillId="0" borderId="0" xfId="40" applyNumberFormat="1" applyFont="1" applyAlignment="1">
      <alignment horizontal="left"/>
    </xf>
    <xf numFmtId="3" fontId="0" fillId="0" borderId="0" xfId="40" applyNumberFormat="1" applyFont="1" applyAlignment="1">
      <alignment/>
    </xf>
    <xf numFmtId="179" fontId="33" fillId="0" borderId="28" xfId="58" applyNumberFormat="1" applyFont="1" applyFill="1" applyBorder="1" applyAlignment="1" applyProtection="1">
      <alignment horizontal="left" vertical="center" wrapText="1" indent="1"/>
      <protection locked="0"/>
    </xf>
    <xf numFmtId="179" fontId="32" fillId="0" borderId="28" xfId="58" applyNumberFormat="1" applyFont="1" applyFill="1" applyBorder="1" applyAlignment="1">
      <alignment horizontal="center" vertical="center" wrapText="1"/>
      <protection/>
    </xf>
    <xf numFmtId="183" fontId="9" fillId="0" borderId="0" xfId="40" applyNumberFormat="1" applyFont="1" applyAlignment="1">
      <alignment/>
    </xf>
    <xf numFmtId="183" fontId="9" fillId="0" borderId="0" xfId="40" applyNumberFormat="1" applyFont="1" applyAlignment="1">
      <alignment vertical="center"/>
    </xf>
    <xf numFmtId="0" fontId="9" fillId="0" borderId="0" xfId="0" applyFont="1" applyAlignment="1">
      <alignment horizontal="right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57" applyFont="1" applyBorder="1" applyAlignment="1">
      <alignment horizontal="left" wrapText="1"/>
      <protection/>
    </xf>
    <xf numFmtId="0" fontId="0" fillId="0" borderId="10" xfId="0" applyBorder="1" applyAlignment="1">
      <alignment wrapText="1"/>
    </xf>
    <xf numFmtId="0" fontId="37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43" fillId="0" borderId="13" xfId="57" applyFont="1" applyBorder="1" applyAlignment="1">
      <alignment horizontal="center" vertical="center" wrapText="1"/>
      <protection/>
    </xf>
    <xf numFmtId="0" fontId="43" fillId="0" borderId="11" xfId="57" applyFont="1" applyBorder="1" applyAlignment="1">
      <alignment horizontal="center" vertical="center" wrapText="1"/>
      <protection/>
    </xf>
    <xf numFmtId="0" fontId="43" fillId="0" borderId="25" xfId="57" applyFont="1" applyBorder="1" applyAlignment="1">
      <alignment horizontal="center" vertical="center" wrapText="1"/>
      <protection/>
    </xf>
    <xf numFmtId="0" fontId="43" fillId="0" borderId="37" xfId="57" applyFont="1" applyBorder="1" applyAlignment="1">
      <alignment horizontal="center" vertical="center" wrapText="1"/>
      <protection/>
    </xf>
    <xf numFmtId="0" fontId="43" fillId="0" borderId="38" xfId="57" applyFont="1" applyBorder="1" applyAlignment="1">
      <alignment horizontal="center" vertical="center" wrapText="1"/>
      <protection/>
    </xf>
    <xf numFmtId="0" fontId="43" fillId="0" borderId="39" xfId="57" applyFont="1" applyBorder="1" applyAlignment="1">
      <alignment horizontal="center" vertical="center" wrapText="1"/>
      <protection/>
    </xf>
    <xf numFmtId="0" fontId="43" fillId="0" borderId="40" xfId="57" applyFont="1" applyBorder="1" applyAlignment="1">
      <alignment horizontal="center" vertical="center" wrapText="1"/>
      <protection/>
    </xf>
    <xf numFmtId="0" fontId="43" fillId="0" borderId="10" xfId="57" applyFont="1" applyBorder="1" applyAlignment="1">
      <alignment horizontal="center" vertical="center" wrapText="1"/>
      <protection/>
    </xf>
    <xf numFmtId="0" fontId="43" fillId="0" borderId="14" xfId="57" applyFont="1" applyBorder="1" applyAlignment="1">
      <alignment horizontal="center" vertical="center" wrapText="1"/>
      <protection/>
    </xf>
    <xf numFmtId="0" fontId="43" fillId="0" borderId="41" xfId="57" applyFont="1" applyBorder="1" applyAlignment="1">
      <alignment horizontal="center" vertical="center" wrapText="1"/>
      <protection/>
    </xf>
    <xf numFmtId="0" fontId="43" fillId="0" borderId="42" xfId="57" applyFont="1" applyBorder="1" applyAlignment="1">
      <alignment horizontal="center" vertical="center"/>
      <protection/>
    </xf>
    <xf numFmtId="0" fontId="43" fillId="0" borderId="43" xfId="57" applyFont="1" applyBorder="1" applyAlignment="1">
      <alignment horizontal="center" vertical="center"/>
      <protection/>
    </xf>
    <xf numFmtId="0" fontId="43" fillId="18" borderId="44" xfId="57" applyFont="1" applyFill="1" applyBorder="1" applyAlignment="1">
      <alignment horizontal="center" vertical="center" wrapText="1"/>
      <protection/>
    </xf>
    <xf numFmtId="0" fontId="43" fillId="18" borderId="0" xfId="57" applyFont="1" applyFill="1" applyBorder="1" applyAlignment="1">
      <alignment horizontal="center" vertical="center" wrapText="1"/>
      <protection/>
    </xf>
    <xf numFmtId="0" fontId="43" fillId="18" borderId="34" xfId="57" applyFont="1" applyFill="1" applyBorder="1" applyAlignment="1">
      <alignment horizontal="center" vertical="center" wrapText="1"/>
      <protection/>
    </xf>
    <xf numFmtId="0" fontId="43" fillId="18" borderId="39" xfId="57" applyFont="1" applyFill="1" applyBorder="1" applyAlignment="1">
      <alignment horizontal="center" vertical="center" wrapText="1"/>
      <protection/>
    </xf>
    <xf numFmtId="0" fontId="43" fillId="18" borderId="45" xfId="57" applyFont="1" applyFill="1" applyBorder="1" applyAlignment="1">
      <alignment horizontal="center" vertical="center" wrapText="1"/>
      <protection/>
    </xf>
    <xf numFmtId="0" fontId="43" fillId="18" borderId="25" xfId="57" applyFont="1" applyFill="1" applyBorder="1" applyAlignment="1">
      <alignment horizontal="center" vertical="center" wrapText="1"/>
      <protection/>
    </xf>
    <xf numFmtId="0" fontId="43" fillId="18" borderId="37" xfId="57" applyFont="1" applyFill="1" applyBorder="1" applyAlignment="1">
      <alignment horizontal="center" vertical="center" wrapText="1"/>
      <protection/>
    </xf>
    <xf numFmtId="0" fontId="43" fillId="18" borderId="38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165" fontId="29" fillId="0" borderId="28" xfId="57" applyNumberFormat="1" applyFont="1" applyBorder="1" applyAlignment="1">
      <alignment horizontal="center" vertical="center"/>
      <protection/>
    </xf>
    <xf numFmtId="165" fontId="29" fillId="0" borderId="28" xfId="42" applyNumberFormat="1" applyFont="1" applyFill="1" applyBorder="1" applyAlignment="1">
      <alignment horizontal="center"/>
    </xf>
    <xf numFmtId="165" fontId="44" fillId="0" borderId="28" xfId="0" applyNumberFormat="1" applyFont="1" applyBorder="1" applyAlignment="1">
      <alignment/>
    </xf>
    <xf numFmtId="0" fontId="29" fillId="0" borderId="10" xfId="57" applyFont="1" applyBorder="1" applyAlignment="1">
      <alignment horizontal="left" vertical="center"/>
      <protection/>
    </xf>
    <xf numFmtId="165" fontId="29" fillId="0" borderId="28" xfId="42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0" fontId="29" fillId="0" borderId="30" xfId="57" applyFont="1" applyBorder="1" applyAlignment="1">
      <alignment horizontal="left" wrapText="1"/>
      <protection/>
    </xf>
    <xf numFmtId="165" fontId="43" fillId="0" borderId="28" xfId="42" applyNumberFormat="1" applyFont="1" applyBorder="1" applyAlignment="1">
      <alignment horizontal="center"/>
    </xf>
    <xf numFmtId="165" fontId="29" fillId="19" borderId="28" xfId="42" applyNumberFormat="1" applyFont="1" applyFill="1" applyBorder="1" applyAlignment="1">
      <alignment horizontal="center"/>
    </xf>
    <xf numFmtId="0" fontId="43" fillId="0" borderId="11" xfId="57" applyFont="1" applyBorder="1" applyAlignment="1">
      <alignment horizontal="center" vertical="center"/>
      <protection/>
    </xf>
    <xf numFmtId="165" fontId="43" fillId="0" borderId="28" xfId="42" applyNumberFormat="1" applyFont="1" applyFill="1" applyBorder="1" applyAlignment="1">
      <alignment horizontal="center"/>
    </xf>
    <xf numFmtId="165" fontId="45" fillId="0" borderId="28" xfId="0" applyNumberFormat="1" applyFont="1" applyBorder="1" applyAlignment="1">
      <alignment/>
    </xf>
    <xf numFmtId="0" fontId="29" fillId="18" borderId="11" xfId="57" applyFont="1" applyFill="1" applyBorder="1" applyAlignment="1">
      <alignment horizontal="center" vertical="center"/>
      <protection/>
    </xf>
    <xf numFmtId="165" fontId="29" fillId="18" borderId="28" xfId="42" applyNumberFormat="1" applyFont="1" applyFill="1" applyBorder="1" applyAlignment="1">
      <alignment horizontal="center"/>
    </xf>
    <xf numFmtId="165" fontId="46" fillId="18" borderId="28" xfId="42" applyNumberFormat="1" applyFont="1" applyFill="1" applyBorder="1" applyAlignment="1">
      <alignment horizontal="center"/>
    </xf>
    <xf numFmtId="0" fontId="44" fillId="0" borderId="28" xfId="0" applyFont="1" applyBorder="1" applyAlignment="1">
      <alignment/>
    </xf>
    <xf numFmtId="0" fontId="29" fillId="0" borderId="30" xfId="57" applyFont="1" applyBorder="1" applyAlignment="1">
      <alignment horizontal="left"/>
      <protection/>
    </xf>
    <xf numFmtId="3" fontId="29" fillId="0" borderId="28" xfId="57" applyNumberFormat="1" applyFont="1" applyBorder="1" applyAlignment="1">
      <alignment horizontal="center" vertical="center"/>
      <protection/>
    </xf>
    <xf numFmtId="3" fontId="29" fillId="0" borderId="28" xfId="42" applyNumberFormat="1" applyFont="1" applyBorder="1" applyAlignment="1">
      <alignment horizontal="center"/>
    </xf>
    <xf numFmtId="3" fontId="10" fillId="0" borderId="28" xfId="0" applyNumberFormat="1" applyFont="1" applyBorder="1" applyAlignment="1">
      <alignment/>
    </xf>
    <xf numFmtId="3" fontId="44" fillId="0" borderId="28" xfId="0" applyNumberFormat="1" applyFont="1" applyBorder="1" applyAlignment="1">
      <alignment/>
    </xf>
    <xf numFmtId="49" fontId="29" fillId="0" borderId="10" xfId="0" applyNumberFormat="1" applyFont="1" applyBorder="1" applyAlignment="1">
      <alignment horizontal="center"/>
    </xf>
    <xf numFmtId="0" fontId="29" fillId="0" borderId="30" xfId="0" applyFont="1" applyBorder="1" applyAlignment="1">
      <alignment/>
    </xf>
    <xf numFmtId="49" fontId="29" fillId="0" borderId="10" xfId="57" applyNumberFormat="1" applyFont="1" applyBorder="1" applyAlignment="1">
      <alignment horizontal="left"/>
      <protection/>
    </xf>
    <xf numFmtId="0" fontId="43" fillId="0" borderId="10" xfId="57" applyFont="1" applyBorder="1" applyAlignment="1">
      <alignment horizontal="left"/>
      <protection/>
    </xf>
    <xf numFmtId="0" fontId="43" fillId="0" borderId="30" xfId="57" applyFont="1" applyBorder="1" applyAlignment="1">
      <alignment horizontal="left"/>
      <protection/>
    </xf>
    <xf numFmtId="3" fontId="43" fillId="0" borderId="28" xfId="42" applyNumberFormat="1" applyFont="1" applyBorder="1" applyAlignment="1">
      <alignment horizontal="center"/>
    </xf>
    <xf numFmtId="49" fontId="29" fillId="0" borderId="10" xfId="57" applyNumberFormat="1" applyFont="1" applyBorder="1" applyAlignment="1">
      <alignment horizontal="right"/>
      <protection/>
    </xf>
    <xf numFmtId="165" fontId="43" fillId="0" borderId="28" xfId="57" applyNumberFormat="1" applyFont="1" applyBorder="1" applyAlignment="1">
      <alignment horizontal="center"/>
      <protection/>
    </xf>
    <xf numFmtId="0" fontId="43" fillId="0" borderId="12" xfId="57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179" fontId="33" fillId="0" borderId="0" xfId="58" applyNumberFormat="1" applyFont="1" applyFill="1" applyAlignment="1">
      <alignment horizontal="center" vertical="center" wrapText="1"/>
      <protection/>
    </xf>
    <xf numFmtId="179" fontId="33" fillId="0" borderId="0" xfId="58" applyNumberFormat="1" applyFont="1" applyFill="1" applyAlignment="1">
      <alignment vertical="center" wrapText="1"/>
      <protection/>
    </xf>
    <xf numFmtId="179" fontId="47" fillId="0" borderId="0" xfId="58" applyNumberFormat="1" applyFont="1" applyFill="1" applyAlignment="1">
      <alignment horizontal="right"/>
      <protection/>
    </xf>
    <xf numFmtId="179" fontId="32" fillId="0" borderId="28" xfId="58" applyNumberFormat="1" applyFont="1" applyFill="1" applyBorder="1" applyAlignment="1">
      <alignment horizontal="center" vertical="center"/>
      <protection/>
    </xf>
    <xf numFmtId="179" fontId="33" fillId="0" borderId="28" xfId="58" applyNumberFormat="1" applyFont="1" applyFill="1" applyBorder="1" applyAlignment="1" applyProtection="1">
      <alignment horizontal="left" vertical="center" wrapText="1" indent="2"/>
      <protection/>
    </xf>
    <xf numFmtId="179" fontId="33" fillId="0" borderId="28" xfId="58" applyNumberFormat="1" applyFont="1" applyFill="1" applyBorder="1" applyAlignment="1" applyProtection="1">
      <alignment vertical="center" wrapText="1"/>
      <protection/>
    </xf>
    <xf numFmtId="179" fontId="33" fillId="0" borderId="28" xfId="58" applyNumberFormat="1" applyFont="1" applyFill="1" applyBorder="1" applyAlignment="1">
      <alignment vertical="center" wrapText="1"/>
      <protection/>
    </xf>
    <xf numFmtId="180" fontId="33" fillId="0" borderId="28" xfId="58" applyNumberFormat="1" applyFont="1" applyFill="1" applyBorder="1" applyAlignment="1" applyProtection="1">
      <alignment horizontal="left" vertical="center" wrapText="1" indent="2"/>
      <protection locked="0"/>
    </xf>
    <xf numFmtId="179" fontId="33" fillId="0" borderId="28" xfId="58" applyNumberFormat="1" applyFont="1" applyFill="1" applyBorder="1" applyAlignment="1" applyProtection="1">
      <alignment vertical="center" wrapText="1"/>
      <protection locked="0"/>
    </xf>
    <xf numFmtId="14" fontId="33" fillId="0" borderId="28" xfId="58" applyNumberFormat="1" applyFont="1" applyFill="1" applyBorder="1" applyAlignment="1" applyProtection="1">
      <alignment horizontal="left" vertical="center" wrapText="1" indent="2"/>
      <protection locked="0"/>
    </xf>
    <xf numFmtId="179" fontId="32" fillId="0" borderId="28" xfId="58" applyNumberFormat="1" applyFont="1" applyFill="1" applyBorder="1" applyAlignment="1" applyProtection="1">
      <alignment horizontal="left" vertical="center" wrapText="1" indent="2"/>
      <protection/>
    </xf>
    <xf numFmtId="179" fontId="32" fillId="0" borderId="28" xfId="58" applyNumberFormat="1" applyFont="1" applyFill="1" applyBorder="1" applyAlignment="1" applyProtection="1">
      <alignment vertical="center" wrapText="1"/>
      <protection/>
    </xf>
    <xf numFmtId="179" fontId="32" fillId="0" borderId="28" xfId="58" applyNumberFormat="1" applyFont="1" applyFill="1" applyBorder="1" applyAlignment="1">
      <alignment vertical="center" wrapText="1"/>
      <protection/>
    </xf>
    <xf numFmtId="179" fontId="33" fillId="0" borderId="28" xfId="58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28" xfId="0" applyFont="1" applyBorder="1" applyAlignment="1">
      <alignment/>
    </xf>
    <xf numFmtId="179" fontId="32" fillId="0" borderId="28" xfId="58" applyNumberFormat="1" applyFont="1" applyFill="1" applyBorder="1" applyAlignment="1" applyProtection="1">
      <alignment horizontal="left" vertical="center" wrapText="1" indent="2"/>
      <protection/>
    </xf>
    <xf numFmtId="179" fontId="32" fillId="0" borderId="28" xfId="58" applyNumberFormat="1" applyFont="1" applyFill="1" applyBorder="1" applyAlignment="1" applyProtection="1">
      <alignment vertical="center" wrapText="1"/>
      <protection locked="0"/>
    </xf>
    <xf numFmtId="179" fontId="32" fillId="0" borderId="28" xfId="58" applyNumberFormat="1" applyFont="1" applyFill="1" applyBorder="1" applyAlignment="1">
      <alignment vertical="center" wrapText="1"/>
      <protection/>
    </xf>
    <xf numFmtId="179" fontId="32" fillId="18" borderId="28" xfId="58" applyNumberFormat="1" applyFont="1" applyFill="1" applyBorder="1" applyAlignment="1" applyProtection="1">
      <alignment horizontal="left" vertical="center" wrapText="1" indent="2"/>
      <protection/>
    </xf>
    <xf numFmtId="179" fontId="32" fillId="0" borderId="28" xfId="58" applyNumberFormat="1" applyFont="1" applyFill="1" applyBorder="1" applyAlignment="1" applyProtection="1">
      <alignment vertical="center" wrapText="1"/>
      <protection/>
    </xf>
    <xf numFmtId="165" fontId="48" fillId="0" borderId="10" xfId="57" applyNumberFormat="1" applyFont="1" applyBorder="1" applyAlignment="1">
      <alignment horizontal="center" vertical="center"/>
      <protection/>
    </xf>
    <xf numFmtId="165" fontId="48" fillId="0" borderId="14" xfId="57" applyNumberFormat="1" applyFont="1" applyBorder="1" applyAlignment="1">
      <alignment horizontal="center" vertical="center"/>
      <protection/>
    </xf>
    <xf numFmtId="165" fontId="48" fillId="0" borderId="10" xfId="42" applyNumberFormat="1" applyFont="1" applyBorder="1" applyAlignment="1">
      <alignment horizontal="center"/>
    </xf>
    <xf numFmtId="165" fontId="48" fillId="0" borderId="14" xfId="42" applyNumberFormat="1" applyFont="1" applyBorder="1" applyAlignment="1">
      <alignment horizontal="center"/>
    </xf>
    <xf numFmtId="165" fontId="49" fillId="0" borderId="10" xfId="42" applyNumberFormat="1" applyFont="1" applyBorder="1" applyAlignment="1">
      <alignment horizontal="center"/>
    </xf>
    <xf numFmtId="165" fontId="49" fillId="0" borderId="14" xfId="42" applyNumberFormat="1" applyFont="1" applyBorder="1" applyAlignment="1">
      <alignment horizontal="center"/>
    </xf>
    <xf numFmtId="165" fontId="48" fillId="18" borderId="10" xfId="42" applyNumberFormat="1" applyFont="1" applyFill="1" applyBorder="1" applyAlignment="1">
      <alignment horizontal="center"/>
    </xf>
    <xf numFmtId="165" fontId="48" fillId="18" borderId="14" xfId="42" applyNumberFormat="1" applyFont="1" applyFill="1" applyBorder="1" applyAlignment="1">
      <alignment horizontal="center"/>
    </xf>
    <xf numFmtId="165" fontId="50" fillId="0" borderId="10" xfId="42" applyNumberFormat="1" applyFont="1" applyBorder="1" applyAlignment="1">
      <alignment horizontal="center"/>
    </xf>
    <xf numFmtId="165" fontId="50" fillId="0" borderId="14" xfId="42" applyNumberFormat="1" applyFont="1" applyBorder="1" applyAlignment="1">
      <alignment horizontal="center"/>
    </xf>
    <xf numFmtId="165" fontId="50" fillId="0" borderId="10" xfId="57" applyNumberFormat="1" applyFont="1" applyBorder="1" applyAlignment="1">
      <alignment horizontal="center"/>
      <protection/>
    </xf>
    <xf numFmtId="165" fontId="50" fillId="0" borderId="14" xfId="57" applyNumberFormat="1" applyFont="1" applyBorder="1" applyAlignment="1">
      <alignment horizontal="center"/>
      <protection/>
    </xf>
    <xf numFmtId="165" fontId="50" fillId="0" borderId="16" xfId="57" applyNumberFormat="1" applyFont="1" applyBorder="1" applyAlignment="1">
      <alignment horizontal="center" vertical="center"/>
      <protection/>
    </xf>
    <xf numFmtId="165" fontId="50" fillId="0" borderId="15" xfId="57" applyNumberFormat="1" applyFont="1" applyBorder="1" applyAlignment="1">
      <alignment horizontal="center" vertical="center"/>
      <protection/>
    </xf>
    <xf numFmtId="0" fontId="51" fillId="0" borderId="0" xfId="0" applyFont="1" applyAlignment="1">
      <alignment/>
    </xf>
    <xf numFmtId="194" fontId="52" fillId="0" borderId="10" xfId="40" applyNumberFormat="1" applyFont="1" applyBorder="1" applyAlignment="1">
      <alignment/>
    </xf>
    <xf numFmtId="194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43" fillId="0" borderId="0" xfId="57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43" fillId="0" borderId="0" xfId="57" applyFont="1" applyAlignment="1">
      <alignment horizontal="center" vertical="center"/>
      <protection/>
    </xf>
    <xf numFmtId="0" fontId="43" fillId="0" borderId="0" xfId="57" applyFont="1" applyBorder="1" applyAlignment="1">
      <alignment horizontal="right"/>
      <protection/>
    </xf>
    <xf numFmtId="0" fontId="43" fillId="0" borderId="13" xfId="57" applyFont="1" applyBorder="1" applyAlignment="1">
      <alignment horizontal="center" vertical="center" wrapText="1"/>
      <protection/>
    </xf>
    <xf numFmtId="0" fontId="43" fillId="0" borderId="11" xfId="57" applyFont="1" applyBorder="1" applyAlignment="1">
      <alignment horizontal="center" vertical="center" wrapText="1"/>
      <protection/>
    </xf>
    <xf numFmtId="0" fontId="43" fillId="0" borderId="25" xfId="57" applyFont="1" applyBorder="1" applyAlignment="1">
      <alignment horizontal="center" vertical="center" wrapText="1"/>
      <protection/>
    </xf>
    <xf numFmtId="0" fontId="43" fillId="0" borderId="29" xfId="57" applyFont="1" applyBorder="1" applyAlignment="1">
      <alignment horizontal="center" vertical="center"/>
      <protection/>
    </xf>
    <xf numFmtId="0" fontId="43" fillId="0" borderId="46" xfId="57" applyFont="1" applyBorder="1" applyAlignment="1">
      <alignment horizontal="center" vertical="center"/>
      <protection/>
    </xf>
    <xf numFmtId="0" fontId="43" fillId="0" borderId="10" xfId="57" applyFont="1" applyBorder="1" applyAlignment="1">
      <alignment horizontal="center" vertical="center"/>
      <protection/>
    </xf>
    <xf numFmtId="0" fontId="43" fillId="0" borderId="30" xfId="57" applyFont="1" applyBorder="1" applyAlignment="1">
      <alignment horizontal="center" vertical="center"/>
      <protection/>
    </xf>
    <xf numFmtId="0" fontId="43" fillId="0" borderId="37" xfId="57" applyFont="1" applyBorder="1" applyAlignment="1">
      <alignment horizontal="center" vertical="center"/>
      <protection/>
    </xf>
    <xf numFmtId="0" fontId="43" fillId="0" borderId="40" xfId="57" applyFont="1" applyBorder="1" applyAlignment="1">
      <alignment horizontal="center" vertical="center"/>
      <protection/>
    </xf>
    <xf numFmtId="0" fontId="43" fillId="0" borderId="29" xfId="0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0" fontId="29" fillId="0" borderId="10" xfId="57" applyFont="1" applyBorder="1" applyAlignment="1">
      <alignment horizontal="left" vertical="center" wrapText="1"/>
      <protection/>
    </xf>
    <xf numFmtId="0" fontId="29" fillId="0" borderId="30" xfId="57" applyFont="1" applyBorder="1" applyAlignment="1">
      <alignment horizontal="left" vertical="center" wrapText="1"/>
      <protection/>
    </xf>
    <xf numFmtId="0" fontId="43" fillId="0" borderId="47" xfId="57" applyFont="1" applyBorder="1" applyAlignment="1">
      <alignment horizontal="center" vertical="center" wrapText="1"/>
      <protection/>
    </xf>
    <xf numFmtId="0" fontId="43" fillId="0" borderId="47" xfId="0" applyFont="1" applyBorder="1" applyAlignment="1">
      <alignment horizontal="center" vertical="center" wrapText="1"/>
    </xf>
    <xf numFmtId="0" fontId="43" fillId="0" borderId="48" xfId="57" applyFont="1" applyBorder="1" applyAlignment="1">
      <alignment horizontal="center" vertical="center" wrapText="1"/>
      <protection/>
    </xf>
    <xf numFmtId="0" fontId="43" fillId="0" borderId="48" xfId="0" applyFont="1" applyBorder="1" applyAlignment="1">
      <alignment horizontal="center" vertical="center" wrapText="1"/>
    </xf>
    <xf numFmtId="0" fontId="43" fillId="0" borderId="0" xfId="57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43" fillId="0" borderId="49" xfId="57" applyFont="1" applyBorder="1" applyAlignment="1">
      <alignment horizontal="center" vertical="center" wrapText="1"/>
      <protection/>
    </xf>
    <xf numFmtId="0" fontId="10" fillId="0" borderId="47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43" fillId="0" borderId="32" xfId="57" applyFont="1" applyBorder="1" applyAlignment="1">
      <alignment horizontal="center" vertical="center" wrapText="1"/>
      <protection/>
    </xf>
    <xf numFmtId="0" fontId="10" fillId="0" borderId="4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43" fillId="0" borderId="52" xfId="57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9" fillId="0" borderId="10" xfId="57" applyFont="1" applyBorder="1" applyAlignment="1">
      <alignment horizontal="left" vertical="center"/>
      <protection/>
    </xf>
    <xf numFmtId="0" fontId="29" fillId="0" borderId="30" xfId="57" applyFont="1" applyBorder="1" applyAlignment="1">
      <alignment horizontal="left" vertical="center"/>
      <protection/>
    </xf>
    <xf numFmtId="0" fontId="29" fillId="0" borderId="10" xfId="57" applyFont="1" applyBorder="1" applyAlignment="1">
      <alignment horizontal="right" vertical="center"/>
      <protection/>
    </xf>
    <xf numFmtId="0" fontId="29" fillId="0" borderId="30" xfId="57" applyFont="1" applyBorder="1" applyAlignment="1">
      <alignment horizontal="right" vertical="center"/>
      <protection/>
    </xf>
    <xf numFmtId="0" fontId="43" fillId="0" borderId="53" xfId="57" applyFont="1" applyBorder="1" applyAlignment="1">
      <alignment vertical="center"/>
      <protection/>
    </xf>
    <xf numFmtId="0" fontId="10" fillId="0" borderId="54" xfId="0" applyFont="1" applyBorder="1" applyAlignment="1">
      <alignment vertical="center"/>
    </xf>
    <xf numFmtId="0" fontId="29" fillId="0" borderId="30" xfId="57" applyFont="1" applyBorder="1" applyAlignment="1">
      <alignment horizontal="right" vertical="center" wrapText="1"/>
      <protection/>
    </xf>
    <xf numFmtId="0" fontId="29" fillId="0" borderId="31" xfId="57" applyFont="1" applyBorder="1" applyAlignment="1">
      <alignment horizontal="right" vertical="center" wrapText="1"/>
      <protection/>
    </xf>
    <xf numFmtId="0" fontId="29" fillId="0" borderId="10" xfId="57" applyFont="1" applyBorder="1" applyAlignment="1">
      <alignment horizontal="left" wrapText="1"/>
      <protection/>
    </xf>
    <xf numFmtId="0" fontId="29" fillId="0" borderId="30" xfId="57" applyFont="1" applyBorder="1" applyAlignment="1">
      <alignment horizontal="left" wrapText="1"/>
      <protection/>
    </xf>
    <xf numFmtId="0" fontId="43" fillId="0" borderId="10" xfId="57" applyFont="1" applyBorder="1" applyAlignment="1">
      <alignment horizontal="left" wrapText="1"/>
      <protection/>
    </xf>
    <xf numFmtId="0" fontId="43" fillId="0" borderId="30" xfId="57" applyFont="1" applyBorder="1" applyAlignment="1">
      <alignment horizontal="left" wrapText="1"/>
      <protection/>
    </xf>
    <xf numFmtId="0" fontId="29" fillId="18" borderId="10" xfId="57" applyFont="1" applyFill="1" applyBorder="1" applyAlignment="1">
      <alignment horizontal="center"/>
      <protection/>
    </xf>
    <xf numFmtId="0" fontId="29" fillId="18" borderId="30" xfId="57" applyFont="1" applyFill="1" applyBorder="1" applyAlignment="1">
      <alignment horizontal="center"/>
      <protection/>
    </xf>
    <xf numFmtId="0" fontId="43" fillId="0" borderId="10" xfId="57" applyFont="1" applyBorder="1" applyAlignment="1">
      <alignment horizontal="center"/>
      <protection/>
    </xf>
    <xf numFmtId="0" fontId="43" fillId="0" borderId="30" xfId="57" applyFont="1" applyBorder="1" applyAlignment="1">
      <alignment horizontal="center"/>
      <protection/>
    </xf>
    <xf numFmtId="0" fontId="29" fillId="0" borderId="10" xfId="57" applyFont="1" applyBorder="1" applyAlignment="1">
      <alignment horizontal="left"/>
      <protection/>
    </xf>
    <xf numFmtId="0" fontId="29" fillId="0" borderId="30" xfId="57" applyFont="1" applyBorder="1" applyAlignment="1">
      <alignment horizontal="left"/>
      <protection/>
    </xf>
    <xf numFmtId="0" fontId="43" fillId="0" borderId="10" xfId="57" applyFont="1" applyBorder="1" applyAlignment="1">
      <alignment horizontal="left"/>
      <protection/>
    </xf>
    <xf numFmtId="0" fontId="43" fillId="0" borderId="30" xfId="57" applyFont="1" applyBorder="1" applyAlignment="1">
      <alignment horizontal="left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8" fillId="0" borderId="0" xfId="58" applyFont="1" applyFill="1" applyAlignment="1">
      <alignment horizontal="left" vertical="center" wrapText="1"/>
      <protection/>
    </xf>
    <xf numFmtId="0" fontId="38" fillId="0" borderId="48" xfId="58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30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35" xfId="57" applyFont="1" applyBorder="1" applyAlignment="1">
      <alignment horizontal="left"/>
      <protection/>
    </xf>
    <xf numFmtId="0" fontId="5" fillId="0" borderId="23" xfId="57" applyFont="1" applyBorder="1" applyAlignment="1">
      <alignment horizontal="left"/>
      <protection/>
    </xf>
    <xf numFmtId="0" fontId="4" fillId="0" borderId="35" xfId="57" applyFont="1" applyBorder="1" applyAlignment="1">
      <alignment horizontal="left" wrapText="1"/>
      <protection/>
    </xf>
    <xf numFmtId="0" fontId="4" fillId="0" borderId="23" xfId="57" applyFont="1" applyBorder="1" applyAlignment="1">
      <alignment horizontal="left" wrapText="1"/>
      <protection/>
    </xf>
    <xf numFmtId="0" fontId="4" fillId="0" borderId="35" xfId="57" applyFont="1" applyBorder="1" applyAlignment="1">
      <alignment horizontal="left"/>
      <protection/>
    </xf>
    <xf numFmtId="0" fontId="4" fillId="0" borderId="23" xfId="57" applyFont="1" applyBorder="1" applyAlignment="1">
      <alignment horizontal="left"/>
      <protection/>
    </xf>
    <xf numFmtId="0" fontId="7" fillId="0" borderId="35" xfId="57" applyFont="1" applyBorder="1" applyAlignment="1">
      <alignment horizontal="left"/>
      <protection/>
    </xf>
    <xf numFmtId="0" fontId="7" fillId="0" borderId="23" xfId="57" applyFont="1" applyBorder="1" applyAlignment="1">
      <alignment horizontal="left"/>
      <protection/>
    </xf>
    <xf numFmtId="0" fontId="5" fillId="0" borderId="35" xfId="57" applyFont="1" applyBorder="1" applyAlignment="1">
      <alignment horizontal="left" wrapText="1"/>
      <protection/>
    </xf>
    <xf numFmtId="0" fontId="5" fillId="0" borderId="23" xfId="57" applyFont="1" applyBorder="1" applyAlignment="1">
      <alignment horizontal="left" wrapText="1"/>
      <protection/>
    </xf>
    <xf numFmtId="0" fontId="5" fillId="18" borderId="35" xfId="57" applyFont="1" applyFill="1" applyBorder="1" applyAlignment="1">
      <alignment horizontal="center"/>
      <protection/>
    </xf>
    <xf numFmtId="0" fontId="5" fillId="18" borderId="23" xfId="57" applyFont="1" applyFill="1" applyBorder="1" applyAlignment="1">
      <alignment horizontal="center"/>
      <protection/>
    </xf>
    <xf numFmtId="0" fontId="7" fillId="0" borderId="35" xfId="57" applyFont="1" applyBorder="1" applyAlignment="1">
      <alignment horizontal="center"/>
      <protection/>
    </xf>
    <xf numFmtId="0" fontId="7" fillId="0" borderId="23" xfId="57" applyFont="1" applyBorder="1" applyAlignment="1">
      <alignment horizontal="center"/>
      <protection/>
    </xf>
    <xf numFmtId="0" fontId="5" fillId="0" borderId="35" xfId="57" applyFont="1" applyBorder="1" applyAlignment="1">
      <alignment horizontal="right" vertical="center"/>
      <protection/>
    </xf>
    <xf numFmtId="0" fontId="5" fillId="0" borderId="23" xfId="57" applyFont="1" applyBorder="1" applyAlignment="1">
      <alignment horizontal="right" vertical="center"/>
      <protection/>
    </xf>
    <xf numFmtId="0" fontId="5" fillId="0" borderId="35" xfId="57" applyFont="1" applyBorder="1" applyAlignment="1">
      <alignment horizontal="right" vertical="center" wrapText="1"/>
      <protection/>
    </xf>
    <xf numFmtId="0" fontId="5" fillId="0" borderId="23" xfId="57" applyFont="1" applyBorder="1" applyAlignment="1">
      <alignment horizontal="right" vertical="center" wrapText="1"/>
      <protection/>
    </xf>
    <xf numFmtId="0" fontId="5" fillId="0" borderId="35" xfId="57" applyFont="1" applyBorder="1" applyAlignment="1">
      <alignment horizontal="left" vertical="center" wrapText="1"/>
      <protection/>
    </xf>
    <xf numFmtId="0" fontId="5" fillId="0" borderId="23" xfId="57" applyFont="1" applyBorder="1" applyAlignment="1">
      <alignment horizontal="left" vertical="center" wrapText="1"/>
      <protection/>
    </xf>
    <xf numFmtId="0" fontId="4" fillId="0" borderId="36" xfId="57" applyFont="1" applyBorder="1" applyAlignment="1">
      <alignment vertical="center"/>
      <protection/>
    </xf>
    <xf numFmtId="0" fontId="0" fillId="0" borderId="55" xfId="0" applyBorder="1" applyAlignment="1">
      <alignment vertical="center"/>
    </xf>
    <xf numFmtId="0" fontId="5" fillId="0" borderId="35" xfId="57" applyFont="1" applyBorder="1" applyAlignment="1">
      <alignment horizontal="left" vertical="center"/>
      <protection/>
    </xf>
    <xf numFmtId="0" fontId="5" fillId="0" borderId="23" xfId="57" applyFont="1" applyBorder="1" applyAlignment="1">
      <alignment horizontal="left" vertical="center"/>
      <protection/>
    </xf>
    <xf numFmtId="0" fontId="8" fillId="0" borderId="56" xfId="57" applyFont="1" applyBorder="1" applyAlignment="1">
      <alignment horizontal="center" vertical="center" wrapText="1"/>
      <protection/>
    </xf>
    <xf numFmtId="0" fontId="8" fillId="0" borderId="24" xfId="57" applyFont="1" applyBorder="1" applyAlignment="1">
      <alignment horizontal="center" vertical="center" wrapText="1"/>
      <protection/>
    </xf>
    <xf numFmtId="183" fontId="8" fillId="0" borderId="57" xfId="40" applyNumberFormat="1" applyFont="1" applyBorder="1" applyAlignment="1">
      <alignment horizontal="center" vertical="center" wrapText="1"/>
    </xf>
    <xf numFmtId="183" fontId="8" fillId="0" borderId="22" xfId="40" applyNumberFormat="1" applyFont="1" applyBorder="1" applyAlignment="1">
      <alignment horizontal="center" vertical="center" wrapText="1"/>
    </xf>
    <xf numFmtId="0" fontId="7" fillId="0" borderId="35" xfId="57" applyFont="1" applyBorder="1" applyAlignment="1">
      <alignment horizontal="center" vertical="center"/>
      <protection/>
    </xf>
    <xf numFmtId="0" fontId="7" fillId="0" borderId="23" xfId="57" applyFont="1" applyBorder="1" applyAlignment="1">
      <alignment horizontal="center" vertical="center"/>
      <protection/>
    </xf>
    <xf numFmtId="0" fontId="7" fillId="0" borderId="58" xfId="57" applyFont="1" applyBorder="1" applyAlignment="1">
      <alignment horizontal="right"/>
      <protection/>
    </xf>
    <xf numFmtId="0" fontId="9" fillId="0" borderId="49" xfId="57" applyFont="1" applyBorder="1" applyAlignment="1">
      <alignment horizontal="center" vertical="center" wrapText="1"/>
      <protection/>
    </xf>
    <xf numFmtId="0" fontId="9" fillId="0" borderId="52" xfId="57" applyFont="1" applyBorder="1" applyAlignment="1">
      <alignment horizontal="center" vertical="center" wrapText="1"/>
      <protection/>
    </xf>
    <xf numFmtId="0" fontId="9" fillId="0" borderId="32" xfId="57" applyFont="1" applyBorder="1" applyAlignment="1">
      <alignment horizontal="center" vertical="center" wrapText="1"/>
      <protection/>
    </xf>
    <xf numFmtId="0" fontId="7" fillId="0" borderId="49" xfId="57" applyFont="1" applyBorder="1" applyAlignment="1">
      <alignment horizontal="center" vertical="center"/>
      <protection/>
    </xf>
    <xf numFmtId="0" fontId="7" fillId="0" borderId="59" xfId="57" applyFont="1" applyBorder="1" applyAlignment="1">
      <alignment horizontal="center" vertical="center"/>
      <protection/>
    </xf>
    <xf numFmtId="0" fontId="7" fillId="0" borderId="52" xfId="57" applyFont="1" applyBorder="1" applyAlignment="1">
      <alignment horizontal="center" vertical="center"/>
      <protection/>
    </xf>
    <xf numFmtId="0" fontId="7" fillId="0" borderId="60" xfId="57" applyFont="1" applyBorder="1" applyAlignment="1">
      <alignment horizontal="center" vertical="center"/>
      <protection/>
    </xf>
    <xf numFmtId="0" fontId="7" fillId="0" borderId="32" xfId="57" applyFont="1" applyBorder="1" applyAlignment="1">
      <alignment horizontal="center" vertical="center"/>
      <protection/>
    </xf>
    <xf numFmtId="0" fontId="7" fillId="0" borderId="21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57" applyFont="1" applyAlignment="1">
      <alignment horizontal="center" vertical="center"/>
      <protection/>
    </xf>
    <xf numFmtId="0" fontId="7" fillId="0" borderId="0" xfId="57" applyFont="1" applyAlignment="1">
      <alignment horizont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179" fontId="32" fillId="0" borderId="28" xfId="58" applyNumberFormat="1" applyFont="1" applyFill="1" applyBorder="1" applyAlignment="1">
      <alignment horizontal="center" vertical="center"/>
      <protection/>
    </xf>
    <xf numFmtId="179" fontId="32" fillId="0" borderId="28" xfId="58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29" fillId="0" borderId="0" xfId="0" applyFont="1" applyAlignment="1">
      <alignment/>
    </xf>
    <xf numFmtId="179" fontId="32" fillId="0" borderId="28" xfId="58" applyNumberFormat="1" applyFont="1" applyFill="1" applyBorder="1" applyAlignment="1">
      <alignment horizontal="left" vertical="center" wrapText="1" indent="2"/>
      <protection/>
    </xf>
    <xf numFmtId="179" fontId="31" fillId="0" borderId="12" xfId="58" applyNumberFormat="1" applyFont="1" applyFill="1" applyBorder="1" applyAlignment="1">
      <alignment horizontal="left" vertical="center" wrapText="1" indent="2"/>
      <protection/>
    </xf>
    <xf numFmtId="179" fontId="31" fillId="0" borderId="16" xfId="58" applyNumberFormat="1" applyFont="1" applyFill="1" applyBorder="1" applyAlignment="1">
      <alignment horizontal="left" vertical="center" wrapText="1" indent="2"/>
      <protection/>
    </xf>
    <xf numFmtId="179" fontId="31" fillId="0" borderId="29" xfId="58" applyNumberFormat="1" applyFont="1" applyFill="1" applyBorder="1" applyAlignment="1">
      <alignment horizontal="center" vertical="center" wrapText="1"/>
      <protection/>
    </xf>
    <xf numFmtId="179" fontId="31" fillId="0" borderId="10" xfId="58" applyNumberFormat="1" applyFont="1" applyFill="1" applyBorder="1" applyAlignment="1">
      <alignment horizontal="center" vertical="center"/>
      <protection/>
    </xf>
    <xf numFmtId="179" fontId="31" fillId="0" borderId="13" xfId="58" applyNumberFormat="1" applyFont="1" applyFill="1" applyBorder="1" applyAlignment="1">
      <alignment horizontal="center" vertical="center" wrapText="1"/>
      <protection/>
    </xf>
    <xf numFmtId="179" fontId="31" fillId="0" borderId="11" xfId="58" applyNumberFormat="1" applyFont="1" applyFill="1" applyBorder="1" applyAlignment="1">
      <alignment horizontal="center" vertical="center" wrapText="1"/>
      <protection/>
    </xf>
    <xf numFmtId="179" fontId="31" fillId="0" borderId="29" xfId="58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left"/>
    </xf>
    <xf numFmtId="179" fontId="31" fillId="0" borderId="57" xfId="58" applyNumberFormat="1" applyFont="1" applyFill="1" applyBorder="1" applyAlignment="1">
      <alignment horizontal="center" vertical="center" wrapText="1"/>
      <protection/>
    </xf>
    <xf numFmtId="179" fontId="31" fillId="0" borderId="22" xfId="58" applyNumberFormat="1" applyFont="1" applyFill="1" applyBorder="1" applyAlignment="1">
      <alignment horizontal="center" vertical="center" wrapText="1"/>
      <protection/>
    </xf>
    <xf numFmtId="179" fontId="31" fillId="0" borderId="10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Ktgvetési rendelet mellékletek_2008_Eszteregnye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Ktgvetési rendelet mellékletek_2008_Eszteregnye" xfId="57"/>
    <cellStyle name="Normál_KVIREND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zoomScale="75" zoomScaleNormal="75" zoomScalePageLayoutView="0" workbookViewId="0" topLeftCell="A1">
      <selection activeCell="O14" sqref="O14"/>
    </sheetView>
  </sheetViews>
  <sheetFormatPr defaultColWidth="9.00390625" defaultRowHeight="12.75"/>
  <cols>
    <col min="1" max="1" width="5.125" style="0" customWidth="1"/>
    <col min="3" max="3" width="37.75390625" style="0" customWidth="1"/>
    <col min="4" max="4" width="7.625" style="0" customWidth="1"/>
    <col min="5" max="6" width="7.875" style="0" customWidth="1"/>
    <col min="7" max="7" width="6.125" style="0" customWidth="1"/>
    <col min="8" max="8" width="8.00390625" style="0" customWidth="1"/>
    <col min="9" max="9" width="7.375" style="0" customWidth="1"/>
    <col min="10" max="10" width="7.875" style="0" customWidth="1"/>
    <col min="11" max="11" width="8.625" style="0" customWidth="1"/>
    <col min="12" max="12" width="8.875" style="0" customWidth="1"/>
  </cols>
  <sheetData>
    <row r="1" spans="1:12" ht="12.75">
      <c r="A1" s="229" t="s">
        <v>18</v>
      </c>
      <c r="B1" s="230"/>
      <c r="C1" s="230"/>
      <c r="D1" s="230"/>
      <c r="E1" s="230"/>
      <c r="F1" s="230"/>
      <c r="G1" s="230"/>
      <c r="H1" s="230"/>
      <c r="I1" s="230"/>
      <c r="J1" s="230"/>
      <c r="K1" s="138"/>
      <c r="L1" s="138"/>
    </row>
    <row r="2" spans="1:12" ht="12.7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138"/>
      <c r="L2" s="138"/>
    </row>
    <row r="3" spans="1:12" ht="12.75">
      <c r="A3" s="229" t="s">
        <v>265</v>
      </c>
      <c r="B3" s="229"/>
      <c r="C3" s="229"/>
      <c r="D3" s="229"/>
      <c r="E3" s="229"/>
      <c r="F3" s="229"/>
      <c r="G3" s="229"/>
      <c r="H3" s="229"/>
      <c r="I3" s="229"/>
      <c r="J3" s="229"/>
      <c r="K3" s="138"/>
      <c r="L3" s="138"/>
    </row>
    <row r="4" spans="1:12" ht="12.75">
      <c r="A4" s="231" t="s">
        <v>27</v>
      </c>
      <c r="B4" s="231"/>
      <c r="C4" s="231"/>
      <c r="D4" s="231"/>
      <c r="E4" s="231"/>
      <c r="F4" s="231"/>
      <c r="G4" s="231"/>
      <c r="H4" s="231"/>
      <c r="I4" s="231"/>
      <c r="J4" s="231"/>
      <c r="K4" s="138"/>
      <c r="L4" s="138"/>
    </row>
    <row r="5" spans="1:12" ht="13.5" thickBot="1">
      <c r="A5" s="232" t="s">
        <v>314</v>
      </c>
      <c r="B5" s="232"/>
      <c r="C5" s="232"/>
      <c r="D5" s="232"/>
      <c r="E5" s="232"/>
      <c r="F5" s="232"/>
      <c r="G5" s="232"/>
      <c r="H5" s="232"/>
      <c r="I5" s="232"/>
      <c r="J5" s="232"/>
      <c r="K5" s="138"/>
      <c r="L5" s="138"/>
    </row>
    <row r="6" spans="1:12" ht="12.75" customHeight="1">
      <c r="A6" s="233" t="s">
        <v>165</v>
      </c>
      <c r="B6" s="236" t="s">
        <v>151</v>
      </c>
      <c r="C6" s="237"/>
      <c r="D6" s="254" t="s">
        <v>271</v>
      </c>
      <c r="E6" s="255"/>
      <c r="F6" s="256"/>
      <c r="G6" s="248" t="s">
        <v>270</v>
      </c>
      <c r="H6" s="249"/>
      <c r="I6" s="249"/>
      <c r="J6" s="233" t="s">
        <v>321</v>
      </c>
      <c r="K6" s="242"/>
      <c r="L6" s="243"/>
    </row>
    <row r="7" spans="1:12" ht="12.75" customHeight="1">
      <c r="A7" s="234"/>
      <c r="B7" s="238"/>
      <c r="C7" s="239"/>
      <c r="D7" s="257"/>
      <c r="E7" s="258"/>
      <c r="F7" s="259"/>
      <c r="G7" s="250"/>
      <c r="H7" s="251"/>
      <c r="I7" s="251"/>
      <c r="J7" s="234"/>
      <c r="K7" s="244"/>
      <c r="L7" s="245"/>
    </row>
    <row r="8" spans="1:12" ht="18" customHeight="1">
      <c r="A8" s="235"/>
      <c r="B8" s="240"/>
      <c r="C8" s="241"/>
      <c r="D8" s="141" t="s">
        <v>29</v>
      </c>
      <c r="E8" s="142" t="s">
        <v>28</v>
      </c>
      <c r="F8" s="143" t="s">
        <v>89</v>
      </c>
      <c r="G8" s="144" t="s">
        <v>29</v>
      </c>
      <c r="H8" s="142" t="s">
        <v>28</v>
      </c>
      <c r="I8" s="145" t="s">
        <v>89</v>
      </c>
      <c r="J8" s="140" t="s">
        <v>29</v>
      </c>
      <c r="K8" s="146" t="s">
        <v>28</v>
      </c>
      <c r="L8" s="147" t="s">
        <v>89</v>
      </c>
    </row>
    <row r="9" spans="1:12" ht="13.5" thickBot="1">
      <c r="A9" s="148"/>
      <c r="B9" s="149"/>
      <c r="C9" s="150"/>
      <c r="D9" s="260" t="s">
        <v>216</v>
      </c>
      <c r="E9" s="261"/>
      <c r="F9" s="262"/>
      <c r="G9" s="252" t="s">
        <v>216</v>
      </c>
      <c r="H9" s="253"/>
      <c r="I9" s="253"/>
      <c r="J9" s="234" t="s">
        <v>216</v>
      </c>
      <c r="K9" s="283"/>
      <c r="L9" s="284"/>
    </row>
    <row r="10" spans="1:12" ht="13.5" thickBot="1">
      <c r="A10" s="139"/>
      <c r="B10" s="236" t="s">
        <v>166</v>
      </c>
      <c r="C10" s="237"/>
      <c r="D10" s="151"/>
      <c r="E10" s="152"/>
      <c r="F10" s="153"/>
      <c r="G10" s="154"/>
      <c r="H10" s="154"/>
      <c r="I10" s="155"/>
      <c r="J10" s="156"/>
      <c r="K10" s="157"/>
      <c r="L10" s="158"/>
    </row>
    <row r="11" spans="1:12" ht="13.5" thickBot="1">
      <c r="A11" s="159">
        <v>1</v>
      </c>
      <c r="B11" s="246" t="s">
        <v>152</v>
      </c>
      <c r="C11" s="247"/>
      <c r="D11" s="160">
        <v>20502</v>
      </c>
      <c r="E11" s="160">
        <v>24048</v>
      </c>
      <c r="F11" s="160">
        <v>24047</v>
      </c>
      <c r="G11" s="160"/>
      <c r="H11" s="160">
        <v>6038</v>
      </c>
      <c r="I11" s="160">
        <v>5189</v>
      </c>
      <c r="J11" s="161">
        <f>D11+G11</f>
        <v>20502</v>
      </c>
      <c r="K11" s="162">
        <f>E11+H11</f>
        <v>30086</v>
      </c>
      <c r="L11" s="162">
        <f>F11+I11</f>
        <v>29236</v>
      </c>
    </row>
    <row r="12" spans="1:12" ht="13.5" thickBot="1">
      <c r="A12" s="159">
        <v>2</v>
      </c>
      <c r="B12" s="246" t="s">
        <v>161</v>
      </c>
      <c r="C12" s="247"/>
      <c r="D12" s="160">
        <v>5280</v>
      </c>
      <c r="E12" s="160">
        <v>5869</v>
      </c>
      <c r="F12" s="160">
        <v>5869</v>
      </c>
      <c r="G12" s="160"/>
      <c r="H12" s="160">
        <v>1387</v>
      </c>
      <c r="I12" s="160">
        <v>1380</v>
      </c>
      <c r="J12" s="161">
        <f aca="true" t="shared" si="0" ref="J12:J27">D12+G12</f>
        <v>5280</v>
      </c>
      <c r="K12" s="162">
        <f aca="true" t="shared" si="1" ref="K12:K27">E12+H12</f>
        <v>7256</v>
      </c>
      <c r="L12" s="162">
        <f aca="true" t="shared" si="2" ref="L12:L27">F12+I12</f>
        <v>7249</v>
      </c>
    </row>
    <row r="13" spans="1:12" ht="13.5" thickBot="1">
      <c r="A13" s="159">
        <v>3</v>
      </c>
      <c r="B13" s="246" t="s">
        <v>162</v>
      </c>
      <c r="C13" s="247"/>
      <c r="D13" s="160">
        <v>31022</v>
      </c>
      <c r="E13" s="160">
        <v>36432</v>
      </c>
      <c r="F13" s="160">
        <v>35519</v>
      </c>
      <c r="G13" s="160"/>
      <c r="H13" s="160">
        <v>742</v>
      </c>
      <c r="I13" s="160">
        <v>718</v>
      </c>
      <c r="J13" s="161">
        <f t="shared" si="0"/>
        <v>31022</v>
      </c>
      <c r="K13" s="162">
        <f t="shared" si="1"/>
        <v>37174</v>
      </c>
      <c r="L13" s="162">
        <f t="shared" si="2"/>
        <v>36237</v>
      </c>
    </row>
    <row r="14" spans="1:12" ht="13.5" thickBot="1">
      <c r="A14" s="159" t="s">
        <v>99</v>
      </c>
      <c r="B14" s="246" t="s">
        <v>144</v>
      </c>
      <c r="C14" s="247"/>
      <c r="D14" s="160">
        <v>12554</v>
      </c>
      <c r="E14" s="160">
        <v>12997</v>
      </c>
      <c r="F14" s="160">
        <v>12997</v>
      </c>
      <c r="G14" s="160"/>
      <c r="H14" s="160"/>
      <c r="I14" s="160"/>
      <c r="J14" s="161">
        <f t="shared" si="0"/>
        <v>12554</v>
      </c>
      <c r="K14" s="162">
        <f t="shared" si="1"/>
        <v>12997</v>
      </c>
      <c r="L14" s="162">
        <f t="shared" si="2"/>
        <v>12997</v>
      </c>
    </row>
    <row r="15" spans="1:12" ht="13.5" thickBot="1">
      <c r="A15" s="159" t="s">
        <v>100</v>
      </c>
      <c r="B15" s="263" t="s">
        <v>142</v>
      </c>
      <c r="C15" s="264"/>
      <c r="D15" s="160">
        <f>D16+D17+D18</f>
        <v>21505</v>
      </c>
      <c r="E15" s="160">
        <f>E16+E17</f>
        <v>16234</v>
      </c>
      <c r="F15" s="160">
        <f>F16+F17</f>
        <v>15996</v>
      </c>
      <c r="G15" s="160"/>
      <c r="H15" s="160"/>
      <c r="I15" s="160"/>
      <c r="J15" s="161">
        <f t="shared" si="0"/>
        <v>21505</v>
      </c>
      <c r="K15" s="162">
        <f t="shared" si="1"/>
        <v>16234</v>
      </c>
      <c r="L15" s="162">
        <f t="shared" si="2"/>
        <v>15996</v>
      </c>
    </row>
    <row r="16" spans="1:12" ht="13.5" thickBot="1">
      <c r="A16" s="159" t="s">
        <v>133</v>
      </c>
      <c r="B16" s="265" t="s">
        <v>136</v>
      </c>
      <c r="C16" s="266"/>
      <c r="D16" s="160">
        <v>14705</v>
      </c>
      <c r="E16" s="160">
        <v>15484</v>
      </c>
      <c r="F16" s="160">
        <v>15484</v>
      </c>
      <c r="G16" s="160"/>
      <c r="H16" s="160"/>
      <c r="I16" s="160"/>
      <c r="J16" s="161">
        <f t="shared" si="0"/>
        <v>14705</v>
      </c>
      <c r="K16" s="162">
        <f t="shared" si="1"/>
        <v>15484</v>
      </c>
      <c r="L16" s="162">
        <f t="shared" si="2"/>
        <v>15484</v>
      </c>
    </row>
    <row r="17" spans="1:12" ht="13.5" thickBot="1">
      <c r="A17" s="159" t="s">
        <v>134</v>
      </c>
      <c r="B17" s="265" t="s">
        <v>19</v>
      </c>
      <c r="C17" s="266"/>
      <c r="D17" s="160">
        <v>750</v>
      </c>
      <c r="E17" s="160">
        <v>750</v>
      </c>
      <c r="F17" s="160">
        <v>512</v>
      </c>
      <c r="G17" s="160"/>
      <c r="H17" s="160"/>
      <c r="I17" s="160"/>
      <c r="J17" s="161">
        <f t="shared" si="0"/>
        <v>750</v>
      </c>
      <c r="K17" s="162">
        <f t="shared" si="1"/>
        <v>750</v>
      </c>
      <c r="L17" s="162">
        <f t="shared" si="2"/>
        <v>512</v>
      </c>
    </row>
    <row r="18" spans="1:12" ht="13.5" thickBot="1">
      <c r="A18" s="159" t="s">
        <v>298</v>
      </c>
      <c r="B18" s="269" t="s">
        <v>20</v>
      </c>
      <c r="C18" s="270"/>
      <c r="D18" s="164">
        <v>6050</v>
      </c>
      <c r="E18" s="164"/>
      <c r="F18" s="164"/>
      <c r="G18" s="164"/>
      <c r="H18" s="164"/>
      <c r="I18" s="164"/>
      <c r="J18" s="161">
        <f t="shared" si="0"/>
        <v>6050</v>
      </c>
      <c r="K18" s="162">
        <f t="shared" si="1"/>
        <v>0</v>
      </c>
      <c r="L18" s="162">
        <f t="shared" si="2"/>
        <v>0</v>
      </c>
    </row>
    <row r="19" spans="1:12" ht="13.5" thickBot="1">
      <c r="A19" s="159" t="s">
        <v>157</v>
      </c>
      <c r="B19" s="163" t="s">
        <v>132</v>
      </c>
      <c r="C19" s="165"/>
      <c r="D19" s="160">
        <f>D11+D12+D13+D14+D15</f>
        <v>90863</v>
      </c>
      <c r="E19" s="160">
        <f>E11+E12+E13+E14+E15</f>
        <v>95580</v>
      </c>
      <c r="F19" s="160">
        <f>F11+F12+F13+F14+F15</f>
        <v>94428</v>
      </c>
      <c r="G19" s="160"/>
      <c r="H19" s="160">
        <f>H11+H12+H13</f>
        <v>8167</v>
      </c>
      <c r="I19" s="160">
        <f>I11+I12+I13</f>
        <v>7287</v>
      </c>
      <c r="J19" s="161">
        <f t="shared" si="0"/>
        <v>90863</v>
      </c>
      <c r="K19" s="162">
        <f t="shared" si="1"/>
        <v>103747</v>
      </c>
      <c r="L19" s="162">
        <f t="shared" si="2"/>
        <v>101715</v>
      </c>
    </row>
    <row r="20" spans="1:12" ht="13.5" thickBot="1">
      <c r="A20" s="159" t="s">
        <v>101</v>
      </c>
      <c r="B20" s="246" t="s">
        <v>154</v>
      </c>
      <c r="C20" s="247"/>
      <c r="D20" s="160">
        <v>141084</v>
      </c>
      <c r="E20" s="160">
        <v>141084</v>
      </c>
      <c r="F20" s="160">
        <v>42425</v>
      </c>
      <c r="G20" s="164"/>
      <c r="H20" s="164"/>
      <c r="I20" s="164"/>
      <c r="J20" s="161">
        <f t="shared" si="0"/>
        <v>141084</v>
      </c>
      <c r="K20" s="162">
        <f t="shared" si="1"/>
        <v>141084</v>
      </c>
      <c r="L20" s="162">
        <f t="shared" si="2"/>
        <v>42425</v>
      </c>
    </row>
    <row r="21" spans="1:12" ht="13.5" thickBot="1">
      <c r="A21" s="159" t="s">
        <v>102</v>
      </c>
      <c r="B21" s="246" t="s">
        <v>153</v>
      </c>
      <c r="C21" s="247"/>
      <c r="D21" s="160">
        <v>5339</v>
      </c>
      <c r="E21" s="160">
        <v>5379</v>
      </c>
      <c r="F21" s="160">
        <v>5379</v>
      </c>
      <c r="G21" s="164"/>
      <c r="H21" s="164"/>
      <c r="I21" s="164"/>
      <c r="J21" s="161">
        <f t="shared" si="0"/>
        <v>5339</v>
      </c>
      <c r="K21" s="162">
        <f t="shared" si="1"/>
        <v>5379</v>
      </c>
      <c r="L21" s="162">
        <f t="shared" si="2"/>
        <v>5379</v>
      </c>
    </row>
    <row r="22" spans="1:12" ht="13.5" thickBot="1">
      <c r="A22" s="159" t="s">
        <v>103</v>
      </c>
      <c r="B22" s="246" t="s">
        <v>138</v>
      </c>
      <c r="C22" s="247"/>
      <c r="D22" s="160"/>
      <c r="E22" s="160">
        <v>182</v>
      </c>
      <c r="F22" s="160">
        <v>182</v>
      </c>
      <c r="G22" s="164"/>
      <c r="H22" s="164"/>
      <c r="I22" s="164"/>
      <c r="J22" s="161">
        <f t="shared" si="0"/>
        <v>0</v>
      </c>
      <c r="K22" s="162">
        <f t="shared" si="1"/>
        <v>182</v>
      </c>
      <c r="L22" s="162">
        <f t="shared" si="2"/>
        <v>182</v>
      </c>
    </row>
    <row r="23" spans="1:12" ht="13.5" thickBot="1">
      <c r="A23" s="159" t="s">
        <v>159</v>
      </c>
      <c r="B23" s="246" t="s">
        <v>21</v>
      </c>
      <c r="C23" s="247"/>
      <c r="D23" s="164">
        <f>D20+D21</f>
        <v>146423</v>
      </c>
      <c r="E23" s="164">
        <f>E20+E22+E21</f>
        <v>146645</v>
      </c>
      <c r="F23" s="164">
        <f>F20+F21+F22</f>
        <v>47986</v>
      </c>
      <c r="G23" s="164"/>
      <c r="H23" s="164"/>
      <c r="I23" s="164"/>
      <c r="J23" s="161">
        <f t="shared" si="0"/>
        <v>146423</v>
      </c>
      <c r="K23" s="162">
        <f t="shared" si="1"/>
        <v>146645</v>
      </c>
      <c r="L23" s="162">
        <f t="shared" si="2"/>
        <v>47986</v>
      </c>
    </row>
    <row r="24" spans="1:12" ht="13.5" thickBot="1">
      <c r="A24" s="159" t="s">
        <v>160</v>
      </c>
      <c r="B24" s="246"/>
      <c r="C24" s="247"/>
      <c r="D24" s="164"/>
      <c r="E24" s="164"/>
      <c r="F24" s="164"/>
      <c r="G24" s="164"/>
      <c r="H24" s="164"/>
      <c r="I24" s="164"/>
      <c r="J24" s="161">
        <f t="shared" si="0"/>
        <v>0</v>
      </c>
      <c r="K24" s="162">
        <f t="shared" si="1"/>
        <v>0</v>
      </c>
      <c r="L24" s="162">
        <f t="shared" si="2"/>
        <v>0</v>
      </c>
    </row>
    <row r="25" spans="1:12" ht="13.5" thickBot="1">
      <c r="A25" s="159" t="s">
        <v>145</v>
      </c>
      <c r="B25" s="271"/>
      <c r="C25" s="272"/>
      <c r="D25" s="167"/>
      <c r="E25" s="167"/>
      <c r="F25" s="167"/>
      <c r="G25" s="167"/>
      <c r="H25" s="167"/>
      <c r="I25" s="167"/>
      <c r="J25" s="161">
        <f t="shared" si="0"/>
        <v>0</v>
      </c>
      <c r="K25" s="162">
        <f t="shared" si="1"/>
        <v>0</v>
      </c>
      <c r="L25" s="162">
        <f t="shared" si="2"/>
        <v>0</v>
      </c>
    </row>
    <row r="26" spans="1:12" ht="13.5" thickBot="1">
      <c r="A26" s="159" t="s">
        <v>146</v>
      </c>
      <c r="B26" s="271"/>
      <c r="C26" s="272"/>
      <c r="D26" s="167"/>
      <c r="E26" s="167"/>
      <c r="F26" s="167"/>
      <c r="G26" s="168"/>
      <c r="H26" s="168"/>
      <c r="I26" s="168"/>
      <c r="J26" s="161">
        <f t="shared" si="0"/>
        <v>0</v>
      </c>
      <c r="K26" s="162">
        <f t="shared" si="1"/>
        <v>0</v>
      </c>
      <c r="L26" s="162">
        <f t="shared" si="2"/>
        <v>0</v>
      </c>
    </row>
    <row r="27" spans="1:12" ht="13.5" thickBot="1">
      <c r="A27" s="169" t="s">
        <v>140</v>
      </c>
      <c r="B27" s="273" t="s">
        <v>324</v>
      </c>
      <c r="C27" s="274"/>
      <c r="D27" s="167">
        <f>D19+D23+D24+D25+D26</f>
        <v>237286</v>
      </c>
      <c r="E27" s="167">
        <f>E19+E23+E24+E25+E26</f>
        <v>242225</v>
      </c>
      <c r="F27" s="167">
        <f>F19+F23+F24+F25+F26</f>
        <v>142414</v>
      </c>
      <c r="G27" s="167"/>
      <c r="H27" s="167">
        <f>H19</f>
        <v>8167</v>
      </c>
      <c r="I27" s="167">
        <f>I19</f>
        <v>7287</v>
      </c>
      <c r="J27" s="170">
        <f t="shared" si="0"/>
        <v>237286</v>
      </c>
      <c r="K27" s="171">
        <f t="shared" si="1"/>
        <v>250392</v>
      </c>
      <c r="L27" s="171">
        <f t="shared" si="2"/>
        <v>149701</v>
      </c>
    </row>
    <row r="28" spans="1:12" ht="13.5" thickBot="1">
      <c r="A28" s="172"/>
      <c r="B28" s="275"/>
      <c r="C28" s="276"/>
      <c r="D28" s="173"/>
      <c r="E28" s="173"/>
      <c r="F28" s="173"/>
      <c r="G28" s="173"/>
      <c r="H28" s="173"/>
      <c r="I28" s="173"/>
      <c r="J28" s="173"/>
      <c r="K28" s="174"/>
      <c r="L28" s="174"/>
    </row>
    <row r="29" spans="1:12" ht="13.5" thickBot="1">
      <c r="A29" s="159"/>
      <c r="B29" s="277" t="s">
        <v>167</v>
      </c>
      <c r="C29" s="278"/>
      <c r="D29" s="164"/>
      <c r="E29" s="164"/>
      <c r="F29" s="164"/>
      <c r="G29" s="164"/>
      <c r="H29" s="164"/>
      <c r="I29" s="164"/>
      <c r="J29" s="161"/>
      <c r="K29" s="175"/>
      <c r="L29" s="175"/>
    </row>
    <row r="30" spans="1:12" ht="13.5" thickBot="1">
      <c r="A30" s="159" t="s">
        <v>94</v>
      </c>
      <c r="B30" s="279" t="s">
        <v>22</v>
      </c>
      <c r="C30" s="280"/>
      <c r="D30" s="177">
        <v>22702</v>
      </c>
      <c r="E30" s="177">
        <v>19945</v>
      </c>
      <c r="F30" s="177">
        <v>19521</v>
      </c>
      <c r="G30" s="178"/>
      <c r="H30" s="178"/>
      <c r="I30" s="178"/>
      <c r="J30" s="179">
        <f>D30+G30</f>
        <v>22702</v>
      </c>
      <c r="K30" s="180">
        <f>E30+H30</f>
        <v>19945</v>
      </c>
      <c r="L30" s="180">
        <f>F30+I30</f>
        <v>19521</v>
      </c>
    </row>
    <row r="31" spans="1:12" ht="13.5" thickBot="1">
      <c r="A31" s="159" t="s">
        <v>97</v>
      </c>
      <c r="B31" s="279" t="s">
        <v>164</v>
      </c>
      <c r="C31" s="280"/>
      <c r="D31" s="177">
        <f>D32+D33+D34</f>
        <v>10798</v>
      </c>
      <c r="E31" s="177">
        <f>E32+E33+E34</f>
        <v>22681</v>
      </c>
      <c r="F31" s="177">
        <f>F32+F33+F34</f>
        <v>22640</v>
      </c>
      <c r="G31" s="178"/>
      <c r="H31" s="178"/>
      <c r="I31" s="178"/>
      <c r="J31" s="179">
        <f aca="true" t="shared" si="3" ref="J31:J83">D31+G31</f>
        <v>10798</v>
      </c>
      <c r="K31" s="180">
        <f aca="true" t="shared" si="4" ref="K31:K81">E31+H31</f>
        <v>22681</v>
      </c>
      <c r="L31" s="180">
        <f aca="true" t="shared" si="5" ref="L31:L81">F31+I31</f>
        <v>22640</v>
      </c>
    </row>
    <row r="32" spans="1:12" ht="13.5" thickBot="1">
      <c r="A32" s="159"/>
      <c r="B32" s="181" t="s">
        <v>171</v>
      </c>
      <c r="C32" s="182" t="s">
        <v>173</v>
      </c>
      <c r="D32" s="177">
        <v>8983</v>
      </c>
      <c r="E32" s="177">
        <v>20046</v>
      </c>
      <c r="F32" s="177">
        <v>20046</v>
      </c>
      <c r="G32" s="178"/>
      <c r="H32" s="178"/>
      <c r="I32" s="178"/>
      <c r="J32" s="179">
        <f t="shared" si="3"/>
        <v>8983</v>
      </c>
      <c r="K32" s="180">
        <f t="shared" si="4"/>
        <v>20046</v>
      </c>
      <c r="L32" s="180">
        <f t="shared" si="5"/>
        <v>20046</v>
      </c>
    </row>
    <row r="33" spans="1:12" ht="13.5" thickBot="1">
      <c r="A33" s="159"/>
      <c r="B33" s="181" t="s">
        <v>172</v>
      </c>
      <c r="C33" s="182" t="s">
        <v>175</v>
      </c>
      <c r="D33" s="177">
        <v>1376</v>
      </c>
      <c r="E33" s="177">
        <v>1985</v>
      </c>
      <c r="F33" s="177">
        <v>1985</v>
      </c>
      <c r="G33" s="178"/>
      <c r="H33" s="178"/>
      <c r="I33" s="178"/>
      <c r="J33" s="179">
        <f t="shared" si="3"/>
        <v>1376</v>
      </c>
      <c r="K33" s="180">
        <f t="shared" si="4"/>
        <v>1985</v>
      </c>
      <c r="L33" s="180">
        <f t="shared" si="5"/>
        <v>1985</v>
      </c>
    </row>
    <row r="34" spans="1:12" ht="13.5" thickBot="1">
      <c r="A34" s="159"/>
      <c r="B34" s="181" t="s">
        <v>174</v>
      </c>
      <c r="C34" s="182" t="s">
        <v>177</v>
      </c>
      <c r="D34" s="177">
        <v>439</v>
      </c>
      <c r="E34" s="177">
        <v>650</v>
      </c>
      <c r="F34" s="177">
        <v>609</v>
      </c>
      <c r="G34" s="178"/>
      <c r="H34" s="178"/>
      <c r="I34" s="178"/>
      <c r="J34" s="179">
        <f t="shared" si="3"/>
        <v>439</v>
      </c>
      <c r="K34" s="180">
        <f t="shared" si="4"/>
        <v>650</v>
      </c>
      <c r="L34" s="180">
        <f t="shared" si="5"/>
        <v>609</v>
      </c>
    </row>
    <row r="35" spans="1:12" ht="13.5" thickBot="1">
      <c r="A35" s="159" t="s">
        <v>98</v>
      </c>
      <c r="B35" s="279" t="s">
        <v>110</v>
      </c>
      <c r="C35" s="280"/>
      <c r="D35" s="178">
        <v>35365</v>
      </c>
      <c r="E35" s="178">
        <v>50532</v>
      </c>
      <c r="F35" s="178">
        <v>50532</v>
      </c>
      <c r="G35" s="178"/>
      <c r="H35" s="178"/>
      <c r="I35" s="178"/>
      <c r="J35" s="179">
        <f t="shared" si="3"/>
        <v>35365</v>
      </c>
      <c r="K35" s="180">
        <f t="shared" si="4"/>
        <v>50532</v>
      </c>
      <c r="L35" s="180">
        <f t="shared" si="5"/>
        <v>50532</v>
      </c>
    </row>
    <row r="36" spans="1:12" ht="13.5" thickBot="1">
      <c r="A36" s="159"/>
      <c r="B36" s="183" t="s">
        <v>178</v>
      </c>
      <c r="C36" s="176" t="s">
        <v>290</v>
      </c>
      <c r="D36" s="178">
        <v>25292</v>
      </c>
      <c r="E36" s="178">
        <v>32504</v>
      </c>
      <c r="F36" s="178">
        <v>32504</v>
      </c>
      <c r="G36" s="178"/>
      <c r="H36" s="178"/>
      <c r="I36" s="178"/>
      <c r="J36" s="179">
        <f t="shared" si="3"/>
        <v>25292</v>
      </c>
      <c r="K36" s="180">
        <f t="shared" si="4"/>
        <v>32504</v>
      </c>
      <c r="L36" s="180">
        <f t="shared" si="5"/>
        <v>32504</v>
      </c>
    </row>
    <row r="37" spans="1:12" ht="13.5" thickBot="1">
      <c r="A37" s="159"/>
      <c r="B37" s="183" t="s">
        <v>179</v>
      </c>
      <c r="C37" s="176" t="s">
        <v>299</v>
      </c>
      <c r="D37" s="178"/>
      <c r="E37" s="178">
        <v>7043</v>
      </c>
      <c r="F37" s="178">
        <v>7043</v>
      </c>
      <c r="G37" s="178"/>
      <c r="H37" s="178"/>
      <c r="I37" s="178"/>
      <c r="J37" s="179">
        <f t="shared" si="3"/>
        <v>0</v>
      </c>
      <c r="K37" s="180">
        <f t="shared" si="4"/>
        <v>7043</v>
      </c>
      <c r="L37" s="180">
        <f t="shared" si="5"/>
        <v>7043</v>
      </c>
    </row>
    <row r="38" spans="1:12" ht="13.5" thickBot="1">
      <c r="A38" s="159"/>
      <c r="B38" s="183" t="s">
        <v>180</v>
      </c>
      <c r="C38" s="176" t="s">
        <v>300</v>
      </c>
      <c r="D38" s="178">
        <v>10073</v>
      </c>
      <c r="E38" s="178">
        <v>9233</v>
      </c>
      <c r="F38" s="178">
        <v>9233</v>
      </c>
      <c r="G38" s="178"/>
      <c r="H38" s="178"/>
      <c r="I38" s="178"/>
      <c r="J38" s="179">
        <f t="shared" si="3"/>
        <v>10073</v>
      </c>
      <c r="K38" s="180">
        <f t="shared" si="4"/>
        <v>9233</v>
      </c>
      <c r="L38" s="180">
        <f t="shared" si="5"/>
        <v>9233</v>
      </c>
    </row>
    <row r="39" spans="1:12" ht="13.5" thickBot="1">
      <c r="A39" s="159"/>
      <c r="B39" s="183" t="s">
        <v>294</v>
      </c>
      <c r="C39" s="176" t="s">
        <v>301</v>
      </c>
      <c r="D39" s="178"/>
      <c r="E39" s="178">
        <v>1752</v>
      </c>
      <c r="F39" s="178">
        <v>1752</v>
      </c>
      <c r="G39" s="178"/>
      <c r="H39" s="178"/>
      <c r="I39" s="178"/>
      <c r="J39" s="179">
        <f t="shared" si="3"/>
        <v>0</v>
      </c>
      <c r="K39" s="180">
        <f t="shared" si="4"/>
        <v>1752</v>
      </c>
      <c r="L39" s="180">
        <f t="shared" si="5"/>
        <v>1752</v>
      </c>
    </row>
    <row r="40" spans="1:12" ht="13.5" thickBot="1">
      <c r="A40" s="159" t="s">
        <v>99</v>
      </c>
      <c r="B40" s="279" t="s">
        <v>111</v>
      </c>
      <c r="C40" s="280"/>
      <c r="D40" s="178">
        <v>6975</v>
      </c>
      <c r="E40" s="178">
        <v>10817</v>
      </c>
      <c r="F40" s="178">
        <v>10817</v>
      </c>
      <c r="G40" s="178"/>
      <c r="H40" s="178"/>
      <c r="I40" s="178"/>
      <c r="J40" s="179">
        <f t="shared" si="3"/>
        <v>6975</v>
      </c>
      <c r="K40" s="180">
        <f t="shared" si="4"/>
        <v>10817</v>
      </c>
      <c r="L40" s="180">
        <f t="shared" si="5"/>
        <v>10817</v>
      </c>
    </row>
    <row r="41" spans="1:12" ht="13.5" thickBot="1">
      <c r="A41" s="159"/>
      <c r="B41" s="183" t="s">
        <v>182</v>
      </c>
      <c r="C41" s="176" t="s">
        <v>183</v>
      </c>
      <c r="D41" s="178">
        <v>6975</v>
      </c>
      <c r="E41" s="178">
        <v>10771</v>
      </c>
      <c r="F41" s="178">
        <v>10771</v>
      </c>
      <c r="G41" s="178"/>
      <c r="H41" s="178"/>
      <c r="I41" s="178"/>
      <c r="J41" s="179">
        <f t="shared" si="3"/>
        <v>6975</v>
      </c>
      <c r="K41" s="180">
        <f t="shared" si="4"/>
        <v>10771</v>
      </c>
      <c r="L41" s="180">
        <f t="shared" si="5"/>
        <v>10771</v>
      </c>
    </row>
    <row r="42" spans="1:12" ht="13.5" thickBot="1">
      <c r="A42" s="159"/>
      <c r="B42" s="183" t="s">
        <v>184</v>
      </c>
      <c r="C42" s="176" t="s">
        <v>185</v>
      </c>
      <c r="D42" s="178"/>
      <c r="E42" s="178">
        <v>46</v>
      </c>
      <c r="F42" s="178">
        <v>46</v>
      </c>
      <c r="G42" s="178"/>
      <c r="H42" s="178"/>
      <c r="I42" s="178"/>
      <c r="J42" s="179">
        <f t="shared" si="3"/>
        <v>0</v>
      </c>
      <c r="K42" s="180">
        <f t="shared" si="4"/>
        <v>46</v>
      </c>
      <c r="L42" s="180">
        <f t="shared" si="5"/>
        <v>46</v>
      </c>
    </row>
    <row r="43" spans="1:12" ht="26.25" customHeight="1" thickBot="1">
      <c r="A43" s="159"/>
      <c r="B43" s="183" t="s">
        <v>186</v>
      </c>
      <c r="C43" s="166" t="s">
        <v>187</v>
      </c>
      <c r="D43" s="178"/>
      <c r="E43" s="178"/>
      <c r="F43" s="178"/>
      <c r="G43" s="178"/>
      <c r="H43" s="178"/>
      <c r="I43" s="178"/>
      <c r="J43" s="179">
        <f t="shared" si="3"/>
        <v>0</v>
      </c>
      <c r="K43" s="180">
        <f t="shared" si="4"/>
        <v>0</v>
      </c>
      <c r="L43" s="180">
        <f t="shared" si="5"/>
        <v>0</v>
      </c>
    </row>
    <row r="44" spans="1:12" ht="13.5" thickBot="1">
      <c r="A44" s="159"/>
      <c r="B44" s="183" t="s">
        <v>188</v>
      </c>
      <c r="C44" s="176" t="s">
        <v>107</v>
      </c>
      <c r="D44" s="178"/>
      <c r="E44" s="178"/>
      <c r="F44" s="178"/>
      <c r="G44" s="178"/>
      <c r="H44" s="178"/>
      <c r="I44" s="178"/>
      <c r="J44" s="179">
        <f t="shared" si="3"/>
        <v>0</v>
      </c>
      <c r="K44" s="180">
        <f t="shared" si="4"/>
        <v>0</v>
      </c>
      <c r="L44" s="180">
        <f t="shared" si="5"/>
        <v>0</v>
      </c>
    </row>
    <row r="45" spans="1:12" ht="13.5" thickBot="1">
      <c r="A45" s="169" t="s">
        <v>157</v>
      </c>
      <c r="B45" s="281" t="s">
        <v>189</v>
      </c>
      <c r="C45" s="282"/>
      <c r="D45" s="178">
        <f>D30+D31+D35+D40</f>
        <v>75840</v>
      </c>
      <c r="E45" s="178">
        <f>E30+E31+E35+E40</f>
        <v>103975</v>
      </c>
      <c r="F45" s="178">
        <f>F30+F31+F35+F40</f>
        <v>103510</v>
      </c>
      <c r="G45" s="178"/>
      <c r="H45" s="178"/>
      <c r="I45" s="178"/>
      <c r="J45" s="179">
        <f t="shared" si="3"/>
        <v>75840</v>
      </c>
      <c r="K45" s="180">
        <f t="shared" si="4"/>
        <v>103975</v>
      </c>
      <c r="L45" s="180">
        <f t="shared" si="5"/>
        <v>103510</v>
      </c>
    </row>
    <row r="46" spans="1:12" ht="13.5" thickBot="1">
      <c r="A46" s="159" t="s">
        <v>100</v>
      </c>
      <c r="B46" s="279" t="s">
        <v>155</v>
      </c>
      <c r="C46" s="280"/>
      <c r="D46" s="178">
        <v>4360</v>
      </c>
      <c r="E46" s="178">
        <v>4360</v>
      </c>
      <c r="F46" s="178">
        <v>3691</v>
      </c>
      <c r="G46" s="178"/>
      <c r="H46" s="178"/>
      <c r="I46" s="178"/>
      <c r="J46" s="179">
        <f t="shared" si="3"/>
        <v>4360</v>
      </c>
      <c r="K46" s="180">
        <f t="shared" si="4"/>
        <v>4360</v>
      </c>
      <c r="L46" s="180">
        <f t="shared" si="5"/>
        <v>3691</v>
      </c>
    </row>
    <row r="47" spans="1:12" ht="13.5" thickBot="1">
      <c r="A47" s="159"/>
      <c r="B47" s="183" t="s">
        <v>190</v>
      </c>
      <c r="C47" s="176" t="s">
        <v>191</v>
      </c>
      <c r="D47" s="178">
        <v>60</v>
      </c>
      <c r="E47" s="178">
        <v>60</v>
      </c>
      <c r="F47" s="178">
        <v>66</v>
      </c>
      <c r="G47" s="178"/>
      <c r="H47" s="178"/>
      <c r="I47" s="178"/>
      <c r="J47" s="179">
        <f t="shared" si="3"/>
        <v>60</v>
      </c>
      <c r="K47" s="180">
        <f t="shared" si="4"/>
        <v>60</v>
      </c>
      <c r="L47" s="180">
        <f t="shared" si="5"/>
        <v>66</v>
      </c>
    </row>
    <row r="48" spans="1:12" ht="13.5" thickBot="1">
      <c r="A48" s="159"/>
      <c r="B48" s="183" t="s">
        <v>192</v>
      </c>
      <c r="C48" s="176" t="s">
        <v>193</v>
      </c>
      <c r="D48" s="178">
        <v>2800</v>
      </c>
      <c r="E48" s="178">
        <v>2800</v>
      </c>
      <c r="F48" s="178">
        <v>2181</v>
      </c>
      <c r="G48" s="178"/>
      <c r="H48" s="178"/>
      <c r="I48" s="178"/>
      <c r="J48" s="179">
        <f t="shared" si="3"/>
        <v>2800</v>
      </c>
      <c r="K48" s="180">
        <f t="shared" si="4"/>
        <v>2800</v>
      </c>
      <c r="L48" s="180">
        <f t="shared" si="5"/>
        <v>2181</v>
      </c>
    </row>
    <row r="49" spans="1:12" ht="13.5" thickBot="1">
      <c r="A49" s="159"/>
      <c r="B49" s="183" t="s">
        <v>302</v>
      </c>
      <c r="C49" s="176" t="s">
        <v>195</v>
      </c>
      <c r="D49" s="178">
        <v>1500</v>
      </c>
      <c r="E49" s="178">
        <v>1500</v>
      </c>
      <c r="F49" s="178">
        <v>1444</v>
      </c>
      <c r="G49" s="178"/>
      <c r="H49" s="178"/>
      <c r="I49" s="178"/>
      <c r="J49" s="179">
        <f t="shared" si="3"/>
        <v>1500</v>
      </c>
      <c r="K49" s="180">
        <f t="shared" si="4"/>
        <v>1500</v>
      </c>
      <c r="L49" s="180">
        <f t="shared" si="5"/>
        <v>1444</v>
      </c>
    </row>
    <row r="50" spans="1:12" ht="13.5" thickBot="1">
      <c r="A50" s="159" t="s">
        <v>101</v>
      </c>
      <c r="B50" s="279" t="s">
        <v>113</v>
      </c>
      <c r="C50" s="280"/>
      <c r="D50" s="178"/>
      <c r="E50" s="178">
        <v>6867</v>
      </c>
      <c r="F50" s="178">
        <v>6867</v>
      </c>
      <c r="G50" s="178"/>
      <c r="H50" s="178"/>
      <c r="I50" s="178"/>
      <c r="J50" s="179">
        <f t="shared" si="3"/>
        <v>0</v>
      </c>
      <c r="K50" s="180">
        <f t="shared" si="4"/>
        <v>6867</v>
      </c>
      <c r="L50" s="180">
        <f t="shared" si="5"/>
        <v>6867</v>
      </c>
    </row>
    <row r="51" spans="1:12" ht="13.5" thickBot="1">
      <c r="A51" s="159"/>
      <c r="B51" s="183" t="s">
        <v>196</v>
      </c>
      <c r="C51" s="176" t="s">
        <v>197</v>
      </c>
      <c r="D51" s="178"/>
      <c r="E51" s="178">
        <v>6867</v>
      </c>
      <c r="F51" s="178">
        <v>6867</v>
      </c>
      <c r="G51" s="178"/>
      <c r="H51" s="178"/>
      <c r="I51" s="178"/>
      <c r="J51" s="179">
        <f t="shared" si="3"/>
        <v>0</v>
      </c>
      <c r="K51" s="180">
        <f t="shared" si="4"/>
        <v>6867</v>
      </c>
      <c r="L51" s="180">
        <f t="shared" si="5"/>
        <v>6867</v>
      </c>
    </row>
    <row r="52" spans="1:12" ht="13.5" thickBot="1">
      <c r="A52" s="159"/>
      <c r="B52" s="183" t="s">
        <v>198</v>
      </c>
      <c r="C52" s="176" t="s">
        <v>199</v>
      </c>
      <c r="D52" s="178"/>
      <c r="E52" s="178"/>
      <c r="F52" s="178"/>
      <c r="G52" s="178"/>
      <c r="H52" s="178"/>
      <c r="I52" s="178"/>
      <c r="J52" s="179">
        <f t="shared" si="3"/>
        <v>0</v>
      </c>
      <c r="K52" s="180">
        <f t="shared" si="4"/>
        <v>0</v>
      </c>
      <c r="L52" s="180">
        <f t="shared" si="5"/>
        <v>0</v>
      </c>
    </row>
    <row r="53" spans="1:12" ht="13.5" thickBot="1">
      <c r="A53" s="159" t="s">
        <v>102</v>
      </c>
      <c r="B53" s="279" t="s">
        <v>114</v>
      </c>
      <c r="C53" s="280"/>
      <c r="D53" s="178">
        <v>141084</v>
      </c>
      <c r="E53" s="178">
        <v>119188</v>
      </c>
      <c r="F53" s="178">
        <v>34431</v>
      </c>
      <c r="G53" s="178"/>
      <c r="H53" s="178"/>
      <c r="I53" s="178"/>
      <c r="J53" s="179">
        <f t="shared" si="3"/>
        <v>141084</v>
      </c>
      <c r="K53" s="180">
        <f t="shared" si="4"/>
        <v>119188</v>
      </c>
      <c r="L53" s="180">
        <f t="shared" si="5"/>
        <v>34431</v>
      </c>
    </row>
    <row r="54" spans="1:12" ht="13.5" thickBot="1">
      <c r="A54" s="159"/>
      <c r="B54" s="183" t="s">
        <v>200</v>
      </c>
      <c r="C54" s="176" t="s">
        <v>201</v>
      </c>
      <c r="D54" s="178">
        <v>141084</v>
      </c>
      <c r="E54" s="178">
        <v>119188</v>
      </c>
      <c r="F54" s="178">
        <v>34431</v>
      </c>
      <c r="G54" s="178"/>
      <c r="H54" s="178"/>
      <c r="I54" s="178"/>
      <c r="J54" s="179">
        <f t="shared" si="3"/>
        <v>141084</v>
      </c>
      <c r="K54" s="180">
        <f t="shared" si="4"/>
        <v>119188</v>
      </c>
      <c r="L54" s="180">
        <f t="shared" si="5"/>
        <v>34431</v>
      </c>
    </row>
    <row r="55" spans="1:12" ht="13.5" thickBot="1">
      <c r="A55" s="159"/>
      <c r="B55" s="183" t="s">
        <v>202</v>
      </c>
      <c r="C55" s="176" t="s">
        <v>203</v>
      </c>
      <c r="D55" s="178"/>
      <c r="E55" s="178"/>
      <c r="F55" s="178"/>
      <c r="G55" s="178"/>
      <c r="H55" s="178"/>
      <c r="I55" s="178"/>
      <c r="J55" s="179">
        <f t="shared" si="3"/>
        <v>0</v>
      </c>
      <c r="K55" s="180">
        <f t="shared" si="4"/>
        <v>0</v>
      </c>
      <c r="L55" s="180">
        <f t="shared" si="5"/>
        <v>0</v>
      </c>
    </row>
    <row r="56" spans="1:12" ht="13.5" thickBot="1">
      <c r="A56" s="159"/>
      <c r="B56" s="183" t="s">
        <v>204</v>
      </c>
      <c r="C56" s="176" t="s">
        <v>205</v>
      </c>
      <c r="D56" s="178"/>
      <c r="E56" s="178"/>
      <c r="F56" s="178"/>
      <c r="G56" s="178"/>
      <c r="H56" s="178"/>
      <c r="I56" s="178"/>
      <c r="J56" s="179">
        <f t="shared" si="3"/>
        <v>0</v>
      </c>
      <c r="K56" s="180">
        <f t="shared" si="4"/>
        <v>0</v>
      </c>
      <c r="L56" s="180">
        <f t="shared" si="5"/>
        <v>0</v>
      </c>
    </row>
    <row r="57" spans="1:12" ht="13.5" thickBot="1">
      <c r="A57" s="169" t="s">
        <v>159</v>
      </c>
      <c r="B57" s="281" t="s">
        <v>90</v>
      </c>
      <c r="C57" s="282"/>
      <c r="D57" s="178">
        <v>145444</v>
      </c>
      <c r="E57" s="178">
        <v>130415</v>
      </c>
      <c r="F57" s="178">
        <v>44989</v>
      </c>
      <c r="G57" s="178"/>
      <c r="H57" s="178"/>
      <c r="I57" s="178"/>
      <c r="J57" s="179">
        <f t="shared" si="3"/>
        <v>145444</v>
      </c>
      <c r="K57" s="180">
        <f t="shared" si="4"/>
        <v>130415</v>
      </c>
      <c r="L57" s="180">
        <f t="shared" si="5"/>
        <v>44989</v>
      </c>
    </row>
    <row r="58" spans="1:12" ht="13.5" thickBot="1">
      <c r="A58" s="169" t="s">
        <v>160</v>
      </c>
      <c r="B58" s="281" t="s">
        <v>115</v>
      </c>
      <c r="C58" s="282"/>
      <c r="D58" s="186"/>
      <c r="E58" s="186"/>
      <c r="F58" s="186"/>
      <c r="G58" s="186"/>
      <c r="H58" s="186"/>
      <c r="I58" s="186"/>
      <c r="J58" s="179">
        <f t="shared" si="3"/>
        <v>0</v>
      </c>
      <c r="K58" s="180">
        <f t="shared" si="4"/>
        <v>0</v>
      </c>
      <c r="L58" s="180">
        <f t="shared" si="5"/>
        <v>0</v>
      </c>
    </row>
    <row r="59" spans="1:12" ht="13.5" thickBot="1">
      <c r="A59" s="169" t="s">
        <v>145</v>
      </c>
      <c r="B59" s="281" t="s">
        <v>93</v>
      </c>
      <c r="C59" s="282"/>
      <c r="D59" s="186"/>
      <c r="E59" s="186"/>
      <c r="F59" s="186"/>
      <c r="G59" s="186"/>
      <c r="H59" s="186"/>
      <c r="I59" s="186"/>
      <c r="J59" s="179">
        <f t="shared" si="3"/>
        <v>0</v>
      </c>
      <c r="K59" s="180">
        <f t="shared" si="4"/>
        <v>0</v>
      </c>
      <c r="L59" s="180">
        <f t="shared" si="5"/>
        <v>0</v>
      </c>
    </row>
    <row r="60" spans="1:12" ht="13.5" thickBot="1">
      <c r="A60" s="169" t="s">
        <v>116</v>
      </c>
      <c r="B60" s="281" t="s">
        <v>117</v>
      </c>
      <c r="C60" s="282"/>
      <c r="D60" s="186">
        <f>D45+D57+D58+D59</f>
        <v>221284</v>
      </c>
      <c r="E60" s="186">
        <f>E45+E57+E58+E59</f>
        <v>234390</v>
      </c>
      <c r="F60" s="186">
        <f>F45+F57+F58+F59</f>
        <v>148499</v>
      </c>
      <c r="G60" s="186"/>
      <c r="H60" s="186"/>
      <c r="I60" s="186"/>
      <c r="J60" s="179">
        <f t="shared" si="3"/>
        <v>221284</v>
      </c>
      <c r="K60" s="180">
        <f t="shared" si="4"/>
        <v>234390</v>
      </c>
      <c r="L60" s="180">
        <f t="shared" si="5"/>
        <v>148499</v>
      </c>
    </row>
    <row r="61" spans="1:12" ht="13.5" thickBot="1">
      <c r="A61" s="169"/>
      <c r="B61" s="281" t="s">
        <v>118</v>
      </c>
      <c r="C61" s="282"/>
      <c r="D61" s="167">
        <f>D60-D27</f>
        <v>-16002</v>
      </c>
      <c r="E61" s="167">
        <f>E60-E27</f>
        <v>-7835</v>
      </c>
      <c r="F61" s="167">
        <f>F60-F27</f>
        <v>6085</v>
      </c>
      <c r="G61" s="167"/>
      <c r="H61" s="167"/>
      <c r="I61" s="167"/>
      <c r="J61" s="179">
        <f t="shared" si="3"/>
        <v>-16002</v>
      </c>
      <c r="K61" s="180">
        <f t="shared" si="4"/>
        <v>-7835</v>
      </c>
      <c r="L61" s="180">
        <f t="shared" si="5"/>
        <v>6085</v>
      </c>
    </row>
    <row r="62" spans="1:12" ht="13.5" thickBot="1">
      <c r="A62" s="169" t="s">
        <v>146</v>
      </c>
      <c r="B62" s="281" t="s">
        <v>119</v>
      </c>
      <c r="C62" s="282"/>
      <c r="D62" s="164">
        <f>D63+D64</f>
        <v>16002</v>
      </c>
      <c r="E62" s="164">
        <f>E63+E64</f>
        <v>16002</v>
      </c>
      <c r="F62" s="164">
        <f>F63+F64</f>
        <v>16002</v>
      </c>
      <c r="G62" s="164"/>
      <c r="H62" s="164"/>
      <c r="I62" s="164"/>
      <c r="J62" s="179">
        <f t="shared" si="3"/>
        <v>16002</v>
      </c>
      <c r="K62" s="180">
        <f t="shared" si="4"/>
        <v>16002</v>
      </c>
      <c r="L62" s="180">
        <f t="shared" si="5"/>
        <v>16002</v>
      </c>
    </row>
    <row r="63" spans="1:12" ht="13.5" thickBot="1">
      <c r="A63" s="169"/>
      <c r="B63" s="187" t="s">
        <v>94</v>
      </c>
      <c r="C63" s="176" t="s">
        <v>206</v>
      </c>
      <c r="D63" s="164">
        <v>10663</v>
      </c>
      <c r="E63" s="164">
        <v>10663</v>
      </c>
      <c r="F63" s="164">
        <v>10824</v>
      </c>
      <c r="G63" s="164"/>
      <c r="H63" s="164"/>
      <c r="I63" s="164"/>
      <c r="J63" s="179">
        <f t="shared" si="3"/>
        <v>10663</v>
      </c>
      <c r="K63" s="180">
        <f t="shared" si="4"/>
        <v>10663</v>
      </c>
      <c r="L63" s="180">
        <f t="shared" si="5"/>
        <v>10824</v>
      </c>
    </row>
    <row r="64" spans="1:12" ht="13.5" thickBot="1">
      <c r="A64" s="169"/>
      <c r="B64" s="187" t="s">
        <v>97</v>
      </c>
      <c r="C64" s="176" t="s">
        <v>207</v>
      </c>
      <c r="D64" s="164">
        <v>5339</v>
      </c>
      <c r="E64" s="164">
        <v>5339</v>
      </c>
      <c r="F64" s="164">
        <v>5178</v>
      </c>
      <c r="G64" s="167"/>
      <c r="H64" s="167"/>
      <c r="I64" s="167"/>
      <c r="J64" s="179">
        <f t="shared" si="3"/>
        <v>5339</v>
      </c>
      <c r="K64" s="180">
        <f t="shared" si="4"/>
        <v>5339</v>
      </c>
      <c r="L64" s="180">
        <f t="shared" si="5"/>
        <v>5178</v>
      </c>
    </row>
    <row r="65" spans="1:12" ht="13.5" thickBot="1">
      <c r="A65" s="169" t="s">
        <v>120</v>
      </c>
      <c r="B65" s="273" t="s">
        <v>124</v>
      </c>
      <c r="C65" s="274"/>
      <c r="D65" s="167">
        <v>16002</v>
      </c>
      <c r="E65" s="167">
        <v>16002</v>
      </c>
      <c r="F65" s="167">
        <v>16002</v>
      </c>
      <c r="G65" s="167"/>
      <c r="H65" s="167"/>
      <c r="I65" s="167"/>
      <c r="J65" s="179">
        <f t="shared" si="3"/>
        <v>16002</v>
      </c>
      <c r="K65" s="180">
        <f t="shared" si="4"/>
        <v>16002</v>
      </c>
      <c r="L65" s="180">
        <f t="shared" si="5"/>
        <v>16002</v>
      </c>
    </row>
    <row r="66" spans="1:12" ht="13.5" thickBot="1">
      <c r="A66" s="159" t="s">
        <v>147</v>
      </c>
      <c r="B66" s="279" t="s">
        <v>306</v>
      </c>
      <c r="C66" s="280"/>
      <c r="D66" s="167"/>
      <c r="E66" s="167"/>
      <c r="F66" s="167"/>
      <c r="G66" s="167"/>
      <c r="H66" s="167">
        <v>8167</v>
      </c>
      <c r="I66" s="167">
        <v>8167</v>
      </c>
      <c r="J66" s="179">
        <f t="shared" si="3"/>
        <v>0</v>
      </c>
      <c r="K66" s="180">
        <v>8167</v>
      </c>
      <c r="L66" s="180">
        <v>8167</v>
      </c>
    </row>
    <row r="67" spans="1:12" ht="13.5" thickBot="1">
      <c r="A67" s="159" t="s">
        <v>148</v>
      </c>
      <c r="B67" s="279" t="s">
        <v>122</v>
      </c>
      <c r="C67" s="280"/>
      <c r="D67" s="167"/>
      <c r="E67" s="167"/>
      <c r="F67" s="167"/>
      <c r="G67" s="167"/>
      <c r="H67" s="167"/>
      <c r="I67" s="167"/>
      <c r="J67" s="179">
        <f t="shared" si="3"/>
        <v>0</v>
      </c>
      <c r="K67" s="180">
        <f t="shared" si="4"/>
        <v>0</v>
      </c>
      <c r="L67" s="180">
        <f t="shared" si="5"/>
        <v>0</v>
      </c>
    </row>
    <row r="68" spans="1:12" ht="13.5" thickBot="1">
      <c r="A68" s="159"/>
      <c r="B68" s="183" t="s">
        <v>94</v>
      </c>
      <c r="C68" s="176" t="s">
        <v>208</v>
      </c>
      <c r="D68" s="164"/>
      <c r="E68" s="164"/>
      <c r="F68" s="164"/>
      <c r="G68" s="164"/>
      <c r="H68" s="164"/>
      <c r="I68" s="164"/>
      <c r="J68" s="179">
        <f t="shared" si="3"/>
        <v>0</v>
      </c>
      <c r="K68" s="180">
        <f t="shared" si="4"/>
        <v>0</v>
      </c>
      <c r="L68" s="180">
        <f t="shared" si="5"/>
        <v>0</v>
      </c>
    </row>
    <row r="69" spans="1:12" ht="13.5" thickBot="1">
      <c r="A69" s="159"/>
      <c r="B69" s="183" t="s">
        <v>97</v>
      </c>
      <c r="C69" s="176" t="s">
        <v>209</v>
      </c>
      <c r="D69" s="167"/>
      <c r="E69" s="167"/>
      <c r="F69" s="167"/>
      <c r="G69" s="167"/>
      <c r="H69" s="167"/>
      <c r="I69" s="167"/>
      <c r="J69" s="179">
        <f t="shared" si="3"/>
        <v>0</v>
      </c>
      <c r="K69" s="180">
        <f t="shared" si="4"/>
        <v>0</v>
      </c>
      <c r="L69" s="180">
        <f t="shared" si="5"/>
        <v>0</v>
      </c>
    </row>
    <row r="70" spans="1:12" ht="13.5" thickBot="1">
      <c r="A70" s="159"/>
      <c r="B70" s="183" t="s">
        <v>98</v>
      </c>
      <c r="C70" s="176" t="s">
        <v>23</v>
      </c>
      <c r="D70" s="164"/>
      <c r="E70" s="164"/>
      <c r="F70" s="164"/>
      <c r="G70" s="167"/>
      <c r="H70" s="167"/>
      <c r="I70" s="167"/>
      <c r="J70" s="179">
        <f t="shared" si="3"/>
        <v>0</v>
      </c>
      <c r="K70" s="180">
        <f t="shared" si="4"/>
        <v>0</v>
      </c>
      <c r="L70" s="180">
        <f t="shared" si="5"/>
        <v>0</v>
      </c>
    </row>
    <row r="71" spans="1:12" ht="13.5" thickBot="1">
      <c r="A71" s="159"/>
      <c r="B71" s="183" t="s">
        <v>99</v>
      </c>
      <c r="C71" s="176" t="s">
        <v>42</v>
      </c>
      <c r="D71" s="164"/>
      <c r="E71" s="164"/>
      <c r="F71" s="164"/>
      <c r="G71" s="167"/>
      <c r="H71" s="167"/>
      <c r="I71" s="167"/>
      <c r="J71" s="179">
        <f t="shared" si="3"/>
        <v>0</v>
      </c>
      <c r="K71" s="180">
        <f t="shared" si="4"/>
        <v>0</v>
      </c>
      <c r="L71" s="180">
        <f t="shared" si="5"/>
        <v>0</v>
      </c>
    </row>
    <row r="72" spans="1:12" ht="13.5" thickBot="1">
      <c r="A72" s="169" t="s">
        <v>123</v>
      </c>
      <c r="B72" s="273" t="s">
        <v>125</v>
      </c>
      <c r="C72" s="274"/>
      <c r="D72" s="167"/>
      <c r="E72" s="167"/>
      <c r="F72" s="167"/>
      <c r="G72" s="167"/>
      <c r="H72" s="167"/>
      <c r="I72" s="167"/>
      <c r="J72" s="179">
        <f t="shared" si="3"/>
        <v>0</v>
      </c>
      <c r="K72" s="180">
        <f t="shared" si="4"/>
        <v>0</v>
      </c>
      <c r="L72" s="180">
        <f t="shared" si="5"/>
        <v>0</v>
      </c>
    </row>
    <row r="73" spans="1:12" ht="13.5" thickBot="1">
      <c r="A73" s="169" t="s">
        <v>126</v>
      </c>
      <c r="B73" s="281" t="s">
        <v>127</v>
      </c>
      <c r="C73" s="282"/>
      <c r="D73" s="167">
        <v>16002</v>
      </c>
      <c r="E73" s="167">
        <v>16002</v>
      </c>
      <c r="F73" s="167">
        <v>16002</v>
      </c>
      <c r="G73" s="167"/>
      <c r="H73" s="167">
        <v>8167</v>
      </c>
      <c r="I73" s="167">
        <v>8167</v>
      </c>
      <c r="J73" s="179">
        <f t="shared" si="3"/>
        <v>16002</v>
      </c>
      <c r="K73" s="180">
        <v>24169</v>
      </c>
      <c r="L73" s="180">
        <v>24169</v>
      </c>
    </row>
    <row r="74" spans="1:12" ht="13.5" thickBot="1">
      <c r="A74" s="169"/>
      <c r="B74" s="184" t="s">
        <v>303</v>
      </c>
      <c r="C74" s="185"/>
      <c r="D74" s="167"/>
      <c r="E74" s="167"/>
      <c r="F74" s="167">
        <v>-13</v>
      </c>
      <c r="G74" s="167"/>
      <c r="H74" s="167"/>
      <c r="I74" s="167"/>
      <c r="J74" s="179">
        <f t="shared" si="3"/>
        <v>0</v>
      </c>
      <c r="K74" s="180">
        <f t="shared" si="4"/>
        <v>0</v>
      </c>
      <c r="L74" s="180">
        <f t="shared" si="5"/>
        <v>-13</v>
      </c>
    </row>
    <row r="75" spans="1:12" ht="13.5" thickBot="1">
      <c r="A75" s="159" t="s">
        <v>149</v>
      </c>
      <c r="B75" s="279" t="s">
        <v>24</v>
      </c>
      <c r="C75" s="280"/>
      <c r="D75" s="167"/>
      <c r="E75" s="167">
        <v>8167</v>
      </c>
      <c r="F75" s="167">
        <v>8167</v>
      </c>
      <c r="G75" s="167"/>
      <c r="H75" s="167"/>
      <c r="I75" s="167"/>
      <c r="J75" s="179">
        <f t="shared" si="3"/>
        <v>0</v>
      </c>
      <c r="K75" s="180">
        <v>8167</v>
      </c>
      <c r="L75" s="180">
        <v>8167</v>
      </c>
    </row>
    <row r="76" spans="1:12" ht="13.5" thickBot="1">
      <c r="A76" s="159" t="s">
        <v>150</v>
      </c>
      <c r="B76" s="279" t="s">
        <v>129</v>
      </c>
      <c r="C76" s="280"/>
      <c r="D76" s="164"/>
      <c r="E76" s="164"/>
      <c r="F76" s="164"/>
      <c r="G76" s="164"/>
      <c r="H76" s="164"/>
      <c r="I76" s="164"/>
      <c r="J76" s="179">
        <f t="shared" si="3"/>
        <v>0</v>
      </c>
      <c r="K76" s="180">
        <f t="shared" si="4"/>
        <v>0</v>
      </c>
      <c r="L76" s="180">
        <f t="shared" si="5"/>
        <v>0</v>
      </c>
    </row>
    <row r="77" spans="1:12" ht="13.5" thickBot="1">
      <c r="A77" s="159"/>
      <c r="B77" s="183" t="s">
        <v>94</v>
      </c>
      <c r="C77" s="176" t="s">
        <v>25</v>
      </c>
      <c r="D77" s="164"/>
      <c r="E77" s="164"/>
      <c r="F77" s="164"/>
      <c r="G77" s="164"/>
      <c r="H77" s="164"/>
      <c r="I77" s="164"/>
      <c r="J77" s="179">
        <f t="shared" si="3"/>
        <v>0</v>
      </c>
      <c r="K77" s="180">
        <f t="shared" si="4"/>
        <v>0</v>
      </c>
      <c r="L77" s="180">
        <f t="shared" si="5"/>
        <v>0</v>
      </c>
    </row>
    <row r="78" spans="1:12" ht="13.5" thickBot="1">
      <c r="A78" s="159"/>
      <c r="B78" s="183" t="s">
        <v>97</v>
      </c>
      <c r="C78" s="176" t="s">
        <v>26</v>
      </c>
      <c r="D78" s="164"/>
      <c r="E78" s="164"/>
      <c r="F78" s="164"/>
      <c r="G78" s="164"/>
      <c r="H78" s="164"/>
      <c r="I78" s="164"/>
      <c r="J78" s="179">
        <f t="shared" si="3"/>
        <v>0</v>
      </c>
      <c r="K78" s="180">
        <f t="shared" si="4"/>
        <v>0</v>
      </c>
      <c r="L78" s="180">
        <f t="shared" si="5"/>
        <v>0</v>
      </c>
    </row>
    <row r="79" spans="1:12" ht="13.5" thickBot="1">
      <c r="A79" s="159"/>
      <c r="B79" s="183" t="s">
        <v>98</v>
      </c>
      <c r="C79" s="176" t="s">
        <v>211</v>
      </c>
      <c r="D79" s="164"/>
      <c r="E79" s="164"/>
      <c r="F79" s="164"/>
      <c r="G79" s="164"/>
      <c r="H79" s="164"/>
      <c r="I79" s="164"/>
      <c r="J79" s="179">
        <f t="shared" si="3"/>
        <v>0</v>
      </c>
      <c r="K79" s="180">
        <f t="shared" si="4"/>
        <v>0</v>
      </c>
      <c r="L79" s="180">
        <f t="shared" si="5"/>
        <v>0</v>
      </c>
    </row>
    <row r="80" spans="1:12" ht="13.5" thickBot="1">
      <c r="A80" s="169" t="s">
        <v>130</v>
      </c>
      <c r="B80" s="281" t="s">
        <v>131</v>
      </c>
      <c r="C80" s="282"/>
      <c r="D80" s="167"/>
      <c r="E80" s="167">
        <f>E75</f>
        <v>8167</v>
      </c>
      <c r="F80" s="167">
        <f>F75</f>
        <v>8167</v>
      </c>
      <c r="G80" s="167"/>
      <c r="H80" s="167"/>
      <c r="I80" s="167"/>
      <c r="J80" s="179">
        <f t="shared" si="3"/>
        <v>0</v>
      </c>
      <c r="K80" s="180">
        <v>8167</v>
      </c>
      <c r="L80" s="180">
        <v>8167</v>
      </c>
    </row>
    <row r="81" spans="1:12" ht="13.5" thickBot="1">
      <c r="A81" s="169"/>
      <c r="B81" s="184" t="s">
        <v>284</v>
      </c>
      <c r="C81" s="185" t="s">
        <v>286</v>
      </c>
      <c r="D81" s="167"/>
      <c r="E81" s="167"/>
      <c r="F81" s="167">
        <v>772</v>
      </c>
      <c r="G81" s="167"/>
      <c r="H81" s="167"/>
      <c r="I81" s="167">
        <v>803</v>
      </c>
      <c r="J81" s="179">
        <f t="shared" si="3"/>
        <v>0</v>
      </c>
      <c r="K81" s="180">
        <f t="shared" si="4"/>
        <v>0</v>
      </c>
      <c r="L81" s="180">
        <f t="shared" si="5"/>
        <v>1575</v>
      </c>
    </row>
    <row r="82" spans="1:12" ht="13.5" thickBot="1">
      <c r="A82" s="169" t="s">
        <v>168</v>
      </c>
      <c r="B82" s="281" t="s">
        <v>304</v>
      </c>
      <c r="C82" s="282"/>
      <c r="D82" s="188">
        <f>D27+D80+D81</f>
        <v>237286</v>
      </c>
      <c r="E82" s="188">
        <f>E27+E80+E81</f>
        <v>250392</v>
      </c>
      <c r="F82" s="188">
        <f>F27+F80+F81</f>
        <v>151353</v>
      </c>
      <c r="G82" s="188"/>
      <c r="H82" s="188">
        <f>H27+H80+H81</f>
        <v>8167</v>
      </c>
      <c r="I82" s="188">
        <f>I27+I80+I81</f>
        <v>8090</v>
      </c>
      <c r="J82" s="179">
        <f t="shared" si="3"/>
        <v>237286</v>
      </c>
      <c r="K82" s="180">
        <f>K27+K81+K80</f>
        <v>258559</v>
      </c>
      <c r="L82" s="180">
        <f>L27+L81+L80</f>
        <v>159443</v>
      </c>
    </row>
    <row r="83" spans="1:12" ht="13.5" thickBot="1">
      <c r="A83" s="189" t="s">
        <v>169</v>
      </c>
      <c r="B83" s="267" t="s">
        <v>305</v>
      </c>
      <c r="C83" s="268"/>
      <c r="D83" s="188">
        <f>D60+D73+D74</f>
        <v>237286</v>
      </c>
      <c r="E83" s="188">
        <f>E60+E73+E74</f>
        <v>250392</v>
      </c>
      <c r="F83" s="188">
        <f>F60+F73+F74</f>
        <v>164488</v>
      </c>
      <c r="G83" s="188"/>
      <c r="H83" s="188">
        <f>H60+H73+H74</f>
        <v>8167</v>
      </c>
      <c r="I83" s="188">
        <f>I60+I73+I74</f>
        <v>8167</v>
      </c>
      <c r="J83" s="179">
        <f t="shared" si="3"/>
        <v>237286</v>
      </c>
      <c r="K83" s="180">
        <f>K60+K73+K74</f>
        <v>258559</v>
      </c>
      <c r="L83" s="180">
        <f>L60+L73+L74</f>
        <v>172655</v>
      </c>
    </row>
    <row r="84" spans="1:10" ht="15.75">
      <c r="A84" s="1"/>
      <c r="B84" s="3"/>
      <c r="C84" s="3"/>
      <c r="D84" s="4"/>
      <c r="E84" s="4"/>
      <c r="F84" s="4"/>
      <c r="G84" s="4"/>
      <c r="H84" s="4"/>
      <c r="I84" s="4"/>
      <c r="J84" s="4"/>
    </row>
    <row r="85" spans="1:10" ht="15.75">
      <c r="A85" s="1"/>
      <c r="B85" s="3"/>
      <c r="C85" s="3"/>
      <c r="D85" s="10"/>
      <c r="E85" s="10"/>
      <c r="F85" s="10"/>
      <c r="G85" s="10"/>
      <c r="H85" s="10"/>
      <c r="I85" s="10"/>
      <c r="J85" s="10"/>
    </row>
  </sheetData>
  <sheetProtection/>
  <mergeCells count="56">
    <mergeCell ref="B80:C80"/>
    <mergeCell ref="B82:C82"/>
    <mergeCell ref="B73:C73"/>
    <mergeCell ref="B75:C75"/>
    <mergeCell ref="J9:L9"/>
    <mergeCell ref="B76:C76"/>
    <mergeCell ref="B59:C59"/>
    <mergeCell ref="B60:C60"/>
    <mergeCell ref="B45:C45"/>
    <mergeCell ref="B46:C46"/>
    <mergeCell ref="B67:C67"/>
    <mergeCell ref="B72:C72"/>
    <mergeCell ref="B61:C61"/>
    <mergeCell ref="B62:C62"/>
    <mergeCell ref="B65:C65"/>
    <mergeCell ref="B66:C66"/>
    <mergeCell ref="B57:C57"/>
    <mergeCell ref="B58:C58"/>
    <mergeCell ref="B28:C28"/>
    <mergeCell ref="B29:C29"/>
    <mergeCell ref="B50:C50"/>
    <mergeCell ref="B53:C53"/>
    <mergeCell ref="B30:C30"/>
    <mergeCell ref="B31:C31"/>
    <mergeCell ref="B35:C35"/>
    <mergeCell ref="B40:C40"/>
    <mergeCell ref="B83:C83"/>
    <mergeCell ref="B18:C18"/>
    <mergeCell ref="B20:C20"/>
    <mergeCell ref="B21:C21"/>
    <mergeCell ref="B22:C22"/>
    <mergeCell ref="B23:C23"/>
    <mergeCell ref="B24:C24"/>
    <mergeCell ref="B25:C25"/>
    <mergeCell ref="B26:C26"/>
    <mergeCell ref="B27:C27"/>
    <mergeCell ref="B12:C12"/>
    <mergeCell ref="B13:C13"/>
    <mergeCell ref="B14:C14"/>
    <mergeCell ref="B15:C15"/>
    <mergeCell ref="B16:C16"/>
    <mergeCell ref="B17:C17"/>
    <mergeCell ref="B10:C10"/>
    <mergeCell ref="B11:C11"/>
    <mergeCell ref="G6:I7"/>
    <mergeCell ref="G9:I9"/>
    <mergeCell ref="D6:F7"/>
    <mergeCell ref="D9:F9"/>
    <mergeCell ref="A1:J1"/>
    <mergeCell ref="A2:J2"/>
    <mergeCell ref="A3:J3"/>
    <mergeCell ref="A4:J4"/>
    <mergeCell ref="A5:J5"/>
    <mergeCell ref="A6:A8"/>
    <mergeCell ref="B6:C8"/>
    <mergeCell ref="J6:L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7" sqref="B7:F22"/>
    </sheetView>
  </sheetViews>
  <sheetFormatPr defaultColWidth="9.00390625" defaultRowHeight="12.75"/>
  <cols>
    <col min="1" max="1" width="43.125" style="0" bestFit="1" customWidth="1"/>
  </cols>
  <sheetData>
    <row r="1" spans="1:7" ht="12.75" customHeight="1">
      <c r="A1" s="285" t="s">
        <v>30</v>
      </c>
      <c r="B1" s="285"/>
      <c r="C1" s="285"/>
      <c r="D1" s="285"/>
      <c r="E1" s="285"/>
      <c r="F1" s="285"/>
      <c r="G1" s="285"/>
    </row>
    <row r="2" spans="1:3" ht="12.75">
      <c r="A2" s="22"/>
      <c r="B2" s="70"/>
      <c r="C2" s="70"/>
    </row>
    <row r="3" spans="1:7" ht="18.75">
      <c r="A3" s="285" t="s">
        <v>265</v>
      </c>
      <c r="B3" s="285"/>
      <c r="C3" s="285"/>
      <c r="D3" s="285"/>
      <c r="E3" s="285"/>
      <c r="F3" s="285"/>
      <c r="G3" s="285"/>
    </row>
    <row r="4" spans="1:7" ht="18.75">
      <c r="A4" s="286" t="s">
        <v>1</v>
      </c>
      <c r="B4" s="286"/>
      <c r="C4" s="286"/>
      <c r="D4" s="286"/>
      <c r="E4" s="286"/>
      <c r="F4" s="291" t="s">
        <v>315</v>
      </c>
      <c r="G4" s="291"/>
    </row>
    <row r="5" spans="1:7" ht="37.5" customHeight="1">
      <c r="A5" s="72"/>
      <c r="B5" s="287" t="s">
        <v>158</v>
      </c>
      <c r="C5" s="288"/>
      <c r="D5" s="289" t="s">
        <v>316</v>
      </c>
      <c r="E5" s="290"/>
      <c r="F5" s="288" t="s">
        <v>49</v>
      </c>
      <c r="G5" s="288"/>
    </row>
    <row r="6" spans="1:7" ht="15">
      <c r="A6" s="65"/>
      <c r="B6" s="71" t="s">
        <v>2</v>
      </c>
      <c r="C6" s="71" t="s">
        <v>3</v>
      </c>
      <c r="D6" s="71" t="s">
        <v>2</v>
      </c>
      <c r="E6" s="71" t="s">
        <v>3</v>
      </c>
      <c r="F6" s="71" t="s">
        <v>2</v>
      </c>
      <c r="G6" s="71" t="s">
        <v>3</v>
      </c>
    </row>
    <row r="7" spans="1:7" ht="15">
      <c r="A7" s="65" t="s">
        <v>4</v>
      </c>
      <c r="B7" s="226">
        <v>13407</v>
      </c>
      <c r="C7" s="226">
        <v>11769</v>
      </c>
      <c r="D7" s="226"/>
      <c r="E7" s="226">
        <v>43</v>
      </c>
      <c r="F7" s="227">
        <f>+B7+D7</f>
        <v>13407</v>
      </c>
      <c r="G7" s="75">
        <f>+C7+E7</f>
        <v>11812</v>
      </c>
    </row>
    <row r="8" spans="1:7" ht="15">
      <c r="A8" s="65" t="s">
        <v>5</v>
      </c>
      <c r="B8" s="226">
        <v>1322</v>
      </c>
      <c r="C8" s="226">
        <v>93</v>
      </c>
      <c r="D8" s="226"/>
      <c r="E8" s="226">
        <v>34</v>
      </c>
      <c r="F8" s="227">
        <f aca="true" t="shared" si="0" ref="F8:F20">+B8+D8</f>
        <v>1322</v>
      </c>
      <c r="G8" s="75">
        <f aca="true" t="shared" si="1" ref="G8:G22">+C8+E8</f>
        <v>127</v>
      </c>
    </row>
    <row r="9" spans="1:7" ht="15">
      <c r="A9" s="65" t="s">
        <v>6</v>
      </c>
      <c r="B9" s="226">
        <f>SUM(B7:B8)</f>
        <v>14729</v>
      </c>
      <c r="C9" s="226">
        <f>SUM(C7:C8)</f>
        <v>11862</v>
      </c>
      <c r="D9" s="226">
        <f>SUM(D7:D8)</f>
        <v>0</v>
      </c>
      <c r="E9" s="226">
        <f>SUM(E7:E8)</f>
        <v>77</v>
      </c>
      <c r="F9" s="227">
        <f t="shared" si="0"/>
        <v>14729</v>
      </c>
      <c r="G9" s="75">
        <f t="shared" si="1"/>
        <v>11939</v>
      </c>
    </row>
    <row r="10" spans="1:7" ht="15">
      <c r="A10" s="65" t="s">
        <v>7</v>
      </c>
      <c r="B10" s="226">
        <v>0</v>
      </c>
      <c r="C10" s="226">
        <v>0</v>
      </c>
      <c r="D10" s="226"/>
      <c r="E10" s="226">
        <v>0</v>
      </c>
      <c r="F10" s="227">
        <f t="shared" si="0"/>
        <v>0</v>
      </c>
      <c r="G10" s="75">
        <f t="shared" si="1"/>
        <v>0</v>
      </c>
    </row>
    <row r="11" spans="1:7" ht="15">
      <c r="A11" s="65" t="s">
        <v>8</v>
      </c>
      <c r="B11" s="226"/>
      <c r="C11" s="226">
        <v>2118</v>
      </c>
      <c r="D11" s="226"/>
      <c r="E11" s="226">
        <v>803</v>
      </c>
      <c r="F11" s="227">
        <f t="shared" si="0"/>
        <v>0</v>
      </c>
      <c r="G11" s="75">
        <f t="shared" si="1"/>
        <v>2921</v>
      </c>
    </row>
    <row r="12" spans="1:7" ht="15">
      <c r="A12" s="65" t="s">
        <v>9</v>
      </c>
      <c r="B12" s="226">
        <v>72</v>
      </c>
      <c r="C12" s="226">
        <v>59</v>
      </c>
      <c r="D12" s="226"/>
      <c r="E12" s="226"/>
      <c r="F12" s="227">
        <f t="shared" si="0"/>
        <v>72</v>
      </c>
      <c r="G12" s="75">
        <f t="shared" si="1"/>
        <v>59</v>
      </c>
    </row>
    <row r="13" spans="1:7" ht="15">
      <c r="A13" s="65" t="s">
        <v>10</v>
      </c>
      <c r="B13" s="226">
        <v>1346</v>
      </c>
      <c r="C13" s="226"/>
      <c r="D13" s="226"/>
      <c r="E13" s="226">
        <v>0</v>
      </c>
      <c r="F13" s="227">
        <f t="shared" si="0"/>
        <v>1346</v>
      </c>
      <c r="G13" s="75">
        <f t="shared" si="1"/>
        <v>0</v>
      </c>
    </row>
    <row r="14" spans="1:7" ht="15">
      <c r="A14" s="65" t="s">
        <v>11</v>
      </c>
      <c r="B14" s="226"/>
      <c r="C14" s="226"/>
      <c r="D14" s="226"/>
      <c r="E14" s="226"/>
      <c r="F14" s="227">
        <f t="shared" si="0"/>
        <v>0</v>
      </c>
      <c r="G14" s="75">
        <f t="shared" si="1"/>
        <v>0</v>
      </c>
    </row>
    <row r="15" spans="1:7" ht="15">
      <c r="A15" s="65" t="s">
        <v>12</v>
      </c>
      <c r="B15" s="226"/>
      <c r="C15" s="226"/>
      <c r="D15" s="226"/>
      <c r="E15" s="226"/>
      <c r="F15" s="227">
        <f t="shared" si="0"/>
        <v>0</v>
      </c>
      <c r="G15" s="75">
        <f t="shared" si="1"/>
        <v>0</v>
      </c>
    </row>
    <row r="16" spans="1:7" ht="15">
      <c r="A16" s="65" t="s">
        <v>13</v>
      </c>
      <c r="B16" s="226">
        <f>1346-72</f>
        <v>1274</v>
      </c>
      <c r="C16" s="226">
        <v>2059</v>
      </c>
      <c r="D16" s="226">
        <f>+D13+D14</f>
        <v>0</v>
      </c>
      <c r="E16" s="226">
        <v>803</v>
      </c>
      <c r="F16" s="227">
        <f t="shared" si="0"/>
        <v>1274</v>
      </c>
      <c r="G16" s="75">
        <f t="shared" si="1"/>
        <v>2862</v>
      </c>
    </row>
    <row r="17" spans="1:7" ht="15">
      <c r="A17" s="65" t="s">
        <v>14</v>
      </c>
      <c r="B17" s="226">
        <f>+B16+B9</f>
        <v>16003</v>
      </c>
      <c r="C17" s="226">
        <f>+C16+C9</f>
        <v>13921</v>
      </c>
      <c r="D17" s="226"/>
      <c r="E17" s="226">
        <f>+E16+E9</f>
        <v>880</v>
      </c>
      <c r="F17" s="227">
        <f t="shared" si="0"/>
        <v>16003</v>
      </c>
      <c r="G17" s="75">
        <f t="shared" si="1"/>
        <v>14801</v>
      </c>
    </row>
    <row r="18" spans="1:7" ht="15">
      <c r="A18" s="65" t="s">
        <v>15</v>
      </c>
      <c r="B18" s="226"/>
      <c r="C18" s="226"/>
      <c r="D18" s="226"/>
      <c r="E18" s="226"/>
      <c r="F18" s="227">
        <f t="shared" si="0"/>
        <v>0</v>
      </c>
      <c r="G18" s="75">
        <f t="shared" si="1"/>
        <v>0</v>
      </c>
    </row>
    <row r="19" spans="1:7" ht="15">
      <c r="A19" s="65" t="s">
        <v>16</v>
      </c>
      <c r="B19" s="226"/>
      <c r="C19" s="226"/>
      <c r="D19" s="226"/>
      <c r="E19" s="226"/>
      <c r="F19" s="227">
        <f t="shared" si="0"/>
        <v>0</v>
      </c>
      <c r="G19" s="75">
        <f t="shared" si="1"/>
        <v>0</v>
      </c>
    </row>
    <row r="20" spans="1:7" ht="15">
      <c r="A20" s="65" t="s">
        <v>0</v>
      </c>
      <c r="B20" s="226">
        <v>16003</v>
      </c>
      <c r="C20" s="226">
        <v>13921</v>
      </c>
      <c r="D20" s="226">
        <f>+D17</f>
        <v>0</v>
      </c>
      <c r="E20" s="226">
        <f>+E17</f>
        <v>880</v>
      </c>
      <c r="F20" s="227">
        <f t="shared" si="0"/>
        <v>16003</v>
      </c>
      <c r="G20" s="75">
        <f t="shared" si="1"/>
        <v>14801</v>
      </c>
    </row>
    <row r="21" spans="1:7" ht="12.75">
      <c r="A21" s="136" t="s">
        <v>322</v>
      </c>
      <c r="B21" s="228"/>
      <c r="C21" s="228">
        <v>-2059</v>
      </c>
      <c r="D21" s="228"/>
      <c r="E21" s="228">
        <v>-803</v>
      </c>
      <c r="F21" s="228"/>
      <c r="G21" s="75">
        <f t="shared" si="1"/>
        <v>-2862</v>
      </c>
    </row>
    <row r="22" spans="1:7" ht="15">
      <c r="A22" s="137" t="s">
        <v>323</v>
      </c>
      <c r="B22" s="228"/>
      <c r="C22" s="228">
        <v>11862</v>
      </c>
      <c r="D22" s="228"/>
      <c r="E22" s="228">
        <v>77</v>
      </c>
      <c r="F22" s="228"/>
      <c r="G22" s="75">
        <f t="shared" si="1"/>
        <v>11939</v>
      </c>
    </row>
  </sheetData>
  <sheetProtection/>
  <mergeCells count="7">
    <mergeCell ref="A1:G1"/>
    <mergeCell ref="A3:G3"/>
    <mergeCell ref="A4:E4"/>
    <mergeCell ref="B5:C5"/>
    <mergeCell ref="D5:E5"/>
    <mergeCell ref="F5:G5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2"/>
  <sheetViews>
    <sheetView zoomScalePageLayoutView="0" workbookViewId="0" topLeftCell="A95">
      <selection activeCell="A1" sqref="A1:D122"/>
    </sheetView>
  </sheetViews>
  <sheetFormatPr defaultColWidth="9.00390625" defaultRowHeight="12.75"/>
  <cols>
    <col min="1" max="1" width="4.125" style="0" bestFit="1" customWidth="1"/>
    <col min="2" max="2" width="42.625" style="0" bestFit="1" customWidth="1"/>
    <col min="3" max="3" width="12.625" style="0" bestFit="1" customWidth="1"/>
    <col min="4" max="4" width="16.75390625" style="0" customWidth="1"/>
    <col min="5" max="5" width="58.375" style="14" customWidth="1"/>
  </cols>
  <sheetData>
    <row r="1" ht="12.75">
      <c r="D1" s="14"/>
    </row>
    <row r="2" spans="2:4" ht="15.75">
      <c r="B2" s="62" t="s">
        <v>40</v>
      </c>
      <c r="D2" s="14"/>
    </row>
    <row r="3" spans="1:2" ht="15.75">
      <c r="A3" s="17"/>
      <c r="B3" s="62" t="s">
        <v>265</v>
      </c>
    </row>
    <row r="4" spans="1:5" ht="18.75">
      <c r="A4" s="63"/>
      <c r="B4" s="190" t="s">
        <v>223</v>
      </c>
      <c r="C4" s="64"/>
      <c r="D4" s="127" t="s">
        <v>317</v>
      </c>
      <c r="E4" s="121"/>
    </row>
    <row r="5" spans="1:5" ht="15.75">
      <c r="A5" s="63"/>
      <c r="B5" s="60"/>
      <c r="C5" s="64"/>
      <c r="D5" s="74" t="s">
        <v>276</v>
      </c>
      <c r="E5" s="121"/>
    </row>
    <row r="6" spans="1:5" ht="15">
      <c r="A6" s="65"/>
      <c r="B6" s="65"/>
      <c r="C6" s="66">
        <v>2012</v>
      </c>
      <c r="D6" s="114">
        <v>2013</v>
      </c>
      <c r="E6" s="121"/>
    </row>
    <row r="7" spans="1:5" ht="14.25">
      <c r="A7" s="67"/>
      <c r="B7" s="67" t="s">
        <v>224</v>
      </c>
      <c r="C7" s="114">
        <f>+C8+C12+C45+C70</f>
        <v>1717522</v>
      </c>
      <c r="D7" s="114">
        <f>D8+D12+D45+D70</f>
        <v>1708432</v>
      </c>
      <c r="E7" s="121"/>
    </row>
    <row r="8" spans="1:5" ht="14.25">
      <c r="A8" s="67" t="s">
        <v>157</v>
      </c>
      <c r="B8" s="67" t="s">
        <v>225</v>
      </c>
      <c r="C8" s="114">
        <f>SUM(C9:C11)</f>
        <v>865</v>
      </c>
      <c r="D8" s="114">
        <v>288</v>
      </c>
      <c r="E8" s="121"/>
    </row>
    <row r="9" spans="1:5" ht="15">
      <c r="A9" s="65"/>
      <c r="B9" s="65" t="s">
        <v>226</v>
      </c>
      <c r="C9" s="114"/>
      <c r="D9" s="114">
        <v>288</v>
      </c>
      <c r="E9" s="121"/>
    </row>
    <row r="10" spans="1:5" ht="15">
      <c r="A10" s="65"/>
      <c r="B10" s="65" t="s">
        <v>227</v>
      </c>
      <c r="C10" s="114">
        <v>865</v>
      </c>
      <c r="D10" s="114"/>
      <c r="E10" s="121"/>
    </row>
    <row r="11" spans="1:5" ht="15">
      <c r="A11" s="65"/>
      <c r="B11" s="65" t="s">
        <v>228</v>
      </c>
      <c r="C11" s="114"/>
      <c r="D11" s="114"/>
      <c r="E11" s="121"/>
    </row>
    <row r="12" spans="1:5" ht="14.25">
      <c r="A12" s="67" t="s">
        <v>159</v>
      </c>
      <c r="B12" s="67" t="s">
        <v>229</v>
      </c>
      <c r="C12" s="115">
        <f>+C13+C17+C21+C29</f>
        <v>747957</v>
      </c>
      <c r="D12" s="115">
        <f>D13+D17+D21+D29+D33</f>
        <v>776949</v>
      </c>
      <c r="E12" s="121"/>
    </row>
    <row r="13" spans="1:5" ht="15">
      <c r="A13" s="65" t="s">
        <v>94</v>
      </c>
      <c r="B13" s="65" t="s">
        <v>230</v>
      </c>
      <c r="C13" s="114">
        <f>SUM(C14:C16)</f>
        <v>716021</v>
      </c>
      <c r="D13" s="114">
        <f>D14+D15+D16</f>
        <v>709159</v>
      </c>
      <c r="E13" s="121"/>
    </row>
    <row r="14" spans="1:5" ht="15">
      <c r="A14" s="65"/>
      <c r="B14" s="65" t="s">
        <v>47</v>
      </c>
      <c r="C14" s="116">
        <v>137523</v>
      </c>
      <c r="D14" s="116">
        <v>135042</v>
      </c>
      <c r="E14" s="122" t="s">
        <v>273</v>
      </c>
    </row>
    <row r="15" spans="1:5" ht="15">
      <c r="A15" s="65"/>
      <c r="B15" s="65" t="s">
        <v>48</v>
      </c>
      <c r="C15" s="114">
        <v>211513</v>
      </c>
      <c r="D15" s="114">
        <v>218419</v>
      </c>
      <c r="E15" s="122" t="s">
        <v>274</v>
      </c>
    </row>
    <row r="16" spans="1:5" ht="15">
      <c r="A16" s="65"/>
      <c r="B16" s="65" t="s">
        <v>46</v>
      </c>
      <c r="C16" s="117">
        <v>366985</v>
      </c>
      <c r="D16" s="117">
        <v>355698</v>
      </c>
      <c r="E16" s="122" t="s">
        <v>275</v>
      </c>
    </row>
    <row r="17" spans="1:5" ht="15">
      <c r="A17" s="65" t="s">
        <v>97</v>
      </c>
      <c r="B17" s="65" t="s">
        <v>231</v>
      </c>
      <c r="C17" s="114">
        <f>SUM(C18:C20)</f>
        <v>15035</v>
      </c>
      <c r="D17" s="114">
        <v>12709</v>
      </c>
      <c r="E17" s="121"/>
    </row>
    <row r="18" spans="1:5" ht="15">
      <c r="A18" s="65"/>
      <c r="B18" s="65" t="s">
        <v>47</v>
      </c>
      <c r="C18" s="116"/>
      <c r="D18" s="116"/>
      <c r="E18" s="121"/>
    </row>
    <row r="19" spans="1:5" ht="15">
      <c r="A19" s="65"/>
      <c r="B19" s="65" t="s">
        <v>48</v>
      </c>
      <c r="C19" s="114">
        <v>14431</v>
      </c>
      <c r="D19" s="114">
        <v>12030</v>
      </c>
      <c r="E19" s="121"/>
    </row>
    <row r="20" spans="1:5" ht="15">
      <c r="A20" s="65"/>
      <c r="B20" s="65" t="s">
        <v>46</v>
      </c>
      <c r="C20" s="117">
        <v>604</v>
      </c>
      <c r="D20" s="117">
        <v>679</v>
      </c>
      <c r="E20" s="121"/>
    </row>
    <row r="21" spans="1:5" ht="15">
      <c r="A21" s="65" t="s">
        <v>98</v>
      </c>
      <c r="B21" s="65" t="s">
        <v>232</v>
      </c>
      <c r="C21" s="114">
        <f>SUM(C22:C24)</f>
        <v>2663</v>
      </c>
      <c r="D21" s="114">
        <v>642</v>
      </c>
      <c r="E21" s="121"/>
    </row>
    <row r="22" spans="1:5" ht="15">
      <c r="A22" s="65"/>
      <c r="B22" s="65" t="s">
        <v>47</v>
      </c>
      <c r="C22" s="116"/>
      <c r="D22" s="116"/>
      <c r="E22" s="121"/>
    </row>
    <row r="23" spans="1:5" ht="15">
      <c r="A23" s="65"/>
      <c r="B23" s="65" t="s">
        <v>48</v>
      </c>
      <c r="C23" s="114">
        <v>2663</v>
      </c>
      <c r="D23" s="114">
        <v>642</v>
      </c>
      <c r="E23" s="121"/>
    </row>
    <row r="24" spans="1:5" ht="15">
      <c r="A24" s="65"/>
      <c r="B24" s="65" t="s">
        <v>46</v>
      </c>
      <c r="C24" s="114"/>
      <c r="D24" s="114"/>
      <c r="E24" s="121"/>
    </row>
    <row r="25" spans="1:5" ht="15">
      <c r="A25" s="65" t="s">
        <v>99</v>
      </c>
      <c r="B25" s="65" t="s">
        <v>233</v>
      </c>
      <c r="C25" s="114"/>
      <c r="D25" s="114"/>
      <c r="E25" s="121"/>
    </row>
    <row r="26" spans="1:5" ht="15">
      <c r="A26" s="65"/>
      <c r="B26" s="65" t="s">
        <v>226</v>
      </c>
      <c r="C26" s="114"/>
      <c r="D26" s="114"/>
      <c r="E26" s="121"/>
    </row>
    <row r="27" spans="1:5" ht="15">
      <c r="A27" s="65"/>
      <c r="B27" s="65" t="s">
        <v>227</v>
      </c>
      <c r="C27" s="114"/>
      <c r="D27" s="114"/>
      <c r="E27" s="121"/>
    </row>
    <row r="28" spans="1:5" ht="15">
      <c r="A28" s="65"/>
      <c r="B28" s="65" t="s">
        <v>228</v>
      </c>
      <c r="C28" s="117"/>
      <c r="D28" s="117"/>
      <c r="E28" s="121"/>
    </row>
    <row r="29" spans="1:5" ht="15">
      <c r="A29" s="65" t="s">
        <v>100</v>
      </c>
      <c r="B29" s="65" t="s">
        <v>234</v>
      </c>
      <c r="C29" s="114">
        <v>14238</v>
      </c>
      <c r="D29" s="114">
        <v>23220</v>
      </c>
      <c r="E29" s="121"/>
    </row>
    <row r="30" spans="1:5" ht="15">
      <c r="A30" s="65"/>
      <c r="B30" s="65" t="s">
        <v>226</v>
      </c>
      <c r="C30" s="116"/>
      <c r="D30" s="116"/>
      <c r="E30" s="121"/>
    </row>
    <row r="31" spans="1:5" ht="15">
      <c r="A31" s="65"/>
      <c r="B31" s="65" t="s">
        <v>227</v>
      </c>
      <c r="C31" s="114">
        <v>14238</v>
      </c>
      <c r="D31" s="114">
        <v>23220</v>
      </c>
      <c r="E31" s="121"/>
    </row>
    <row r="32" spans="1:5" ht="15">
      <c r="A32" s="65"/>
      <c r="B32" s="65" t="s">
        <v>228</v>
      </c>
      <c r="C32" s="114"/>
      <c r="D32" s="114"/>
      <c r="E32" s="121"/>
    </row>
    <row r="33" spans="1:5" ht="15">
      <c r="A33" s="65" t="s">
        <v>101</v>
      </c>
      <c r="B33" s="65" t="s">
        <v>235</v>
      </c>
      <c r="C33" s="114"/>
      <c r="D33" s="114">
        <v>31219</v>
      </c>
      <c r="E33" s="121"/>
    </row>
    <row r="34" spans="1:5" ht="15">
      <c r="A34" s="65"/>
      <c r="B34" s="65" t="s">
        <v>226</v>
      </c>
      <c r="C34" s="114"/>
      <c r="D34" s="114"/>
      <c r="E34" s="121"/>
    </row>
    <row r="35" spans="1:5" ht="15">
      <c r="A35" s="65"/>
      <c r="B35" s="65" t="s">
        <v>227</v>
      </c>
      <c r="C35" s="114"/>
      <c r="D35" s="114">
        <v>31219</v>
      </c>
      <c r="E35" s="121"/>
    </row>
    <row r="36" spans="1:5" ht="15">
      <c r="A36" s="65"/>
      <c r="B36" s="65" t="s">
        <v>228</v>
      </c>
      <c r="C36" s="114"/>
      <c r="D36" s="114"/>
      <c r="E36" s="121"/>
    </row>
    <row r="37" spans="1:5" ht="15">
      <c r="A37" s="65" t="s">
        <v>102</v>
      </c>
      <c r="B37" s="65" t="s">
        <v>236</v>
      </c>
      <c r="C37" s="114"/>
      <c r="D37" s="114"/>
      <c r="E37" s="121"/>
    </row>
    <row r="38" spans="1:5" ht="15">
      <c r="A38" s="65"/>
      <c r="B38" s="65" t="s">
        <v>226</v>
      </c>
      <c r="C38" s="114"/>
      <c r="D38" s="114"/>
      <c r="E38" s="121"/>
    </row>
    <row r="39" spans="1:5" ht="15">
      <c r="A39" s="65"/>
      <c r="B39" s="65" t="s">
        <v>227</v>
      </c>
      <c r="C39" s="114"/>
      <c r="D39" s="114"/>
      <c r="E39" s="121"/>
    </row>
    <row r="40" spans="1:5" ht="15">
      <c r="A40" s="65"/>
      <c r="B40" s="65" t="s">
        <v>228</v>
      </c>
      <c r="C40" s="114"/>
      <c r="D40" s="114"/>
      <c r="E40" s="121"/>
    </row>
    <row r="41" spans="1:5" ht="15">
      <c r="A41" s="65" t="s">
        <v>103</v>
      </c>
      <c r="B41" s="65" t="s">
        <v>237</v>
      </c>
      <c r="C41" s="114"/>
      <c r="D41" s="114"/>
      <c r="E41" s="121"/>
    </row>
    <row r="42" spans="1:5" ht="15">
      <c r="A42" s="65"/>
      <c r="B42" s="65" t="s">
        <v>226</v>
      </c>
      <c r="C42" s="114"/>
      <c r="D42" s="114"/>
      <c r="E42" s="121"/>
    </row>
    <row r="43" spans="1:5" ht="15">
      <c r="A43" s="65"/>
      <c r="B43" s="65" t="s">
        <v>227</v>
      </c>
      <c r="C43" s="114"/>
      <c r="D43" s="114"/>
      <c r="E43" s="121"/>
    </row>
    <row r="44" spans="1:5" ht="15">
      <c r="A44" s="65"/>
      <c r="B44" s="65" t="s">
        <v>228</v>
      </c>
      <c r="C44" s="114"/>
      <c r="D44" s="114"/>
      <c r="E44" s="121"/>
    </row>
    <row r="45" spans="1:5" ht="14.25">
      <c r="A45" s="67" t="s">
        <v>160</v>
      </c>
      <c r="B45" s="67" t="s">
        <v>238</v>
      </c>
      <c r="C45" s="114">
        <v>870</v>
      </c>
      <c r="D45" s="114">
        <v>870</v>
      </c>
      <c r="E45" s="121"/>
    </row>
    <row r="46" spans="1:5" ht="15">
      <c r="A46" s="65" t="s">
        <v>94</v>
      </c>
      <c r="B46" s="65" t="s">
        <v>239</v>
      </c>
      <c r="C46" s="114">
        <v>870</v>
      </c>
      <c r="D46" s="114">
        <v>870</v>
      </c>
      <c r="E46" s="121"/>
    </row>
    <row r="47" spans="1:5" ht="15">
      <c r="A47" s="65"/>
      <c r="B47" s="65" t="s">
        <v>47</v>
      </c>
      <c r="C47" s="114"/>
      <c r="D47" s="114"/>
      <c r="E47" s="121"/>
    </row>
    <row r="48" spans="1:5" ht="15">
      <c r="A48" s="65"/>
      <c r="B48" s="65" t="s">
        <v>48</v>
      </c>
      <c r="C48" s="114"/>
      <c r="D48" s="114"/>
      <c r="E48" s="121"/>
    </row>
    <row r="49" spans="1:5" ht="15">
      <c r="A49" s="65"/>
      <c r="B49" s="65" t="s">
        <v>46</v>
      </c>
      <c r="C49" s="114">
        <v>870</v>
      </c>
      <c r="D49" s="114">
        <v>870</v>
      </c>
      <c r="E49" s="121"/>
    </row>
    <row r="50" spans="1:5" s="120" customFormat="1" ht="15">
      <c r="A50" s="65" t="s">
        <v>97</v>
      </c>
      <c r="B50" s="65" t="s">
        <v>240</v>
      </c>
      <c r="C50" s="114"/>
      <c r="D50" s="114"/>
      <c r="E50" s="124"/>
    </row>
    <row r="51" spans="1:5" s="120" customFormat="1" ht="15">
      <c r="A51" s="68"/>
      <c r="B51" s="68" t="s">
        <v>226</v>
      </c>
      <c r="C51" s="114"/>
      <c r="D51" s="114"/>
      <c r="E51" s="124"/>
    </row>
    <row r="52" spans="1:5" ht="15">
      <c r="A52" s="65"/>
      <c r="B52" s="65" t="s">
        <v>227</v>
      </c>
      <c r="C52" s="114"/>
      <c r="D52" s="114"/>
      <c r="E52" s="121"/>
    </row>
    <row r="53" spans="1:5" ht="15">
      <c r="A53" s="65"/>
      <c r="B53" s="65" t="s">
        <v>228</v>
      </c>
      <c r="C53" s="114"/>
      <c r="D53" s="114"/>
      <c r="E53" s="121"/>
    </row>
    <row r="54" spans="1:5" ht="15">
      <c r="A54" s="65" t="s">
        <v>98</v>
      </c>
      <c r="B54" s="65" t="s">
        <v>241</v>
      </c>
      <c r="C54" s="114"/>
      <c r="D54" s="114"/>
      <c r="E54" s="121"/>
    </row>
    <row r="55" spans="1:5" ht="15">
      <c r="A55" s="65"/>
      <c r="B55" s="65" t="s">
        <v>226</v>
      </c>
      <c r="C55" s="114"/>
      <c r="D55" s="114"/>
      <c r="E55" s="121"/>
    </row>
    <row r="56" spans="1:5" ht="15">
      <c r="A56" s="65"/>
      <c r="B56" s="65" t="s">
        <v>227</v>
      </c>
      <c r="C56" s="114"/>
      <c r="D56" s="114"/>
      <c r="E56" s="121"/>
    </row>
    <row r="57" spans="1:5" ht="15">
      <c r="A57" s="65"/>
      <c r="B57" s="65" t="s">
        <v>228</v>
      </c>
      <c r="C57" s="114"/>
      <c r="D57" s="114"/>
      <c r="E57" s="121"/>
    </row>
    <row r="58" spans="1:5" ht="15">
      <c r="A58" s="65" t="s">
        <v>99</v>
      </c>
      <c r="B58" s="65" t="s">
        <v>242</v>
      </c>
      <c r="C58" s="114"/>
      <c r="D58" s="114"/>
      <c r="E58" s="121"/>
    </row>
    <row r="59" spans="1:5" ht="15">
      <c r="A59" s="65"/>
      <c r="B59" s="65" t="s">
        <v>226</v>
      </c>
      <c r="C59" s="114"/>
      <c r="D59" s="114"/>
      <c r="E59" s="121"/>
    </row>
    <row r="60" spans="1:5" ht="15">
      <c r="A60" s="65"/>
      <c r="B60" s="65" t="s">
        <v>227</v>
      </c>
      <c r="C60" s="114"/>
      <c r="D60" s="114"/>
      <c r="E60" s="121"/>
    </row>
    <row r="61" spans="1:5" ht="15">
      <c r="A61" s="65"/>
      <c r="B61" s="65" t="s">
        <v>228</v>
      </c>
      <c r="C61" s="114"/>
      <c r="D61" s="114"/>
      <c r="E61" s="121"/>
    </row>
    <row r="62" spans="1:5" ht="15">
      <c r="A62" s="65" t="s">
        <v>100</v>
      </c>
      <c r="B62" s="65" t="s">
        <v>243</v>
      </c>
      <c r="C62" s="114"/>
      <c r="D62" s="114"/>
      <c r="E62" s="121"/>
    </row>
    <row r="63" spans="1:5" ht="15">
      <c r="A63" s="65"/>
      <c r="B63" s="65" t="s">
        <v>226</v>
      </c>
      <c r="C63" s="114"/>
      <c r="D63" s="114"/>
      <c r="E63" s="121"/>
    </row>
    <row r="64" spans="1:5" ht="15">
      <c r="A64" s="65"/>
      <c r="B64" s="65" t="s">
        <v>227</v>
      </c>
      <c r="C64" s="114"/>
      <c r="D64" s="114"/>
      <c r="E64" s="121"/>
    </row>
    <row r="65" spans="1:5" ht="15">
      <c r="A65" s="65"/>
      <c r="B65" s="65" t="s">
        <v>228</v>
      </c>
      <c r="C65" s="114"/>
      <c r="D65" s="114"/>
      <c r="E65" s="121"/>
    </row>
    <row r="66" spans="1:5" ht="15">
      <c r="A66" s="65" t="s">
        <v>101</v>
      </c>
      <c r="B66" s="65" t="s">
        <v>244</v>
      </c>
      <c r="C66" s="114"/>
      <c r="D66" s="114"/>
      <c r="E66" s="121"/>
    </row>
    <row r="67" spans="1:5" ht="15">
      <c r="A67" s="65"/>
      <c r="B67" s="65" t="s">
        <v>226</v>
      </c>
      <c r="C67" s="114"/>
      <c r="D67" s="114"/>
      <c r="E67" s="121"/>
    </row>
    <row r="68" spans="1:5" ht="15">
      <c r="A68" s="65"/>
      <c r="B68" s="65" t="s">
        <v>227</v>
      </c>
      <c r="C68" s="114"/>
      <c r="D68" s="114"/>
      <c r="E68" s="121"/>
    </row>
    <row r="69" spans="1:5" ht="15">
      <c r="A69" s="65"/>
      <c r="B69" s="65" t="s">
        <v>228</v>
      </c>
      <c r="C69" s="114"/>
      <c r="D69" s="114"/>
      <c r="E69" s="121"/>
    </row>
    <row r="70" spans="1:5" ht="42.75">
      <c r="A70" s="67" t="s">
        <v>145</v>
      </c>
      <c r="B70" s="69" t="s">
        <v>245</v>
      </c>
      <c r="C70" s="114">
        <f>SUM(C71:C73)</f>
        <v>967830</v>
      </c>
      <c r="D70" s="114">
        <f>D71+D72+D73</f>
        <v>930325</v>
      </c>
      <c r="E70" s="121"/>
    </row>
    <row r="71" spans="1:5" ht="15">
      <c r="A71" s="65"/>
      <c r="B71" s="65" t="s">
        <v>47</v>
      </c>
      <c r="C71" s="114">
        <v>74085</v>
      </c>
      <c r="D71" s="114">
        <v>200317</v>
      </c>
      <c r="E71" s="122" t="s">
        <v>278</v>
      </c>
    </row>
    <row r="72" spans="1:5" ht="15">
      <c r="A72" s="65"/>
      <c r="B72" s="65" t="s">
        <v>48</v>
      </c>
      <c r="C72" s="114">
        <v>885334</v>
      </c>
      <c r="D72" s="114">
        <v>649443</v>
      </c>
      <c r="E72" s="122" t="s">
        <v>277</v>
      </c>
    </row>
    <row r="73" spans="1:5" ht="15">
      <c r="A73" s="65"/>
      <c r="B73" s="65" t="s">
        <v>46</v>
      </c>
      <c r="C73" s="114">
        <v>8411</v>
      </c>
      <c r="D73" s="114">
        <v>80565</v>
      </c>
      <c r="E73" s="123" t="s">
        <v>279</v>
      </c>
    </row>
    <row r="74" spans="1:5" ht="15">
      <c r="A74" s="65"/>
      <c r="B74" s="67" t="s">
        <v>246</v>
      </c>
      <c r="C74" s="114">
        <f>+C75+C79+C87+C91</f>
        <v>23683</v>
      </c>
      <c r="D74" s="114">
        <f>D75+D79+D87+D91</f>
        <v>37744</v>
      </c>
      <c r="E74" s="121"/>
    </row>
    <row r="75" spans="1:5" ht="14.25">
      <c r="A75" s="67" t="s">
        <v>157</v>
      </c>
      <c r="B75" s="67" t="s">
        <v>247</v>
      </c>
      <c r="C75" s="114">
        <v>159</v>
      </c>
      <c r="D75" s="114">
        <v>120</v>
      </c>
      <c r="E75" s="121"/>
    </row>
    <row r="76" spans="1:5" ht="15">
      <c r="A76" s="65"/>
      <c r="B76" s="65" t="s">
        <v>226</v>
      </c>
      <c r="C76" s="114"/>
      <c r="D76" s="114"/>
      <c r="E76" s="121"/>
    </row>
    <row r="77" spans="1:5" ht="15">
      <c r="A77" s="65"/>
      <c r="B77" s="65" t="s">
        <v>227</v>
      </c>
      <c r="C77" s="114"/>
      <c r="D77" s="114"/>
      <c r="E77" s="121"/>
    </row>
    <row r="78" spans="1:5" ht="15">
      <c r="A78" s="65"/>
      <c r="B78" s="65" t="s">
        <v>228</v>
      </c>
      <c r="C78" s="114">
        <v>159</v>
      </c>
      <c r="D78" s="114">
        <v>120</v>
      </c>
      <c r="E78" s="121"/>
    </row>
    <row r="79" spans="1:5" ht="14.25">
      <c r="A79" s="67" t="s">
        <v>159</v>
      </c>
      <c r="B79" s="67" t="s">
        <v>248</v>
      </c>
      <c r="C79" s="114">
        <v>7449</v>
      </c>
      <c r="D79" s="114">
        <v>23644</v>
      </c>
      <c r="E79" s="121"/>
    </row>
    <row r="80" spans="1:5" ht="15">
      <c r="A80" s="65"/>
      <c r="B80" s="65" t="s">
        <v>226</v>
      </c>
      <c r="C80" s="114"/>
      <c r="D80" s="114"/>
      <c r="E80" s="121"/>
    </row>
    <row r="81" spans="1:5" ht="15">
      <c r="A81" s="65"/>
      <c r="B81" s="65" t="s">
        <v>227</v>
      </c>
      <c r="C81" s="114"/>
      <c r="D81" s="114"/>
      <c r="E81" s="121"/>
    </row>
    <row r="82" spans="1:5" ht="15">
      <c r="A82" s="65"/>
      <c r="B82" s="65" t="s">
        <v>228</v>
      </c>
      <c r="C82" s="114">
        <v>7449</v>
      </c>
      <c r="D82" s="114">
        <v>23644</v>
      </c>
      <c r="E82" s="121"/>
    </row>
    <row r="83" spans="1:5" ht="14.25">
      <c r="A83" s="67" t="s">
        <v>160</v>
      </c>
      <c r="B83" s="67" t="s">
        <v>249</v>
      </c>
      <c r="C83" s="114"/>
      <c r="D83" s="114"/>
      <c r="E83" s="121"/>
    </row>
    <row r="84" spans="1:5" ht="15">
      <c r="A84" s="65"/>
      <c r="B84" s="65" t="s">
        <v>226</v>
      </c>
      <c r="C84" s="114"/>
      <c r="D84" s="114"/>
      <c r="E84" s="121"/>
    </row>
    <row r="85" spans="1:5" ht="15">
      <c r="A85" s="65"/>
      <c r="B85" s="65" t="s">
        <v>227</v>
      </c>
      <c r="C85" s="114"/>
      <c r="D85" s="114"/>
      <c r="E85" s="121"/>
    </row>
    <row r="86" spans="1:5" ht="15">
      <c r="A86" s="65"/>
      <c r="B86" s="65" t="s">
        <v>228</v>
      </c>
      <c r="C86" s="114"/>
      <c r="D86" s="114"/>
      <c r="E86" s="121"/>
    </row>
    <row r="87" spans="1:5" ht="14.25">
      <c r="A87" s="67" t="s">
        <v>145</v>
      </c>
      <c r="B87" s="67" t="s">
        <v>250</v>
      </c>
      <c r="C87" s="114">
        <v>14729</v>
      </c>
      <c r="D87" s="114">
        <v>11862</v>
      </c>
      <c r="E87" s="121"/>
    </row>
    <row r="88" spans="1:5" ht="15">
      <c r="A88" s="65"/>
      <c r="B88" s="65" t="s">
        <v>226</v>
      </c>
      <c r="C88" s="114"/>
      <c r="D88" s="114"/>
      <c r="E88" s="121"/>
    </row>
    <row r="89" spans="1:5" ht="15">
      <c r="A89" s="65"/>
      <c r="B89" s="65" t="s">
        <v>227</v>
      </c>
      <c r="C89" s="114"/>
      <c r="D89" s="114"/>
      <c r="E89" s="121"/>
    </row>
    <row r="90" spans="1:5" ht="15">
      <c r="A90" s="65"/>
      <c r="B90" s="65" t="s">
        <v>228</v>
      </c>
      <c r="C90" s="114">
        <v>14729</v>
      </c>
      <c r="D90" s="114">
        <v>11862</v>
      </c>
      <c r="E90" s="121"/>
    </row>
    <row r="91" spans="1:5" ht="14.25">
      <c r="A91" s="67" t="s">
        <v>146</v>
      </c>
      <c r="B91" s="67" t="s">
        <v>251</v>
      </c>
      <c r="C91" s="114">
        <v>1346</v>
      </c>
      <c r="D91" s="114">
        <v>2118</v>
      </c>
      <c r="E91" s="121"/>
    </row>
    <row r="92" spans="1:5" ht="15">
      <c r="A92" s="65"/>
      <c r="B92" s="65" t="s">
        <v>226</v>
      </c>
      <c r="C92" s="114"/>
      <c r="D92" s="114"/>
      <c r="E92" s="121"/>
    </row>
    <row r="93" spans="1:5" ht="15">
      <c r="A93" s="65"/>
      <c r="B93" s="65" t="s">
        <v>227</v>
      </c>
      <c r="C93" s="114"/>
      <c r="D93" s="114"/>
      <c r="E93" s="121"/>
    </row>
    <row r="94" spans="1:5" ht="15">
      <c r="A94" s="65"/>
      <c r="B94" s="65" t="s">
        <v>228</v>
      </c>
      <c r="C94" s="114">
        <v>1346</v>
      </c>
      <c r="D94" s="114">
        <v>2118</v>
      </c>
      <c r="E94" s="121"/>
    </row>
    <row r="95" spans="1:5" ht="15">
      <c r="A95" s="65"/>
      <c r="B95" s="67" t="s">
        <v>252</v>
      </c>
      <c r="C95" s="118">
        <f>+C74+C7</f>
        <v>1741205</v>
      </c>
      <c r="D95" s="118">
        <f>D7+D74</f>
        <v>1746176</v>
      </c>
      <c r="E95" s="121"/>
    </row>
    <row r="96" spans="1:5" ht="15">
      <c r="A96" s="65"/>
      <c r="B96" s="67" t="s">
        <v>253</v>
      </c>
      <c r="C96" s="114"/>
      <c r="D96" s="114"/>
      <c r="E96" s="121"/>
    </row>
    <row r="97" spans="1:5" ht="14.25">
      <c r="A97" s="67" t="s">
        <v>157</v>
      </c>
      <c r="B97" s="67" t="s">
        <v>254</v>
      </c>
      <c r="C97" s="118">
        <f>SUM(C98:C99)</f>
        <v>1720717</v>
      </c>
      <c r="D97" s="118">
        <f>D98+D99</f>
        <v>1697744</v>
      </c>
      <c r="E97" s="121"/>
    </row>
    <row r="98" spans="1:5" ht="14.25">
      <c r="A98" s="67"/>
      <c r="B98" s="67" t="s">
        <v>255</v>
      </c>
      <c r="C98" s="118">
        <f>1699143+177129</f>
        <v>1876272</v>
      </c>
      <c r="D98" s="118">
        <v>1876271</v>
      </c>
      <c r="E98" s="121"/>
    </row>
    <row r="99" spans="1:5" ht="14.25">
      <c r="A99" s="67"/>
      <c r="B99" s="67" t="s">
        <v>256</v>
      </c>
      <c r="C99" s="118">
        <v>-155555</v>
      </c>
      <c r="D99" s="118">
        <v>-178527</v>
      </c>
      <c r="E99" s="121"/>
    </row>
    <row r="100" spans="1:5" ht="15">
      <c r="A100" s="65"/>
      <c r="B100" s="65" t="s">
        <v>226</v>
      </c>
      <c r="C100" s="114"/>
      <c r="D100" s="114"/>
      <c r="E100" s="121"/>
    </row>
    <row r="101" spans="1:5" ht="15">
      <c r="A101" s="65"/>
      <c r="B101" s="65" t="s">
        <v>227</v>
      </c>
      <c r="C101" s="114"/>
      <c r="D101" s="114"/>
      <c r="E101" s="121"/>
    </row>
    <row r="102" spans="1:5" ht="15">
      <c r="A102" s="65"/>
      <c r="B102" s="65" t="s">
        <v>228</v>
      </c>
      <c r="C102" s="114"/>
      <c r="D102" s="114"/>
      <c r="E102" s="121"/>
    </row>
    <row r="103" spans="1:5" ht="15">
      <c r="A103" s="65"/>
      <c r="B103" s="67" t="s">
        <v>257</v>
      </c>
      <c r="C103" s="114">
        <v>16003</v>
      </c>
      <c r="D103" s="114">
        <v>13921</v>
      </c>
      <c r="E103" s="121"/>
    </row>
    <row r="104" spans="1:5" ht="14.25">
      <c r="A104" s="67" t="s">
        <v>157</v>
      </c>
      <c r="B104" s="67" t="s">
        <v>258</v>
      </c>
      <c r="C104" s="114">
        <v>16003</v>
      </c>
      <c r="D104" s="114">
        <v>13921</v>
      </c>
      <c r="E104" s="121"/>
    </row>
    <row r="105" spans="1:5" ht="15">
      <c r="A105" s="65"/>
      <c r="B105" s="65" t="s">
        <v>226</v>
      </c>
      <c r="C105" s="114"/>
      <c r="D105" s="114"/>
      <c r="E105" s="121"/>
    </row>
    <row r="106" spans="1:5" ht="15">
      <c r="A106" s="65"/>
      <c r="B106" s="65" t="s">
        <v>227</v>
      </c>
      <c r="C106" s="114"/>
      <c r="D106" s="114"/>
      <c r="E106" s="121"/>
    </row>
    <row r="107" spans="1:5" ht="15">
      <c r="A107" s="65"/>
      <c r="B107" s="65" t="s">
        <v>228</v>
      </c>
      <c r="C107" s="114">
        <v>16003</v>
      </c>
      <c r="D107" s="114">
        <v>13921</v>
      </c>
      <c r="E107" s="121"/>
    </row>
    <row r="108" spans="1:5" ht="14.25">
      <c r="A108" s="67" t="s">
        <v>159</v>
      </c>
      <c r="B108" s="67" t="s">
        <v>259</v>
      </c>
      <c r="C108" s="114"/>
      <c r="D108" s="114"/>
      <c r="E108" s="121"/>
    </row>
    <row r="109" spans="1:5" ht="15">
      <c r="A109" s="65"/>
      <c r="B109" s="65" t="s">
        <v>226</v>
      </c>
      <c r="C109" s="114"/>
      <c r="D109" s="114"/>
      <c r="E109" s="121"/>
    </row>
    <row r="110" spans="1:5" ht="15">
      <c r="A110" s="65"/>
      <c r="B110" s="65" t="s">
        <v>227</v>
      </c>
      <c r="C110" s="114"/>
      <c r="D110" s="114"/>
      <c r="E110" s="121"/>
    </row>
    <row r="111" spans="1:5" ht="15">
      <c r="A111" s="65"/>
      <c r="B111" s="65" t="s">
        <v>228</v>
      </c>
      <c r="C111" s="114"/>
      <c r="D111" s="114"/>
      <c r="E111" s="121"/>
    </row>
    <row r="112" spans="1:5" ht="15">
      <c r="A112" s="65"/>
      <c r="B112" s="67" t="s">
        <v>260</v>
      </c>
      <c r="C112" s="114">
        <f>+C113+C117</f>
        <v>4485</v>
      </c>
      <c r="D112" s="114">
        <f>D117+D121</f>
        <v>34511</v>
      </c>
      <c r="E112" s="121"/>
    </row>
    <row r="113" spans="1:5" ht="14.25">
      <c r="A113" s="67" t="s">
        <v>157</v>
      </c>
      <c r="B113" s="67" t="s">
        <v>261</v>
      </c>
      <c r="C113" s="114"/>
      <c r="D113" s="114"/>
      <c r="E113" s="121"/>
    </row>
    <row r="114" spans="1:5" ht="15">
      <c r="A114" s="65"/>
      <c r="B114" s="65" t="s">
        <v>226</v>
      </c>
      <c r="C114" s="114"/>
      <c r="D114" s="114"/>
      <c r="E114" s="121"/>
    </row>
    <row r="115" spans="1:5" ht="15">
      <c r="A115" s="65"/>
      <c r="B115" s="65" t="s">
        <v>227</v>
      </c>
      <c r="C115" s="114"/>
      <c r="D115" s="114"/>
      <c r="E115" s="121"/>
    </row>
    <row r="116" spans="1:5" ht="15">
      <c r="A116" s="65"/>
      <c r="B116" s="65" t="s">
        <v>228</v>
      </c>
      <c r="C116" s="114"/>
      <c r="D116" s="114"/>
      <c r="E116" s="121"/>
    </row>
    <row r="117" spans="1:5" ht="14.25">
      <c r="A117" s="67" t="s">
        <v>159</v>
      </c>
      <c r="B117" s="67" t="s">
        <v>262</v>
      </c>
      <c r="C117" s="114">
        <f>4413+72</f>
        <v>4485</v>
      </c>
      <c r="D117" s="114">
        <v>34452</v>
      </c>
      <c r="E117" s="121"/>
    </row>
    <row r="118" spans="1:5" ht="15">
      <c r="A118" s="65"/>
      <c r="B118" s="65" t="s">
        <v>226</v>
      </c>
      <c r="C118" s="114"/>
      <c r="D118" s="114"/>
      <c r="E118" s="121"/>
    </row>
    <row r="119" spans="1:5" ht="15">
      <c r="A119" s="65"/>
      <c r="B119" s="65" t="s">
        <v>227</v>
      </c>
      <c r="C119" s="114"/>
      <c r="D119" s="114"/>
      <c r="E119" s="121"/>
    </row>
    <row r="120" spans="1:5" ht="15">
      <c r="A120" s="65"/>
      <c r="B120" s="65" t="s">
        <v>228</v>
      </c>
      <c r="C120" s="114"/>
      <c r="D120" s="114"/>
      <c r="E120" s="121"/>
    </row>
    <row r="121" spans="1:5" ht="14.25">
      <c r="A121" s="67" t="s">
        <v>160</v>
      </c>
      <c r="B121" s="67" t="s">
        <v>263</v>
      </c>
      <c r="C121" s="114"/>
      <c r="D121" s="114">
        <v>59</v>
      </c>
      <c r="E121" s="121"/>
    </row>
    <row r="122" spans="1:5" ht="14.25">
      <c r="A122" s="67"/>
      <c r="B122" s="69" t="s">
        <v>264</v>
      </c>
      <c r="C122" s="118">
        <f>+C97+C104+C112+C121</f>
        <v>1741205</v>
      </c>
      <c r="D122" s="118">
        <f>D97+D103+D112</f>
        <v>1746176</v>
      </c>
      <c r="E122" s="121"/>
    </row>
    <row r="123" spans="1:5" ht="14.25">
      <c r="A123" s="96"/>
      <c r="B123" s="97"/>
      <c r="C123" s="117"/>
      <c r="D123" s="117"/>
      <c r="E123" s="121"/>
    </row>
    <row r="124" spans="1:5" ht="15">
      <c r="A124" s="98"/>
      <c r="B124" s="99"/>
      <c r="C124" s="119"/>
      <c r="D124" s="119"/>
      <c r="E124" s="121"/>
    </row>
    <row r="125" spans="1:5" ht="15">
      <c r="A125" s="98"/>
      <c r="B125" s="99"/>
      <c r="C125" s="119"/>
      <c r="D125" s="119"/>
      <c r="E125" s="121"/>
    </row>
    <row r="126" spans="1:5" ht="15">
      <c r="A126" s="98"/>
      <c r="B126" s="99"/>
      <c r="C126" s="119"/>
      <c r="D126" s="119"/>
      <c r="E126" s="121"/>
    </row>
    <row r="127" spans="1:5" ht="15">
      <c r="A127" s="98"/>
      <c r="B127" s="99"/>
      <c r="C127" s="119"/>
      <c r="D127" s="119"/>
      <c r="E127" s="121"/>
    </row>
    <row r="128" spans="1:5" ht="15">
      <c r="A128" s="98"/>
      <c r="B128" s="99"/>
      <c r="C128" s="119"/>
      <c r="D128" s="119"/>
      <c r="E128" s="121"/>
    </row>
    <row r="129" spans="1:5" ht="15">
      <c r="A129" s="98"/>
      <c r="B129" s="99"/>
      <c r="C129" s="119"/>
      <c r="D129" s="119"/>
      <c r="E129" s="121"/>
    </row>
    <row r="130" spans="1:5" ht="15">
      <c r="A130" s="98"/>
      <c r="B130" s="99"/>
      <c r="C130" s="119"/>
      <c r="D130" s="119"/>
      <c r="E130" s="121"/>
    </row>
    <row r="131" spans="1:5" ht="15">
      <c r="A131" s="98"/>
      <c r="B131" s="99"/>
      <c r="C131" s="119"/>
      <c r="D131" s="119"/>
      <c r="E131" s="121"/>
    </row>
    <row r="132" spans="1:5" ht="14.25">
      <c r="A132" s="98"/>
      <c r="B132" s="100"/>
      <c r="C132" s="119"/>
      <c r="D132" s="119"/>
      <c r="E132" s="121"/>
    </row>
    <row r="133" spans="1:5" ht="15">
      <c r="A133" s="98"/>
      <c r="B133" s="99"/>
      <c r="C133" s="119"/>
      <c r="D133" s="119"/>
      <c r="E133" s="121"/>
    </row>
    <row r="134" spans="3:5" ht="12.75">
      <c r="C134" s="120"/>
      <c r="D134" s="120"/>
      <c r="E134" s="121"/>
    </row>
    <row r="135" spans="3:5" ht="12.75">
      <c r="C135" s="120"/>
      <c r="D135" s="120"/>
      <c r="E135" s="121"/>
    </row>
    <row r="136" spans="3:5" ht="12.75">
      <c r="C136" s="120"/>
      <c r="D136" s="120"/>
      <c r="E136" s="121"/>
    </row>
    <row r="137" spans="3:5" ht="12.75">
      <c r="C137" s="120"/>
      <c r="D137" s="120"/>
      <c r="E137" s="121"/>
    </row>
    <row r="138" spans="3:5" ht="12.75">
      <c r="C138" s="120"/>
      <c r="D138" s="120"/>
      <c r="E138" s="121"/>
    </row>
    <row r="139" spans="3:5" ht="12.75">
      <c r="C139" s="120"/>
      <c r="D139" s="120"/>
      <c r="E139" s="121"/>
    </row>
    <row r="140" spans="3:5" ht="12.75">
      <c r="C140" s="120"/>
      <c r="D140" s="120"/>
      <c r="E140" s="121"/>
    </row>
    <row r="141" spans="3:5" ht="12.75">
      <c r="C141" s="120"/>
      <c r="D141" s="120"/>
      <c r="E141" s="121"/>
    </row>
    <row r="142" spans="3:5" ht="12.75">
      <c r="C142" s="120"/>
      <c r="D142" s="120"/>
      <c r="E142" s="121"/>
    </row>
    <row r="143" spans="3:5" ht="12.75">
      <c r="C143" s="120"/>
      <c r="D143" s="120"/>
      <c r="E143" s="121"/>
    </row>
    <row r="144" spans="3:5" ht="12.75">
      <c r="C144" s="120"/>
      <c r="D144" s="120"/>
      <c r="E144" s="121"/>
    </row>
    <row r="145" spans="3:5" ht="12.75">
      <c r="C145" s="120"/>
      <c r="D145" s="120"/>
      <c r="E145" s="121"/>
    </row>
    <row r="146" spans="3:5" ht="12.75">
      <c r="C146" s="120"/>
      <c r="D146" s="120"/>
      <c r="E146" s="121"/>
    </row>
    <row r="147" spans="3:5" ht="12.75">
      <c r="C147" s="120"/>
      <c r="D147" s="120"/>
      <c r="E147" s="121"/>
    </row>
    <row r="148" spans="3:5" ht="12.75">
      <c r="C148" s="120"/>
      <c r="D148" s="120"/>
      <c r="E148" s="121"/>
    </row>
    <row r="149" spans="3:5" ht="12.75">
      <c r="C149" s="120"/>
      <c r="D149" s="120"/>
      <c r="E149" s="121"/>
    </row>
    <row r="150" spans="3:5" ht="12.75">
      <c r="C150" s="120"/>
      <c r="D150" s="120"/>
      <c r="E150" s="121"/>
    </row>
    <row r="151" spans="3:5" ht="12.75">
      <c r="C151" s="120"/>
      <c r="D151" s="120"/>
      <c r="E151" s="121"/>
    </row>
    <row r="152" spans="3:5" ht="12.75">
      <c r="C152" s="120"/>
      <c r="D152" s="120"/>
      <c r="E152" s="121"/>
    </row>
    <row r="153" spans="3:4" ht="12.75">
      <c r="C153" s="120"/>
      <c r="D153" s="120"/>
    </row>
    <row r="154" spans="3:4" ht="12.75">
      <c r="C154" s="120"/>
      <c r="D154" s="120"/>
    </row>
    <row r="155" spans="3:4" ht="12.75">
      <c r="C155" s="120"/>
      <c r="D155" s="120"/>
    </row>
    <row r="156" spans="3:4" ht="12.75">
      <c r="C156" s="120"/>
      <c r="D156" s="120"/>
    </row>
    <row r="157" spans="3:4" ht="12.75">
      <c r="C157" s="120"/>
      <c r="D157" s="120"/>
    </row>
    <row r="158" spans="3:4" ht="12.75">
      <c r="C158" s="120"/>
      <c r="D158" s="120"/>
    </row>
    <row r="159" spans="3:4" ht="12.75">
      <c r="C159" s="120"/>
      <c r="D159" s="120"/>
    </row>
    <row r="160" spans="3:4" ht="12.75">
      <c r="C160" s="120"/>
      <c r="D160" s="120"/>
    </row>
    <row r="161" spans="3:4" ht="12.75">
      <c r="C161" s="120"/>
      <c r="D161" s="120"/>
    </row>
    <row r="162" spans="3:4" ht="12.75">
      <c r="C162" s="120"/>
      <c r="D162" s="120"/>
    </row>
    <row r="163" spans="3:4" ht="12.75">
      <c r="C163" s="120"/>
      <c r="D163" s="120"/>
    </row>
    <row r="164" spans="3:4" ht="12.75">
      <c r="C164" s="120"/>
      <c r="D164" s="120"/>
    </row>
    <row r="165" spans="3:4" ht="12.75">
      <c r="C165" s="120"/>
      <c r="D165" s="120"/>
    </row>
    <row r="166" spans="3:4" ht="12.75">
      <c r="C166" s="120"/>
      <c r="D166" s="120"/>
    </row>
    <row r="167" spans="3:4" ht="12.75">
      <c r="C167" s="120"/>
      <c r="D167" s="120"/>
    </row>
    <row r="168" spans="3:4" ht="12.75">
      <c r="C168" s="120"/>
      <c r="D168" s="120"/>
    </row>
    <row r="169" spans="3:4" ht="12.75">
      <c r="C169" s="120"/>
      <c r="D169" s="120"/>
    </row>
    <row r="170" spans="3:4" ht="12.75">
      <c r="C170" s="120"/>
      <c r="D170" s="120"/>
    </row>
    <row r="171" spans="3:4" ht="12.75">
      <c r="C171" s="120"/>
      <c r="D171" s="120"/>
    </row>
    <row r="172" spans="3:4" ht="12.75">
      <c r="C172" s="120"/>
      <c r="D172" s="120"/>
    </row>
    <row r="173" spans="3:4" ht="12.75">
      <c r="C173" s="120"/>
      <c r="D173" s="120"/>
    </row>
    <row r="174" spans="3:4" ht="12.75">
      <c r="C174" s="120"/>
      <c r="D174" s="120"/>
    </row>
    <row r="175" spans="3:4" ht="12.75">
      <c r="C175" s="120"/>
      <c r="D175" s="120"/>
    </row>
    <row r="176" spans="3:4" ht="12.75">
      <c r="C176" s="120"/>
      <c r="D176" s="120"/>
    </row>
    <row r="177" spans="3:4" ht="12.75">
      <c r="C177" s="120"/>
      <c r="D177" s="120"/>
    </row>
    <row r="178" spans="3:4" ht="12.75">
      <c r="C178" s="120"/>
      <c r="D178" s="120"/>
    </row>
    <row r="179" spans="3:4" ht="12.75">
      <c r="C179" s="120"/>
      <c r="D179" s="120"/>
    </row>
    <row r="180" spans="3:4" ht="12.75">
      <c r="C180" s="120"/>
      <c r="D180" s="120"/>
    </row>
    <row r="181" spans="3:4" ht="12.75">
      <c r="C181" s="120"/>
      <c r="D181" s="120"/>
    </row>
    <row r="182" spans="3:4" ht="12.75">
      <c r="C182" s="120"/>
      <c r="D182" s="120"/>
    </row>
    <row r="183" spans="3:4" ht="12.75">
      <c r="C183" s="120"/>
      <c r="D183" s="120"/>
    </row>
    <row r="184" spans="3:4" ht="12.75">
      <c r="C184" s="120"/>
      <c r="D184" s="120"/>
    </row>
    <row r="185" spans="3:4" ht="12.75">
      <c r="C185" s="120"/>
      <c r="D185" s="120"/>
    </row>
    <row r="186" spans="3:4" ht="12.75">
      <c r="C186" s="120"/>
      <c r="D186" s="120"/>
    </row>
    <row r="187" spans="3:4" ht="12.75">
      <c r="C187" s="120"/>
      <c r="D187" s="120"/>
    </row>
    <row r="188" spans="3:4" ht="12.75">
      <c r="C188" s="120"/>
      <c r="D188" s="120"/>
    </row>
    <row r="189" spans="3:4" ht="12.75">
      <c r="C189" s="120"/>
      <c r="D189" s="120"/>
    </row>
    <row r="190" spans="3:4" ht="12.75">
      <c r="C190" s="120"/>
      <c r="D190" s="120"/>
    </row>
    <row r="191" spans="3:4" ht="12.75">
      <c r="C191" s="120"/>
      <c r="D191" s="120"/>
    </row>
    <row r="192" spans="3:4" ht="12.75">
      <c r="C192" s="120"/>
      <c r="D192" s="120"/>
    </row>
    <row r="193" spans="3:4" ht="12.75">
      <c r="C193" s="120"/>
      <c r="D193" s="120"/>
    </row>
    <row r="194" spans="3:4" ht="12.75">
      <c r="C194" s="120"/>
      <c r="D194" s="120"/>
    </row>
    <row r="195" spans="3:4" ht="12.75">
      <c r="C195" s="120"/>
      <c r="D195" s="120"/>
    </row>
    <row r="196" spans="3:4" ht="12.75">
      <c r="C196" s="120"/>
      <c r="D196" s="120"/>
    </row>
    <row r="197" spans="3:4" ht="12.75">
      <c r="C197" s="120"/>
      <c r="D197" s="120"/>
    </row>
    <row r="198" spans="3:4" ht="12.75">
      <c r="C198" s="120"/>
      <c r="D198" s="120"/>
    </row>
    <row r="199" spans="3:4" ht="12.75">
      <c r="C199" s="120"/>
      <c r="D199" s="120"/>
    </row>
    <row r="200" spans="3:4" ht="12.75">
      <c r="C200" s="120"/>
      <c r="D200" s="120"/>
    </row>
    <row r="201" spans="3:4" ht="12.75">
      <c r="C201" s="120"/>
      <c r="D201" s="120"/>
    </row>
    <row r="202" spans="3:4" ht="12.75">
      <c r="C202" s="120"/>
      <c r="D202" s="120"/>
    </row>
    <row r="203" spans="3:4" ht="12.75">
      <c r="C203" s="120"/>
      <c r="D203" s="120"/>
    </row>
    <row r="204" spans="3:4" ht="12.75">
      <c r="C204" s="120"/>
      <c r="D204" s="120"/>
    </row>
    <row r="205" spans="3:4" ht="12.75">
      <c r="C205" s="120"/>
      <c r="D205" s="120"/>
    </row>
    <row r="206" spans="3:4" ht="12.75">
      <c r="C206" s="120"/>
      <c r="D206" s="120"/>
    </row>
    <row r="207" spans="3:4" ht="12.75">
      <c r="C207" s="120"/>
      <c r="D207" s="120"/>
    </row>
    <row r="208" spans="3:4" ht="12.75">
      <c r="C208" s="120"/>
      <c r="D208" s="120"/>
    </row>
    <row r="209" spans="3:4" ht="12.75">
      <c r="C209" s="120"/>
      <c r="D209" s="120"/>
    </row>
    <row r="210" spans="3:4" ht="12.75">
      <c r="C210" s="120"/>
      <c r="D210" s="120"/>
    </row>
    <row r="211" spans="3:4" ht="12.75">
      <c r="C211" s="120"/>
      <c r="D211" s="120"/>
    </row>
    <row r="212" spans="3:4" ht="12.75">
      <c r="C212" s="120"/>
      <c r="D212" s="120"/>
    </row>
    <row r="213" spans="3:4" ht="12.75">
      <c r="C213" s="120"/>
      <c r="D213" s="120"/>
    </row>
    <row r="214" spans="3:4" ht="12.75">
      <c r="C214" s="120"/>
      <c r="D214" s="120"/>
    </row>
    <row r="215" spans="3:4" ht="12.75">
      <c r="C215" s="120"/>
      <c r="D215" s="120"/>
    </row>
    <row r="216" spans="3:4" ht="12.75">
      <c r="C216" s="120"/>
      <c r="D216" s="120"/>
    </row>
    <row r="217" spans="3:4" ht="12.75">
      <c r="C217" s="120"/>
      <c r="D217" s="120"/>
    </row>
    <row r="218" spans="3:4" ht="12.75">
      <c r="C218" s="120"/>
      <c r="D218" s="120"/>
    </row>
    <row r="219" spans="3:4" ht="12.75">
      <c r="C219" s="120"/>
      <c r="D219" s="120"/>
    </row>
    <row r="220" spans="3:4" ht="12.75">
      <c r="C220" s="120"/>
      <c r="D220" s="120"/>
    </row>
    <row r="221" spans="3:4" ht="12.75">
      <c r="C221" s="120"/>
      <c r="D221" s="120"/>
    </row>
    <row r="222" spans="3:4" ht="12.75">
      <c r="C222" s="120"/>
      <c r="D222" s="120"/>
    </row>
  </sheetData>
  <sheetProtection/>
  <printOptions/>
  <pageMargins left="0.75" right="0.75" top="1" bottom="0.16" header="0.5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zoomScale="75" zoomScaleNormal="75" zoomScalePageLayoutView="0" workbookViewId="0" topLeftCell="A1">
      <selection activeCell="D10" sqref="D10:F82"/>
    </sheetView>
  </sheetViews>
  <sheetFormatPr defaultColWidth="9.00390625" defaultRowHeight="12.75"/>
  <cols>
    <col min="1" max="1" width="4.125" style="0" customWidth="1"/>
    <col min="2" max="2" width="7.625" style="0" customWidth="1"/>
    <col min="3" max="3" width="68.625" style="0" customWidth="1"/>
    <col min="4" max="5" width="15.625" style="0" customWidth="1"/>
    <col min="6" max="6" width="15.875" style="0" customWidth="1"/>
  </cols>
  <sheetData>
    <row r="1" spans="1:6" ht="18.75">
      <c r="A1" s="332" t="s">
        <v>18</v>
      </c>
      <c r="B1" s="333"/>
      <c r="C1" s="333"/>
      <c r="D1" s="333"/>
      <c r="E1" s="334"/>
      <c r="F1" s="334"/>
    </row>
    <row r="2" spans="1:6" ht="15.75">
      <c r="A2" s="335"/>
      <c r="B2" s="335"/>
      <c r="C2" s="335"/>
      <c r="D2" s="335"/>
      <c r="E2" s="2"/>
      <c r="F2" s="79"/>
    </row>
    <row r="3" spans="1:6" ht="15.75">
      <c r="A3" s="336" t="s">
        <v>280</v>
      </c>
      <c r="B3" s="336"/>
      <c r="C3" s="336"/>
      <c r="D3" s="336"/>
      <c r="E3" s="334"/>
      <c r="F3" s="334"/>
    </row>
    <row r="4" spans="1:6" ht="15.75">
      <c r="A4" s="335" t="s">
        <v>170</v>
      </c>
      <c r="B4" s="335"/>
      <c r="C4" s="335"/>
      <c r="D4" s="335"/>
      <c r="E4" s="337"/>
      <c r="F4" s="337"/>
    </row>
    <row r="5" spans="1:6" ht="16.5" thickBot="1">
      <c r="A5" s="322"/>
      <c r="B5" s="322"/>
      <c r="C5" s="322"/>
      <c r="D5" s="322"/>
      <c r="E5" s="2"/>
      <c r="F5" s="128" t="s">
        <v>318</v>
      </c>
    </row>
    <row r="6" spans="1:6" ht="12.75">
      <c r="A6" s="323" t="s">
        <v>165</v>
      </c>
      <c r="B6" s="326" t="s">
        <v>151</v>
      </c>
      <c r="C6" s="327"/>
      <c r="D6" s="316" t="s">
        <v>267</v>
      </c>
      <c r="E6" s="316" t="s">
        <v>268</v>
      </c>
      <c r="F6" s="318" t="s">
        <v>269</v>
      </c>
    </row>
    <row r="7" spans="1:6" ht="29.25" customHeight="1">
      <c r="A7" s="324"/>
      <c r="B7" s="328"/>
      <c r="C7" s="329"/>
      <c r="D7" s="317"/>
      <c r="E7" s="317"/>
      <c r="F7" s="319"/>
    </row>
    <row r="8" spans="1:6" ht="15">
      <c r="A8" s="325"/>
      <c r="B8" s="330"/>
      <c r="C8" s="331"/>
      <c r="D8" s="81"/>
      <c r="E8" s="81"/>
      <c r="F8" s="82"/>
    </row>
    <row r="9" spans="1:6" ht="15.75">
      <c r="A9" s="80"/>
      <c r="B9" s="320" t="s">
        <v>166</v>
      </c>
      <c r="C9" s="321"/>
      <c r="D9" s="84"/>
      <c r="E9" s="84"/>
      <c r="F9" s="78"/>
    </row>
    <row r="10" spans="1:6" ht="15.75">
      <c r="A10" s="85">
        <v>1</v>
      </c>
      <c r="B10" s="310" t="s">
        <v>152</v>
      </c>
      <c r="C10" s="311"/>
      <c r="D10" s="211">
        <v>20502</v>
      </c>
      <c r="E10" s="211">
        <v>30086</v>
      </c>
      <c r="F10" s="212">
        <v>29236</v>
      </c>
    </row>
    <row r="11" spans="1:6" ht="15.75">
      <c r="A11" s="85">
        <v>2</v>
      </c>
      <c r="B11" s="310" t="s">
        <v>161</v>
      </c>
      <c r="C11" s="311"/>
      <c r="D11" s="211">
        <v>5280</v>
      </c>
      <c r="E11" s="211">
        <v>7256</v>
      </c>
      <c r="F11" s="212">
        <v>7249</v>
      </c>
    </row>
    <row r="12" spans="1:6" ht="15.75">
      <c r="A12" s="85">
        <v>3</v>
      </c>
      <c r="B12" s="310" t="s">
        <v>162</v>
      </c>
      <c r="C12" s="311"/>
      <c r="D12" s="211">
        <v>31022</v>
      </c>
      <c r="E12" s="211">
        <v>37174</v>
      </c>
      <c r="F12" s="212">
        <v>36237</v>
      </c>
    </row>
    <row r="13" spans="1:6" ht="15.75">
      <c r="A13" s="85" t="s">
        <v>99</v>
      </c>
      <c r="B13" s="314" t="s">
        <v>282</v>
      </c>
      <c r="C13" s="315"/>
      <c r="D13" s="211">
        <f>D14+D15+D16</f>
        <v>21505</v>
      </c>
      <c r="E13" s="211">
        <f>E14+E15</f>
        <v>16234</v>
      </c>
      <c r="F13" s="211">
        <f>F14+F15</f>
        <v>15996</v>
      </c>
    </row>
    <row r="14" spans="1:6" ht="15.75">
      <c r="A14" s="85" t="s">
        <v>133</v>
      </c>
      <c r="B14" s="306" t="s">
        <v>136</v>
      </c>
      <c r="C14" s="307"/>
      <c r="D14" s="211">
        <v>14705</v>
      </c>
      <c r="E14" s="211">
        <v>15484</v>
      </c>
      <c r="F14" s="212">
        <v>15484</v>
      </c>
    </row>
    <row r="15" spans="1:6" ht="15.75">
      <c r="A15" s="85" t="s">
        <v>134</v>
      </c>
      <c r="B15" s="306" t="s">
        <v>137</v>
      </c>
      <c r="C15" s="307"/>
      <c r="D15" s="211">
        <v>750</v>
      </c>
      <c r="E15" s="211">
        <v>750</v>
      </c>
      <c r="F15" s="212">
        <v>512</v>
      </c>
    </row>
    <row r="16" spans="1:6" ht="15.75">
      <c r="A16" s="85" t="s">
        <v>135</v>
      </c>
      <c r="B16" s="308" t="s">
        <v>281</v>
      </c>
      <c r="C16" s="309"/>
      <c r="D16" s="211">
        <v>6050</v>
      </c>
      <c r="E16" s="211"/>
      <c r="F16" s="212"/>
    </row>
    <row r="17" spans="1:6" ht="15.75">
      <c r="A17" s="85" t="s">
        <v>100</v>
      </c>
      <c r="B17" s="310" t="s">
        <v>144</v>
      </c>
      <c r="C17" s="311"/>
      <c r="D17" s="211">
        <v>12554</v>
      </c>
      <c r="E17" s="211">
        <v>12997</v>
      </c>
      <c r="F17" s="212">
        <v>12997</v>
      </c>
    </row>
    <row r="18" spans="1:6" ht="15.75">
      <c r="A18" s="85" t="s">
        <v>157</v>
      </c>
      <c r="B18" s="86" t="s">
        <v>132</v>
      </c>
      <c r="C18" s="8"/>
      <c r="D18" s="211">
        <v>90863</v>
      </c>
      <c r="E18" s="211">
        <v>103747</v>
      </c>
      <c r="F18" s="212">
        <v>101715</v>
      </c>
    </row>
    <row r="19" spans="1:6" ht="15.75">
      <c r="A19" s="85" t="s">
        <v>101</v>
      </c>
      <c r="B19" s="310" t="s">
        <v>154</v>
      </c>
      <c r="C19" s="311"/>
      <c r="D19" s="213">
        <v>141084</v>
      </c>
      <c r="E19" s="213">
        <v>141084</v>
      </c>
      <c r="F19" s="214">
        <v>42425</v>
      </c>
    </row>
    <row r="20" spans="1:6" ht="15.75">
      <c r="A20" s="85" t="s">
        <v>102</v>
      </c>
      <c r="B20" s="310" t="s">
        <v>153</v>
      </c>
      <c r="C20" s="311"/>
      <c r="D20" s="213">
        <v>5339</v>
      </c>
      <c r="E20" s="213">
        <v>5379</v>
      </c>
      <c r="F20" s="214">
        <v>5379</v>
      </c>
    </row>
    <row r="21" spans="1:6" ht="15.75">
      <c r="A21" s="85" t="s">
        <v>103</v>
      </c>
      <c r="B21" s="310" t="s">
        <v>138</v>
      </c>
      <c r="C21" s="311"/>
      <c r="D21" s="213"/>
      <c r="E21" s="213">
        <v>182</v>
      </c>
      <c r="F21" s="214">
        <v>182</v>
      </c>
    </row>
    <row r="22" spans="1:6" ht="15.75">
      <c r="A22" s="85" t="s">
        <v>159</v>
      </c>
      <c r="B22" s="310" t="s">
        <v>156</v>
      </c>
      <c r="C22" s="311"/>
      <c r="D22" s="213">
        <f>D19+D20</f>
        <v>146423</v>
      </c>
      <c r="E22" s="213">
        <f>E19+E20+E21</f>
        <v>146645</v>
      </c>
      <c r="F22" s="214">
        <f>F19+F20+F21</f>
        <v>47986</v>
      </c>
    </row>
    <row r="23" spans="1:6" ht="15.75">
      <c r="A23" s="85" t="s">
        <v>160</v>
      </c>
      <c r="B23" s="310" t="s">
        <v>139</v>
      </c>
      <c r="C23" s="311"/>
      <c r="D23" s="213"/>
      <c r="E23" s="213"/>
      <c r="F23" s="214"/>
    </row>
    <row r="24" spans="1:6" ht="15.75">
      <c r="A24" s="85" t="s">
        <v>145</v>
      </c>
      <c r="B24" s="300" t="s">
        <v>163</v>
      </c>
      <c r="C24" s="301"/>
      <c r="D24" s="215"/>
      <c r="E24" s="215"/>
      <c r="F24" s="216"/>
    </row>
    <row r="25" spans="1:6" ht="15.75">
      <c r="A25" s="85" t="s">
        <v>146</v>
      </c>
      <c r="B25" s="300" t="s">
        <v>143</v>
      </c>
      <c r="C25" s="301"/>
      <c r="D25" s="217"/>
      <c r="E25" s="217"/>
      <c r="F25" s="218"/>
    </row>
    <row r="26" spans="1:6" ht="19.5">
      <c r="A26" s="87" t="s">
        <v>140</v>
      </c>
      <c r="B26" s="294" t="s">
        <v>141</v>
      </c>
      <c r="C26" s="295"/>
      <c r="D26" s="219">
        <f>D18+D22</f>
        <v>237286</v>
      </c>
      <c r="E26" s="219">
        <f>E18+E22</f>
        <v>250392</v>
      </c>
      <c r="F26" s="220">
        <f>F18+F22</f>
        <v>149701</v>
      </c>
    </row>
    <row r="27" spans="1:6" ht="15.75">
      <c r="A27" s="88"/>
      <c r="B27" s="302"/>
      <c r="C27" s="303"/>
      <c r="D27" s="217"/>
      <c r="E27" s="217"/>
      <c r="F27" s="218"/>
    </row>
    <row r="28" spans="1:7" ht="15.75">
      <c r="A28" s="85"/>
      <c r="B28" s="304" t="s">
        <v>167</v>
      </c>
      <c r="C28" s="305"/>
      <c r="D28" s="213"/>
      <c r="E28" s="213"/>
      <c r="F28" s="214"/>
      <c r="G28" s="8"/>
    </row>
    <row r="29" spans="1:6" ht="15.75">
      <c r="A29" s="85" t="s">
        <v>94</v>
      </c>
      <c r="B29" s="292" t="s">
        <v>112</v>
      </c>
      <c r="C29" s="293"/>
      <c r="D29" s="213">
        <v>22702</v>
      </c>
      <c r="E29" s="213">
        <v>19945</v>
      </c>
      <c r="F29" s="214">
        <v>19521</v>
      </c>
    </row>
    <row r="30" spans="1:6" ht="15.75">
      <c r="A30" s="85" t="s">
        <v>97</v>
      </c>
      <c r="B30" s="292" t="s">
        <v>164</v>
      </c>
      <c r="C30" s="293"/>
      <c r="D30" s="213">
        <f>D31+D32+D33+D34</f>
        <v>10798</v>
      </c>
      <c r="E30" s="213">
        <f>E31+E32+E33+E34</f>
        <v>22681</v>
      </c>
      <c r="F30" s="214">
        <f>F32+F33+F34+F31</f>
        <v>22640</v>
      </c>
    </row>
    <row r="31" spans="1:6" ht="15.75">
      <c r="A31" s="85"/>
      <c r="B31" s="90" t="s">
        <v>171</v>
      </c>
      <c r="C31" s="91" t="s">
        <v>92</v>
      </c>
      <c r="D31" s="213"/>
      <c r="E31" s="213"/>
      <c r="F31" s="214"/>
    </row>
    <row r="32" spans="1:6" ht="15.75">
      <c r="A32" s="85"/>
      <c r="B32" s="90" t="s">
        <v>172</v>
      </c>
      <c r="C32" s="91" t="s">
        <v>173</v>
      </c>
      <c r="D32" s="213">
        <v>8983</v>
      </c>
      <c r="E32" s="213">
        <v>20046</v>
      </c>
      <c r="F32" s="214">
        <v>20046</v>
      </c>
    </row>
    <row r="33" spans="1:6" ht="15.75">
      <c r="A33" s="85"/>
      <c r="B33" s="90" t="s">
        <v>174</v>
      </c>
      <c r="C33" s="91" t="s">
        <v>175</v>
      </c>
      <c r="D33" s="213">
        <v>1376</v>
      </c>
      <c r="E33" s="213">
        <v>1985</v>
      </c>
      <c r="F33" s="214">
        <v>1985</v>
      </c>
    </row>
    <row r="34" spans="1:6" ht="15.75">
      <c r="A34" s="85"/>
      <c r="B34" s="90" t="s">
        <v>176</v>
      </c>
      <c r="C34" s="91" t="s">
        <v>177</v>
      </c>
      <c r="D34" s="213">
        <v>439</v>
      </c>
      <c r="E34" s="213">
        <v>650</v>
      </c>
      <c r="F34" s="214">
        <v>609</v>
      </c>
    </row>
    <row r="35" spans="1:6" ht="15.75">
      <c r="A35" s="85" t="s">
        <v>98</v>
      </c>
      <c r="B35" s="292" t="s">
        <v>110</v>
      </c>
      <c r="C35" s="293"/>
      <c r="D35" s="213">
        <f>D36+D37+D38+D39</f>
        <v>35365</v>
      </c>
      <c r="E35" s="213">
        <f>E36+E37+E38+E39</f>
        <v>50532</v>
      </c>
      <c r="F35" s="214">
        <f>F36+F37+F38+F39</f>
        <v>50532</v>
      </c>
    </row>
    <row r="36" spans="1:6" ht="15.75">
      <c r="A36" s="85"/>
      <c r="B36" s="92" t="s">
        <v>178</v>
      </c>
      <c r="C36" s="77" t="s">
        <v>290</v>
      </c>
      <c r="D36" s="213">
        <v>25292</v>
      </c>
      <c r="E36" s="213">
        <v>32504</v>
      </c>
      <c r="F36" s="214">
        <v>32504</v>
      </c>
    </row>
    <row r="37" spans="1:6" ht="15.75">
      <c r="A37" s="85"/>
      <c r="B37" s="92" t="s">
        <v>292</v>
      </c>
      <c r="C37" s="77" t="s">
        <v>181</v>
      </c>
      <c r="D37" s="213"/>
      <c r="E37" s="213">
        <v>7043</v>
      </c>
      <c r="F37" s="214">
        <v>7043</v>
      </c>
    </row>
    <row r="38" spans="1:6" ht="15.75">
      <c r="A38" s="85"/>
      <c r="B38" s="92" t="s">
        <v>293</v>
      </c>
      <c r="C38" s="77" t="s">
        <v>291</v>
      </c>
      <c r="D38" s="213">
        <v>10073</v>
      </c>
      <c r="E38" s="213">
        <v>9233</v>
      </c>
      <c r="F38" s="214">
        <v>9233</v>
      </c>
    </row>
    <row r="39" spans="1:6" ht="15.75">
      <c r="A39" s="85"/>
      <c r="B39" s="93" t="s">
        <v>294</v>
      </c>
      <c r="C39" s="89" t="s">
        <v>289</v>
      </c>
      <c r="D39" s="213"/>
      <c r="E39" s="213">
        <v>1752</v>
      </c>
      <c r="F39" s="214">
        <v>1752</v>
      </c>
    </row>
    <row r="40" spans="1:6" ht="15.75">
      <c r="A40" s="85" t="s">
        <v>99</v>
      </c>
      <c r="B40" s="292" t="s">
        <v>111</v>
      </c>
      <c r="C40" s="293"/>
      <c r="D40" s="213">
        <f>D41+D42+D43+D44</f>
        <v>6975</v>
      </c>
      <c r="E40" s="213">
        <f>E41+E42+E43+E44</f>
        <v>10817</v>
      </c>
      <c r="F40" s="213">
        <f>F41+F42+F43+F44</f>
        <v>10817</v>
      </c>
    </row>
    <row r="41" spans="1:6" ht="15.75">
      <c r="A41" s="85"/>
      <c r="B41" s="92" t="s">
        <v>182</v>
      </c>
      <c r="C41" s="77" t="s">
        <v>183</v>
      </c>
      <c r="D41" s="213">
        <v>6975</v>
      </c>
      <c r="E41" s="213">
        <v>10771</v>
      </c>
      <c r="F41" s="214">
        <v>10771</v>
      </c>
    </row>
    <row r="42" spans="1:6" ht="15.75">
      <c r="A42" s="85"/>
      <c r="B42" s="92" t="s">
        <v>184</v>
      </c>
      <c r="C42" s="77" t="s">
        <v>185</v>
      </c>
      <c r="D42" s="213"/>
      <c r="E42" s="213">
        <v>46</v>
      </c>
      <c r="F42" s="214">
        <v>46</v>
      </c>
    </row>
    <row r="43" spans="1:6" ht="36" customHeight="1">
      <c r="A43" s="85"/>
      <c r="B43" s="92" t="s">
        <v>186</v>
      </c>
      <c r="C43" s="135" t="s">
        <v>325</v>
      </c>
      <c r="D43" s="213"/>
      <c r="E43" s="213"/>
      <c r="F43" s="214"/>
    </row>
    <row r="44" spans="1:6" ht="15.75">
      <c r="A44" s="85"/>
      <c r="B44" s="92" t="s">
        <v>188</v>
      </c>
      <c r="C44" s="77" t="s">
        <v>107</v>
      </c>
      <c r="D44" s="213"/>
      <c r="E44" s="213"/>
      <c r="F44" s="214"/>
    </row>
    <row r="45" spans="1:6" ht="15.75">
      <c r="A45" s="83" t="s">
        <v>157</v>
      </c>
      <c r="B45" s="298" t="s">
        <v>189</v>
      </c>
      <c r="C45" s="299"/>
      <c r="D45" s="215">
        <f>D29+D30+D35+D40</f>
        <v>75840</v>
      </c>
      <c r="E45" s="215">
        <f>E29+E30+E35+E40</f>
        <v>103975</v>
      </c>
      <c r="F45" s="216">
        <f>F29+F30+F35+F40</f>
        <v>103510</v>
      </c>
    </row>
    <row r="46" spans="1:6" ht="15.75">
      <c r="A46" s="85" t="s">
        <v>100</v>
      </c>
      <c r="B46" s="292" t="s">
        <v>155</v>
      </c>
      <c r="C46" s="293"/>
      <c r="D46" s="213">
        <f>D47+D48+D49</f>
        <v>4360</v>
      </c>
      <c r="E46" s="213">
        <f>E47+E48+E49</f>
        <v>4360</v>
      </c>
      <c r="F46" s="214">
        <f>F47+F48+F49</f>
        <v>3691</v>
      </c>
    </row>
    <row r="47" spans="1:6" ht="15.75">
      <c r="A47" s="85"/>
      <c r="B47" s="92" t="s">
        <v>190</v>
      </c>
      <c r="C47" s="77" t="s">
        <v>191</v>
      </c>
      <c r="D47" s="213">
        <v>60</v>
      </c>
      <c r="E47" s="213">
        <v>60</v>
      </c>
      <c r="F47" s="214">
        <v>66</v>
      </c>
    </row>
    <row r="48" spans="1:6" ht="15.75">
      <c r="A48" s="85"/>
      <c r="B48" s="92" t="s">
        <v>192</v>
      </c>
      <c r="C48" s="77" t="s">
        <v>193</v>
      </c>
      <c r="D48" s="213">
        <v>2800</v>
      </c>
      <c r="E48" s="213">
        <v>2800</v>
      </c>
      <c r="F48" s="214">
        <v>2181</v>
      </c>
    </row>
    <row r="49" spans="1:6" ht="15.75">
      <c r="A49" s="85"/>
      <c r="B49" s="92" t="s">
        <v>194</v>
      </c>
      <c r="C49" s="77" t="s">
        <v>195</v>
      </c>
      <c r="D49" s="213">
        <v>1500</v>
      </c>
      <c r="E49" s="213">
        <v>1500</v>
      </c>
      <c r="F49" s="214">
        <v>1444</v>
      </c>
    </row>
    <row r="50" spans="1:6" ht="15.75">
      <c r="A50" s="85" t="s">
        <v>101</v>
      </c>
      <c r="B50" s="292" t="s">
        <v>113</v>
      </c>
      <c r="C50" s="293"/>
      <c r="D50" s="213"/>
      <c r="E50" s="213">
        <v>6867</v>
      </c>
      <c r="F50" s="214">
        <v>6867</v>
      </c>
    </row>
    <row r="51" spans="1:6" ht="15.75">
      <c r="A51" s="85"/>
      <c r="B51" s="92" t="s">
        <v>196</v>
      </c>
      <c r="C51" s="77" t="s">
        <v>197</v>
      </c>
      <c r="D51" s="213"/>
      <c r="E51" s="213">
        <v>6867</v>
      </c>
      <c r="F51" s="214">
        <v>6867</v>
      </c>
    </row>
    <row r="52" spans="1:6" ht="15.75">
      <c r="A52" s="85"/>
      <c r="B52" s="92" t="s">
        <v>198</v>
      </c>
      <c r="C52" s="77" t="s">
        <v>199</v>
      </c>
      <c r="D52" s="213"/>
      <c r="E52" s="213"/>
      <c r="F52" s="214"/>
    </row>
    <row r="53" spans="1:6" ht="15.75">
      <c r="A53" s="85" t="s">
        <v>102</v>
      </c>
      <c r="B53" s="292" t="s">
        <v>114</v>
      </c>
      <c r="C53" s="293"/>
      <c r="D53" s="213">
        <v>141084</v>
      </c>
      <c r="E53" s="213">
        <v>119188</v>
      </c>
      <c r="F53" s="214">
        <v>34431</v>
      </c>
    </row>
    <row r="54" spans="1:6" ht="15.75">
      <c r="A54" s="85"/>
      <c r="B54" s="93" t="s">
        <v>200</v>
      </c>
      <c r="C54" s="89" t="s">
        <v>201</v>
      </c>
      <c r="D54" s="213">
        <v>141084</v>
      </c>
      <c r="E54" s="213">
        <v>119188</v>
      </c>
      <c r="F54" s="214">
        <v>34431</v>
      </c>
    </row>
    <row r="55" spans="1:6" ht="15.75">
      <c r="A55" s="85"/>
      <c r="B55" s="93" t="s">
        <v>202</v>
      </c>
      <c r="C55" s="89" t="s">
        <v>203</v>
      </c>
      <c r="D55" s="213"/>
      <c r="E55" s="213"/>
      <c r="F55" s="214"/>
    </row>
    <row r="56" spans="1:6" ht="15.75">
      <c r="A56" s="85"/>
      <c r="B56" s="93" t="s">
        <v>204</v>
      </c>
      <c r="C56" s="89" t="s">
        <v>205</v>
      </c>
      <c r="D56" s="213"/>
      <c r="E56" s="213"/>
      <c r="F56" s="214"/>
    </row>
    <row r="57" spans="1:6" ht="15.75">
      <c r="A57" s="83" t="s">
        <v>159</v>
      </c>
      <c r="B57" s="298" t="s">
        <v>90</v>
      </c>
      <c r="C57" s="299"/>
      <c r="D57" s="215">
        <f>D46+D50+D53</f>
        <v>145444</v>
      </c>
      <c r="E57" s="215">
        <f>E46+E50+E53</f>
        <v>130415</v>
      </c>
      <c r="F57" s="216">
        <f>F46+F50+F53</f>
        <v>44989</v>
      </c>
    </row>
    <row r="58" spans="1:6" ht="15.75">
      <c r="A58" s="83" t="s">
        <v>160</v>
      </c>
      <c r="B58" s="298" t="s">
        <v>115</v>
      </c>
      <c r="C58" s="299"/>
      <c r="D58" s="215"/>
      <c r="E58" s="215"/>
      <c r="F58" s="216"/>
    </row>
    <row r="59" spans="1:6" ht="15.75">
      <c r="A59" s="83" t="s">
        <v>145</v>
      </c>
      <c r="B59" s="298" t="s">
        <v>93</v>
      </c>
      <c r="C59" s="299"/>
      <c r="D59" s="215"/>
      <c r="E59" s="215"/>
      <c r="F59" s="216"/>
    </row>
    <row r="60" spans="1:6" ht="18.75">
      <c r="A60" s="87" t="s">
        <v>116</v>
      </c>
      <c r="B60" s="296" t="s">
        <v>117</v>
      </c>
      <c r="C60" s="297"/>
      <c r="D60" s="219">
        <f>D45+D57</f>
        <v>221284</v>
      </c>
      <c r="E60" s="219">
        <f>E45+E57</f>
        <v>234390</v>
      </c>
      <c r="F60" s="220">
        <f>F45+F57</f>
        <v>148499</v>
      </c>
    </row>
    <row r="61" spans="1:6" ht="18.75">
      <c r="A61" s="87"/>
      <c r="B61" s="296" t="s">
        <v>118</v>
      </c>
      <c r="C61" s="297"/>
      <c r="D61" s="219">
        <f>D60-D26</f>
        <v>-16002</v>
      </c>
      <c r="E61" s="219">
        <f>E60-E26</f>
        <v>-16002</v>
      </c>
      <c r="F61" s="219">
        <f>F60-F26</f>
        <v>-1202</v>
      </c>
    </row>
    <row r="62" spans="1:6" ht="15.75">
      <c r="A62" s="85" t="s">
        <v>146</v>
      </c>
      <c r="B62" s="292" t="s">
        <v>119</v>
      </c>
      <c r="C62" s="293"/>
      <c r="D62" s="213">
        <v>16002</v>
      </c>
      <c r="E62" s="213">
        <v>16002</v>
      </c>
      <c r="F62" s="214">
        <v>16002</v>
      </c>
    </row>
    <row r="63" spans="1:6" ht="18.75">
      <c r="A63" s="87"/>
      <c r="B63" s="94" t="s">
        <v>94</v>
      </c>
      <c r="C63" s="76" t="s">
        <v>206</v>
      </c>
      <c r="D63" s="213">
        <v>10663</v>
      </c>
      <c r="E63" s="213">
        <v>10663</v>
      </c>
      <c r="F63" s="214">
        <v>10824</v>
      </c>
    </row>
    <row r="64" spans="1:6" ht="18.75">
      <c r="A64" s="87"/>
      <c r="B64" s="94" t="s">
        <v>97</v>
      </c>
      <c r="C64" s="76" t="s">
        <v>207</v>
      </c>
      <c r="D64" s="219">
        <v>5339</v>
      </c>
      <c r="E64" s="219">
        <v>5339</v>
      </c>
      <c r="F64" s="220">
        <v>5178</v>
      </c>
    </row>
    <row r="65" spans="1:6" ht="18.75">
      <c r="A65" s="87" t="s">
        <v>120</v>
      </c>
      <c r="B65" s="294" t="s">
        <v>124</v>
      </c>
      <c r="C65" s="295"/>
      <c r="D65" s="219">
        <v>16002</v>
      </c>
      <c r="E65" s="219">
        <v>16002</v>
      </c>
      <c r="F65" s="220">
        <v>16002</v>
      </c>
    </row>
    <row r="66" spans="1:6" ht="18.75">
      <c r="A66" s="85" t="s">
        <v>147</v>
      </c>
      <c r="B66" s="292" t="s">
        <v>121</v>
      </c>
      <c r="C66" s="293"/>
      <c r="D66" s="219"/>
      <c r="E66" s="219"/>
      <c r="F66" s="220"/>
    </row>
    <row r="67" spans="1:6" ht="18.75">
      <c r="A67" s="85" t="s">
        <v>148</v>
      </c>
      <c r="B67" s="292" t="s">
        <v>122</v>
      </c>
      <c r="C67" s="293"/>
      <c r="D67" s="219"/>
      <c r="E67" s="219"/>
      <c r="F67" s="220"/>
    </row>
    <row r="68" spans="1:6" ht="18.75">
      <c r="A68" s="85"/>
      <c r="B68" s="93" t="s">
        <v>94</v>
      </c>
      <c r="C68" s="77" t="s">
        <v>208</v>
      </c>
      <c r="D68" s="219"/>
      <c r="E68" s="219"/>
      <c r="F68" s="220"/>
    </row>
    <row r="69" spans="1:6" ht="18.75">
      <c r="A69" s="85"/>
      <c r="B69" s="93" t="s">
        <v>97</v>
      </c>
      <c r="C69" s="77" t="s">
        <v>209</v>
      </c>
      <c r="D69" s="219"/>
      <c r="E69" s="219"/>
      <c r="F69" s="220"/>
    </row>
    <row r="70" spans="1:6" ht="18.75">
      <c r="A70" s="87" t="s">
        <v>123</v>
      </c>
      <c r="B70" s="294" t="s">
        <v>125</v>
      </c>
      <c r="C70" s="295"/>
      <c r="D70" s="219"/>
      <c r="E70" s="219"/>
      <c r="F70" s="220"/>
    </row>
    <row r="71" spans="1:6" ht="18.75">
      <c r="A71" s="87" t="s">
        <v>126</v>
      </c>
      <c r="B71" s="296" t="s">
        <v>127</v>
      </c>
      <c r="C71" s="297"/>
      <c r="D71" s="219">
        <v>16002</v>
      </c>
      <c r="E71" s="219">
        <v>16002</v>
      </c>
      <c r="F71" s="220">
        <v>16002</v>
      </c>
    </row>
    <row r="72" spans="1:6" ht="18.75">
      <c r="A72" s="87" t="s">
        <v>283</v>
      </c>
      <c r="B72" s="112"/>
      <c r="C72" s="113" t="s">
        <v>285</v>
      </c>
      <c r="D72" s="219"/>
      <c r="E72" s="219"/>
      <c r="F72" s="220">
        <v>-13</v>
      </c>
    </row>
    <row r="73" spans="1:6" ht="18.75">
      <c r="A73" s="85" t="s">
        <v>149</v>
      </c>
      <c r="B73" s="292" t="s">
        <v>128</v>
      </c>
      <c r="C73" s="293"/>
      <c r="D73" s="219"/>
      <c r="E73" s="219"/>
      <c r="F73" s="220"/>
    </row>
    <row r="74" spans="1:6" ht="18.75">
      <c r="A74" s="85" t="s">
        <v>150</v>
      </c>
      <c r="B74" s="292" t="s">
        <v>129</v>
      </c>
      <c r="C74" s="293"/>
      <c r="D74" s="219"/>
      <c r="E74" s="219"/>
      <c r="F74" s="220"/>
    </row>
    <row r="75" spans="1:6" ht="18.75">
      <c r="A75" s="85"/>
      <c r="B75" s="93" t="s">
        <v>94</v>
      </c>
      <c r="C75" s="77" t="s">
        <v>210</v>
      </c>
      <c r="D75" s="219"/>
      <c r="E75" s="219"/>
      <c r="F75" s="220"/>
    </row>
    <row r="76" spans="1:6" ht="18.75">
      <c r="A76" s="85"/>
      <c r="B76" s="93" t="s">
        <v>97</v>
      </c>
      <c r="C76" s="77" t="s">
        <v>211</v>
      </c>
      <c r="D76" s="219"/>
      <c r="E76" s="219"/>
      <c r="F76" s="220"/>
    </row>
    <row r="77" spans="1:6" ht="18.75">
      <c r="A77" s="87" t="s">
        <v>130</v>
      </c>
      <c r="B77" s="296" t="s">
        <v>131</v>
      </c>
      <c r="C77" s="297"/>
      <c r="D77" s="219">
        <v>0</v>
      </c>
      <c r="E77" s="219">
        <v>0</v>
      </c>
      <c r="F77" s="220">
        <v>0</v>
      </c>
    </row>
    <row r="78" spans="1:6" ht="18.75">
      <c r="A78" s="87" t="s">
        <v>284</v>
      </c>
      <c r="B78" s="112"/>
      <c r="C78" s="113" t="s">
        <v>286</v>
      </c>
      <c r="D78" s="219"/>
      <c r="E78" s="219"/>
      <c r="F78" s="220">
        <v>1575</v>
      </c>
    </row>
    <row r="79" spans="1:6" ht="18.75">
      <c r="A79" s="87" t="s">
        <v>168</v>
      </c>
      <c r="B79" s="296" t="s">
        <v>287</v>
      </c>
      <c r="C79" s="297"/>
      <c r="D79" s="221">
        <f>D26+D77</f>
        <v>237286</v>
      </c>
      <c r="E79" s="221">
        <f>E26+E77</f>
        <v>250392</v>
      </c>
      <c r="F79" s="222">
        <f>F26+F77+F78</f>
        <v>151276</v>
      </c>
    </row>
    <row r="80" spans="1:6" ht="19.5" thickBot="1">
      <c r="A80" s="95" t="s">
        <v>169</v>
      </c>
      <c r="B80" s="312" t="s">
        <v>288</v>
      </c>
      <c r="C80" s="313"/>
      <c r="D80" s="223">
        <f>D60+D71</f>
        <v>237286</v>
      </c>
      <c r="E80" s="223">
        <f>E60+E71</f>
        <v>250392</v>
      </c>
      <c r="F80" s="224">
        <f>F60+F71+F72</f>
        <v>164488</v>
      </c>
    </row>
    <row r="81" spans="4:6" ht="12.75">
      <c r="D81" s="225"/>
      <c r="E81" s="225"/>
      <c r="F81" s="225"/>
    </row>
    <row r="82" spans="4:6" ht="12.75">
      <c r="D82" s="225"/>
      <c r="E82" s="225"/>
      <c r="F82" s="225"/>
    </row>
  </sheetData>
  <sheetProtection/>
  <mergeCells count="53">
    <mergeCell ref="A5:D5"/>
    <mergeCell ref="A6:A8"/>
    <mergeCell ref="B6:C8"/>
    <mergeCell ref="D6:D7"/>
    <mergeCell ref="A1:F1"/>
    <mergeCell ref="A2:D2"/>
    <mergeCell ref="A3:F3"/>
    <mergeCell ref="A4:F4"/>
    <mergeCell ref="B11:C11"/>
    <mergeCell ref="B12:C12"/>
    <mergeCell ref="B13:C13"/>
    <mergeCell ref="B14:C14"/>
    <mergeCell ref="E6:E7"/>
    <mergeCell ref="F6:F7"/>
    <mergeCell ref="B9:C9"/>
    <mergeCell ref="B10:C10"/>
    <mergeCell ref="B80:C8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5:C15"/>
    <mergeCell ref="B16:C16"/>
    <mergeCell ref="B17:C17"/>
    <mergeCell ref="B45:C45"/>
    <mergeCell ref="B46:C46"/>
    <mergeCell ref="B50:C50"/>
    <mergeCell ref="B53:C53"/>
    <mergeCell ref="B29:C29"/>
    <mergeCell ref="B30:C30"/>
    <mergeCell ref="B35:C35"/>
    <mergeCell ref="B40:C40"/>
    <mergeCell ref="B61:C61"/>
    <mergeCell ref="B62:C62"/>
    <mergeCell ref="B65:C65"/>
    <mergeCell ref="B66:C66"/>
    <mergeCell ref="B57:C57"/>
    <mergeCell ref="B58:C58"/>
    <mergeCell ref="B59:C59"/>
    <mergeCell ref="B60:C60"/>
    <mergeCell ref="B67:C67"/>
    <mergeCell ref="B70:C70"/>
    <mergeCell ref="B79:C79"/>
    <mergeCell ref="B71:C71"/>
    <mergeCell ref="B73:C73"/>
    <mergeCell ref="B74:C74"/>
    <mergeCell ref="B77:C77"/>
  </mergeCells>
  <printOptions/>
  <pageMargins left="0.23" right="0.15" top="0.31" bottom="0.16" header="0.16" footer="0.16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9.625" style="0" customWidth="1"/>
    <col min="2" max="2" width="16.00390625" style="0" customWidth="1"/>
    <col min="3" max="3" width="14.875" style="0" customWidth="1"/>
    <col min="4" max="4" width="27.125" style="0" customWidth="1"/>
  </cols>
  <sheetData>
    <row r="1" spans="1:5" ht="23.25" customHeight="1">
      <c r="A1" s="339" t="s">
        <v>17</v>
      </c>
      <c r="B1" s="339"/>
      <c r="C1" s="339"/>
      <c r="D1" s="339"/>
      <c r="E1" s="131"/>
    </row>
    <row r="2" spans="1:5" ht="20.25">
      <c r="A2" s="339" t="s">
        <v>266</v>
      </c>
      <c r="B2" s="339"/>
      <c r="C2" s="339"/>
      <c r="D2" s="339"/>
      <c r="E2" s="132"/>
    </row>
    <row r="4" spans="2:3" ht="18.75">
      <c r="B4" s="338" t="s">
        <v>84</v>
      </c>
      <c r="C4" s="338"/>
    </row>
    <row r="7" ht="14.25">
      <c r="D7" s="129" t="s">
        <v>32</v>
      </c>
    </row>
    <row r="8" spans="1:4" ht="13.5" thickBot="1">
      <c r="A8" t="s">
        <v>85</v>
      </c>
      <c r="D8" s="74" t="s">
        <v>43</v>
      </c>
    </row>
    <row r="9" spans="1:4" ht="12.75">
      <c r="A9" s="9" t="s">
        <v>151</v>
      </c>
      <c r="B9" s="58" t="s">
        <v>86</v>
      </c>
      <c r="C9" s="58" t="s">
        <v>87</v>
      </c>
      <c r="D9" s="21" t="s">
        <v>88</v>
      </c>
    </row>
    <row r="10" spans="1:4" ht="12.75">
      <c r="A10" s="6" t="s">
        <v>41</v>
      </c>
      <c r="B10" s="15"/>
      <c r="C10" s="61"/>
      <c r="D10" s="11"/>
    </row>
    <row r="11" spans="1:4" ht="12.75">
      <c r="A11" s="6" t="s">
        <v>42</v>
      </c>
      <c r="B11" s="15"/>
      <c r="C11" s="61"/>
      <c r="D11" s="11"/>
    </row>
    <row r="12" spans="1:4" ht="12.75">
      <c r="A12" s="6"/>
      <c r="B12" s="15"/>
      <c r="C12" s="61"/>
      <c r="D12" s="11"/>
    </row>
    <row r="13" spans="1:4" ht="12.75">
      <c r="A13" s="6"/>
      <c r="B13" s="15"/>
      <c r="C13" s="5"/>
      <c r="D13" s="11"/>
    </row>
    <row r="14" spans="1:4" ht="12.75">
      <c r="A14" s="6"/>
      <c r="B14" s="15"/>
      <c r="C14" s="5"/>
      <c r="D14" s="11"/>
    </row>
    <row r="15" spans="1:4" ht="12.75">
      <c r="A15" s="6"/>
      <c r="B15" s="15"/>
      <c r="C15" s="5"/>
      <c r="D15" s="11"/>
    </row>
    <row r="16" spans="1:4" ht="12.75">
      <c r="A16" s="6"/>
      <c r="B16" s="15"/>
      <c r="C16" s="5"/>
      <c r="D16" s="11"/>
    </row>
    <row r="17" spans="1:4" ht="13.5" thickBot="1">
      <c r="A17" s="7" t="s">
        <v>73</v>
      </c>
      <c r="B17" s="59">
        <f>SUM(B10:B16)</f>
        <v>0</v>
      </c>
      <c r="C17" s="13"/>
      <c r="D17" s="12"/>
    </row>
  </sheetData>
  <sheetProtection/>
  <mergeCells count="3">
    <mergeCell ref="B4:C4"/>
    <mergeCell ref="A1:D1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0">
      <selection activeCell="A1" sqref="A1:I32"/>
    </sheetView>
  </sheetViews>
  <sheetFormatPr defaultColWidth="9.00390625" defaultRowHeight="12.75"/>
  <cols>
    <col min="2" max="2" width="47.125" style="0" customWidth="1"/>
    <col min="3" max="4" width="9.875" style="0" customWidth="1"/>
    <col min="5" max="5" width="9.625" style="0" bestFit="1" customWidth="1"/>
    <col min="6" max="6" width="10.625" style="0" customWidth="1"/>
    <col min="9" max="9" width="12.125" style="0" customWidth="1"/>
  </cols>
  <sheetData>
    <row r="1" spans="1:9" ht="27" customHeight="1">
      <c r="A1" s="343" t="s">
        <v>17</v>
      </c>
      <c r="B1" s="343"/>
      <c r="C1" s="343"/>
      <c r="D1" s="343"/>
      <c r="E1" s="343"/>
      <c r="F1" s="343"/>
      <c r="G1" s="343"/>
      <c r="H1" s="343"/>
      <c r="I1" s="343"/>
    </row>
    <row r="2" spans="1:9" ht="12.75">
      <c r="A2" s="343" t="s">
        <v>266</v>
      </c>
      <c r="B2" s="344"/>
      <c r="C2" s="344"/>
      <c r="D2" s="344"/>
      <c r="E2" s="344"/>
      <c r="F2" s="344"/>
      <c r="G2" s="344"/>
      <c r="H2" s="344"/>
      <c r="I2" s="344"/>
    </row>
    <row r="3" spans="1:9" ht="12.75">
      <c r="A3" s="343" t="s">
        <v>45</v>
      </c>
      <c r="B3" s="344"/>
      <c r="C3" s="344"/>
      <c r="D3" s="344"/>
      <c r="E3" s="344"/>
      <c r="F3" s="344"/>
      <c r="G3" s="344"/>
      <c r="H3" s="344"/>
      <c r="I3" s="344"/>
    </row>
    <row r="4" spans="1:9" ht="12.75">
      <c r="A4" s="138"/>
      <c r="B4" s="138"/>
      <c r="C4" s="138"/>
      <c r="D4" s="138"/>
      <c r="E4" s="138"/>
      <c r="F4" s="138"/>
      <c r="G4" s="138"/>
      <c r="H4" s="138"/>
      <c r="I4" s="138"/>
    </row>
    <row r="5" spans="1:9" ht="12.75">
      <c r="A5" s="138"/>
      <c r="B5" s="138"/>
      <c r="C5" s="138"/>
      <c r="D5" s="138"/>
      <c r="E5" s="138"/>
      <c r="F5" s="138"/>
      <c r="G5" s="138"/>
      <c r="H5" s="138"/>
      <c r="I5" s="138"/>
    </row>
    <row r="6" spans="1:9" ht="12.75">
      <c r="A6" s="138"/>
      <c r="B6" s="138"/>
      <c r="C6" s="138"/>
      <c r="D6" s="138"/>
      <c r="E6" s="138"/>
      <c r="F6" s="138"/>
      <c r="G6" s="138"/>
      <c r="H6" s="138"/>
      <c r="I6" s="138"/>
    </row>
    <row r="7" spans="1:9" ht="12.75">
      <c r="A7" s="138"/>
      <c r="B7" s="138"/>
      <c r="C7" s="138"/>
      <c r="D7" s="138"/>
      <c r="E7" s="138"/>
      <c r="F7" s="138"/>
      <c r="G7" s="138"/>
      <c r="H7" s="342" t="s">
        <v>319</v>
      </c>
      <c r="I7" s="342"/>
    </row>
    <row r="8" spans="1:9" ht="13.5" thickBot="1">
      <c r="A8" s="191"/>
      <c r="B8" s="192"/>
      <c r="C8" s="192"/>
      <c r="D8" s="192"/>
      <c r="E8" s="192"/>
      <c r="F8" s="192"/>
      <c r="G8" s="192"/>
      <c r="H8" s="192"/>
      <c r="I8" s="193" t="s">
        <v>312</v>
      </c>
    </row>
    <row r="9" spans="1:9" ht="13.5" thickBot="1">
      <c r="A9" s="341" t="s">
        <v>96</v>
      </c>
      <c r="B9" s="340" t="s">
        <v>74</v>
      </c>
      <c r="C9" s="341" t="s">
        <v>75</v>
      </c>
      <c r="D9" s="341" t="s">
        <v>31</v>
      </c>
      <c r="E9" s="340" t="s">
        <v>76</v>
      </c>
      <c r="F9" s="340"/>
      <c r="G9" s="340"/>
      <c r="H9" s="340"/>
      <c r="I9" s="340" t="s">
        <v>49</v>
      </c>
    </row>
    <row r="10" spans="1:9" ht="21.75" thickBot="1">
      <c r="A10" s="341"/>
      <c r="B10" s="340"/>
      <c r="C10" s="340"/>
      <c r="D10" s="341"/>
      <c r="E10" s="194">
        <v>2013</v>
      </c>
      <c r="F10" s="194">
        <v>2014</v>
      </c>
      <c r="G10" s="194">
        <v>2015</v>
      </c>
      <c r="H10" s="51" t="s">
        <v>295</v>
      </c>
      <c r="I10" s="340"/>
    </row>
    <row r="11" spans="1:9" ht="13.5" thickBot="1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 t="s">
        <v>77</v>
      </c>
    </row>
    <row r="12" spans="1:9" ht="13.5" thickBot="1">
      <c r="A12" s="51" t="s">
        <v>94</v>
      </c>
      <c r="B12" s="52" t="s">
        <v>78</v>
      </c>
      <c r="C12" s="195"/>
      <c r="D12" s="196"/>
      <c r="E12" s="196"/>
      <c r="F12" s="196"/>
      <c r="G12" s="196"/>
      <c r="H12" s="196"/>
      <c r="I12" s="197">
        <f aca="true" t="shared" si="0" ref="I12:I29">SUM(D12:H12)</f>
        <v>0</v>
      </c>
    </row>
    <row r="13" spans="1:9" ht="13.5" thickBot="1">
      <c r="A13" s="51"/>
      <c r="B13" s="125"/>
      <c r="C13" s="198"/>
      <c r="D13" s="199"/>
      <c r="E13" s="199"/>
      <c r="F13" s="199"/>
      <c r="G13" s="199"/>
      <c r="H13" s="199"/>
      <c r="I13" s="197">
        <f t="shared" si="0"/>
        <v>0</v>
      </c>
    </row>
    <row r="14" spans="1:9" ht="13.5" thickBot="1">
      <c r="A14" s="51"/>
      <c r="B14" s="125"/>
      <c r="C14" s="198"/>
      <c r="D14" s="199"/>
      <c r="E14" s="199"/>
      <c r="F14" s="199"/>
      <c r="G14" s="199"/>
      <c r="H14" s="199"/>
      <c r="I14" s="197">
        <f t="shared" si="0"/>
        <v>0</v>
      </c>
    </row>
    <row r="15" spans="1:9" ht="13.5" thickBot="1">
      <c r="A15" s="51" t="s">
        <v>97</v>
      </c>
      <c r="B15" s="55" t="s">
        <v>79</v>
      </c>
      <c r="C15" s="195"/>
      <c r="D15" s="196"/>
      <c r="E15" s="196"/>
      <c r="F15" s="196"/>
      <c r="G15" s="196"/>
      <c r="H15" s="196"/>
      <c r="I15" s="197"/>
    </row>
    <row r="16" spans="1:9" ht="13.5" thickBot="1">
      <c r="A16" s="51"/>
      <c r="B16" s="125"/>
      <c r="C16" s="200"/>
      <c r="D16" s="199"/>
      <c r="E16" s="199"/>
      <c r="F16" s="199"/>
      <c r="G16" s="199"/>
      <c r="H16" s="199"/>
      <c r="I16" s="197">
        <f t="shared" si="0"/>
        <v>0</v>
      </c>
    </row>
    <row r="17" spans="1:9" ht="13.5" thickBot="1">
      <c r="A17" s="51"/>
      <c r="B17" s="125"/>
      <c r="C17" s="198"/>
      <c r="D17" s="199"/>
      <c r="E17" s="199"/>
      <c r="F17" s="199"/>
      <c r="G17" s="199"/>
      <c r="H17" s="199"/>
      <c r="I17" s="197">
        <f t="shared" si="0"/>
        <v>0</v>
      </c>
    </row>
    <row r="18" spans="1:9" ht="13.5" thickBot="1">
      <c r="A18" s="126" t="s">
        <v>98</v>
      </c>
      <c r="B18" s="57" t="s">
        <v>80</v>
      </c>
      <c r="C18" s="201"/>
      <c r="D18" s="202">
        <f>D19+D20</f>
        <v>2462461</v>
      </c>
      <c r="E18" s="202">
        <f>E19+E20+E21+E22+E23</f>
        <v>42644647</v>
      </c>
      <c r="F18" s="202">
        <f>SUM(F19:F24)</f>
        <v>98748757</v>
      </c>
      <c r="G18" s="202">
        <f>SUM(G24:G24)</f>
        <v>0</v>
      </c>
      <c r="H18" s="202">
        <f>SUM(H24:H24)</f>
        <v>0</v>
      </c>
      <c r="I18" s="203">
        <f>I19+I20+I21+I22+I23</f>
        <v>143855865</v>
      </c>
    </row>
    <row r="19" spans="1:9" ht="13.5" thickBot="1">
      <c r="A19" s="51"/>
      <c r="B19" s="204" t="s">
        <v>272</v>
      </c>
      <c r="C19" s="195">
        <v>2012</v>
      </c>
      <c r="D19" s="196">
        <v>2180137</v>
      </c>
      <c r="E19" s="205">
        <v>41955992</v>
      </c>
      <c r="F19" s="196">
        <v>98748757</v>
      </c>
      <c r="G19" s="196"/>
      <c r="H19" s="196"/>
      <c r="I19" s="197">
        <f>D19+E19+F19+G19+H19</f>
        <v>142884886</v>
      </c>
    </row>
    <row r="20" spans="1:9" ht="13.5" thickBot="1">
      <c r="A20" s="51"/>
      <c r="B20" s="204" t="s">
        <v>308</v>
      </c>
      <c r="C20" s="195">
        <v>2012</v>
      </c>
      <c r="D20" s="196">
        <v>282324</v>
      </c>
      <c r="E20" s="205">
        <v>133733</v>
      </c>
      <c r="F20" s="196"/>
      <c r="G20" s="196"/>
      <c r="H20" s="196"/>
      <c r="I20" s="197">
        <f>D20+E20+F20+G20+H20</f>
        <v>416057</v>
      </c>
    </row>
    <row r="21" spans="1:9" ht="13.5" thickBot="1">
      <c r="A21" s="51"/>
      <c r="B21" s="204" t="s">
        <v>296</v>
      </c>
      <c r="C21" s="195">
        <v>2013</v>
      </c>
      <c r="D21" s="196"/>
      <c r="E21" s="205">
        <v>219617</v>
      </c>
      <c r="F21" s="196"/>
      <c r="G21" s="196"/>
      <c r="H21" s="196"/>
      <c r="I21" s="197">
        <f>D21+E21+F21+G21+H21</f>
        <v>219617</v>
      </c>
    </row>
    <row r="22" spans="1:9" ht="13.5" thickBot="1">
      <c r="A22" s="51"/>
      <c r="B22" s="204" t="s">
        <v>309</v>
      </c>
      <c r="C22" s="195">
        <v>2013</v>
      </c>
      <c r="D22" s="196"/>
      <c r="E22" s="205">
        <v>167640</v>
      </c>
      <c r="F22" s="196"/>
      <c r="G22" s="196"/>
      <c r="H22" s="196"/>
      <c r="I22" s="197">
        <v>167640</v>
      </c>
    </row>
    <row r="23" spans="1:9" ht="13.5" thickBot="1">
      <c r="A23" s="51"/>
      <c r="B23" s="204" t="s">
        <v>310</v>
      </c>
      <c r="C23" s="195">
        <v>2013</v>
      </c>
      <c r="D23" s="196"/>
      <c r="E23" s="205">
        <v>167665</v>
      </c>
      <c r="F23" s="196"/>
      <c r="G23" s="196"/>
      <c r="H23" s="196"/>
      <c r="I23" s="197">
        <f>D23+E23+F23+G23+H23</f>
        <v>167665</v>
      </c>
    </row>
    <row r="24" spans="1:9" ht="13.5" thickBot="1">
      <c r="A24" s="51"/>
      <c r="B24" s="204"/>
      <c r="C24" s="198"/>
      <c r="D24" s="199"/>
      <c r="E24" s="199"/>
      <c r="F24" s="199"/>
      <c r="G24" s="199"/>
      <c r="H24" s="199"/>
      <c r="I24" s="197">
        <f t="shared" si="0"/>
        <v>0</v>
      </c>
    </row>
    <row r="25" spans="1:9" s="17" customFormat="1" ht="13.5" thickBot="1">
      <c r="A25" s="126" t="s">
        <v>99</v>
      </c>
      <c r="B25" s="57" t="s">
        <v>81</v>
      </c>
      <c r="C25" s="201"/>
      <c r="D25" s="202">
        <f>D27</f>
        <v>158650</v>
      </c>
      <c r="E25" s="202">
        <f>E27</f>
        <v>5159774</v>
      </c>
      <c r="F25" s="202">
        <f>SUM(F26:F26)</f>
        <v>40333333</v>
      </c>
      <c r="G25" s="202">
        <f>SUM(G26:G26)</f>
        <v>0</v>
      </c>
      <c r="H25" s="202">
        <f>SUM(H26:H26)</f>
        <v>0</v>
      </c>
      <c r="I25" s="203">
        <f t="shared" si="0"/>
        <v>45651757</v>
      </c>
    </row>
    <row r="26" spans="1:9" ht="13.5" thickBot="1">
      <c r="A26" s="51"/>
      <c r="B26" s="204" t="s">
        <v>297</v>
      </c>
      <c r="C26" s="198">
        <v>2013</v>
      </c>
      <c r="D26" s="199">
        <v>0</v>
      </c>
      <c r="E26" s="199"/>
      <c r="F26" s="199">
        <v>40333333</v>
      </c>
      <c r="G26" s="199"/>
      <c r="H26" s="199"/>
      <c r="I26" s="197">
        <f t="shared" si="0"/>
        <v>40333333</v>
      </c>
    </row>
    <row r="27" spans="1:9" ht="13.5" thickBot="1">
      <c r="A27" s="51"/>
      <c r="B27" s="204" t="s">
        <v>311</v>
      </c>
      <c r="C27" s="198">
        <v>2012</v>
      </c>
      <c r="D27" s="199">
        <v>158650</v>
      </c>
      <c r="E27" s="199">
        <v>5159774</v>
      </c>
      <c r="F27" s="199"/>
      <c r="G27" s="199"/>
      <c r="H27" s="199"/>
      <c r="I27" s="197">
        <f>D27+E27+F27+G27+H27</f>
        <v>5318424</v>
      </c>
    </row>
    <row r="28" spans="1:9" s="17" customFormat="1" ht="13.5" thickBot="1">
      <c r="A28" s="51" t="s">
        <v>100</v>
      </c>
      <c r="B28" s="57" t="s">
        <v>82</v>
      </c>
      <c r="C28" s="206"/>
      <c r="D28" s="207"/>
      <c r="E28" s="207"/>
      <c r="F28" s="207"/>
      <c r="G28" s="207"/>
      <c r="H28" s="207"/>
      <c r="I28" s="208">
        <f t="shared" si="0"/>
        <v>0</v>
      </c>
    </row>
    <row r="29" spans="1:9" ht="13.5" thickBot="1">
      <c r="A29" s="51"/>
      <c r="B29" s="125"/>
      <c r="C29" s="198"/>
      <c r="D29" s="199"/>
      <c r="E29" s="199"/>
      <c r="F29" s="199"/>
      <c r="G29" s="199"/>
      <c r="H29" s="199"/>
      <c r="I29" s="197">
        <f t="shared" si="0"/>
        <v>0</v>
      </c>
    </row>
    <row r="30" spans="1:9" ht="13.5" thickBot="1">
      <c r="A30" s="51"/>
      <c r="B30" s="125"/>
      <c r="C30" s="198"/>
      <c r="D30" s="199"/>
      <c r="E30" s="199"/>
      <c r="F30" s="199"/>
      <c r="G30" s="199"/>
      <c r="H30" s="199"/>
      <c r="I30" s="197"/>
    </row>
    <row r="31" spans="1:9" ht="13.5" thickBot="1">
      <c r="A31" s="51"/>
      <c r="B31" s="125"/>
      <c r="C31" s="198"/>
      <c r="D31" s="199"/>
      <c r="E31" s="199"/>
      <c r="F31" s="199"/>
      <c r="G31" s="199"/>
      <c r="H31" s="199"/>
      <c r="I31" s="197"/>
    </row>
    <row r="32" spans="1:9" s="17" customFormat="1" ht="13.5" thickBot="1">
      <c r="A32" s="345" t="s">
        <v>313</v>
      </c>
      <c r="B32" s="345"/>
      <c r="C32" s="209"/>
      <c r="D32" s="210">
        <f>D12+D15+D18+D25+D28</f>
        <v>2621111</v>
      </c>
      <c r="E32" s="210">
        <f>E12+E15+E18+E25</f>
        <v>47804421</v>
      </c>
      <c r="F32" s="210">
        <f>F12+F15+F18+F25+F28</f>
        <v>139082090</v>
      </c>
      <c r="G32" s="210">
        <f>G12+G15+G18+G25+G28</f>
        <v>0</v>
      </c>
      <c r="H32" s="210">
        <f>H12+H15+H18+H25+H28</f>
        <v>0</v>
      </c>
      <c r="I32" s="208">
        <f>I12+I15+I18+I25+I28</f>
        <v>189507622</v>
      </c>
    </row>
  </sheetData>
  <sheetProtection/>
  <mergeCells count="11">
    <mergeCell ref="A32:B32"/>
    <mergeCell ref="A9:A10"/>
    <mergeCell ref="B9:B10"/>
    <mergeCell ref="C9:C10"/>
    <mergeCell ref="I9:I10"/>
    <mergeCell ref="D9:D10"/>
    <mergeCell ref="H7:I7"/>
    <mergeCell ref="A1:I1"/>
    <mergeCell ref="A2:I2"/>
    <mergeCell ref="A3:I3"/>
    <mergeCell ref="E9:H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33.75390625" style="0" customWidth="1"/>
    <col min="2" max="2" width="52.00390625" style="0" customWidth="1"/>
    <col min="5" max="5" width="8.75390625" style="0" customWidth="1"/>
    <col min="6" max="6" width="13.625" style="0" customWidth="1"/>
  </cols>
  <sheetData>
    <row r="1" spans="1:6" ht="25.5" customHeight="1">
      <c r="A1" s="339" t="s">
        <v>36</v>
      </c>
      <c r="B1" s="339"/>
      <c r="C1" s="130"/>
      <c r="D1" s="130"/>
      <c r="E1" s="130"/>
      <c r="F1" s="130"/>
    </row>
    <row r="2" spans="1:6" ht="22.5" customHeight="1">
      <c r="A2" s="339" t="s">
        <v>265</v>
      </c>
      <c r="B2" s="339"/>
      <c r="C2" s="130"/>
      <c r="D2" s="130"/>
      <c r="E2" s="130"/>
      <c r="F2" s="130"/>
    </row>
    <row r="3" spans="1:6" ht="20.25">
      <c r="A3" s="130"/>
      <c r="B3" s="130"/>
      <c r="C3" s="130"/>
      <c r="D3" s="130"/>
      <c r="E3" s="130"/>
      <c r="F3" s="130"/>
    </row>
    <row r="4" spans="1:6" ht="23.25" customHeight="1">
      <c r="A4" s="353" t="s">
        <v>33</v>
      </c>
      <c r="B4" s="353"/>
      <c r="C4" s="353"/>
      <c r="D4" s="353"/>
      <c r="E4" s="353"/>
      <c r="F4" s="353"/>
    </row>
    <row r="7" spans="1:2" ht="12.75">
      <c r="A7" t="s">
        <v>34</v>
      </c>
      <c r="B7" t="s">
        <v>35</v>
      </c>
    </row>
    <row r="8" ht="15" thickBot="1">
      <c r="F8" s="134" t="s">
        <v>91</v>
      </c>
    </row>
    <row r="9" spans="1:6" ht="12.75">
      <c r="A9" s="350" t="s">
        <v>96</v>
      </c>
      <c r="B9" s="352" t="s">
        <v>74</v>
      </c>
      <c r="C9" s="348" t="s">
        <v>75</v>
      </c>
      <c r="D9" s="348" t="s">
        <v>38</v>
      </c>
      <c r="E9" s="348" t="s">
        <v>37</v>
      </c>
      <c r="F9" s="354" t="s">
        <v>39</v>
      </c>
    </row>
    <row r="10" spans="1:6" ht="12.75">
      <c r="A10" s="351"/>
      <c r="B10" s="349"/>
      <c r="C10" s="349"/>
      <c r="D10" s="349"/>
      <c r="E10" s="356"/>
      <c r="F10" s="355"/>
    </row>
    <row r="11" spans="1:6" ht="12.75">
      <c r="A11" s="53">
        <v>1</v>
      </c>
      <c r="B11" s="101">
        <v>2</v>
      </c>
      <c r="C11" s="101">
        <v>3</v>
      </c>
      <c r="D11" s="101">
        <v>4</v>
      </c>
      <c r="E11" s="101">
        <v>5</v>
      </c>
      <c r="F11" s="107">
        <v>6</v>
      </c>
    </row>
    <row r="12" spans="1:6" ht="12.75">
      <c r="A12" s="53" t="s">
        <v>94</v>
      </c>
      <c r="B12" s="102"/>
      <c r="C12" s="103"/>
      <c r="D12" s="103"/>
      <c r="E12" s="20"/>
      <c r="F12" s="108">
        <f>SUM(E12:E12)</f>
        <v>0</v>
      </c>
    </row>
    <row r="13" spans="1:6" ht="12.75">
      <c r="A13" s="53" t="s">
        <v>97</v>
      </c>
      <c r="B13" s="18"/>
      <c r="C13" s="54"/>
      <c r="D13" s="54"/>
      <c r="E13" s="16"/>
      <c r="F13" s="108">
        <f>SUM(E13:E13)</f>
        <v>0</v>
      </c>
    </row>
    <row r="14" spans="1:6" ht="12.75">
      <c r="A14" s="53" t="s">
        <v>98</v>
      </c>
      <c r="B14" s="18"/>
      <c r="C14" s="54"/>
      <c r="D14" s="54"/>
      <c r="E14" s="16"/>
      <c r="F14" s="108">
        <f>SUM(E14:E14)</f>
        <v>0</v>
      </c>
    </row>
    <row r="15" spans="1:6" ht="12.75">
      <c r="A15" s="53" t="s">
        <v>99</v>
      </c>
      <c r="B15" s="104"/>
      <c r="C15" s="105"/>
      <c r="D15" s="105"/>
      <c r="E15" s="20"/>
      <c r="F15" s="108"/>
    </row>
    <row r="16" spans="1:6" ht="12.75">
      <c r="A16" s="53" t="s">
        <v>100</v>
      </c>
      <c r="B16" s="18"/>
      <c r="C16" s="56"/>
      <c r="D16" s="56"/>
      <c r="E16" s="16"/>
      <c r="F16" s="108">
        <f aca="true" t="shared" si="0" ref="F16:F24">SUM(E16:E16)</f>
        <v>0</v>
      </c>
    </row>
    <row r="17" spans="1:6" ht="12.75">
      <c r="A17" s="53" t="s">
        <v>101</v>
      </c>
      <c r="B17" s="18"/>
      <c r="C17" s="54"/>
      <c r="D17" s="54"/>
      <c r="E17" s="16"/>
      <c r="F17" s="108">
        <f t="shared" si="0"/>
        <v>0</v>
      </c>
    </row>
    <row r="18" spans="1:6" ht="12.75">
      <c r="A18" s="53" t="s">
        <v>102</v>
      </c>
      <c r="B18" s="104"/>
      <c r="C18" s="105"/>
      <c r="D18" s="105"/>
      <c r="E18" s="20">
        <f>SUM(E19:E19)</f>
        <v>0</v>
      </c>
      <c r="F18" s="108">
        <f t="shared" si="0"/>
        <v>0</v>
      </c>
    </row>
    <row r="19" spans="1:6" ht="15.75">
      <c r="A19" s="53" t="s">
        <v>103</v>
      </c>
      <c r="B19" s="106"/>
      <c r="C19" s="54"/>
      <c r="D19" s="54"/>
      <c r="E19" s="16"/>
      <c r="F19" s="108">
        <f t="shared" si="0"/>
        <v>0</v>
      </c>
    </row>
    <row r="20" spans="1:6" ht="12.75">
      <c r="A20" s="53" t="s">
        <v>104</v>
      </c>
      <c r="B20" s="104"/>
      <c r="C20" s="105"/>
      <c r="D20" s="105"/>
      <c r="E20" s="20">
        <f>SUM(E21:E21)</f>
        <v>0</v>
      </c>
      <c r="F20" s="108">
        <f t="shared" si="0"/>
        <v>0</v>
      </c>
    </row>
    <row r="21" spans="1:6" ht="15.75">
      <c r="A21" s="53" t="s">
        <v>95</v>
      </c>
      <c r="B21" s="106"/>
      <c r="C21" s="54"/>
      <c r="D21" s="54"/>
      <c r="E21" s="16">
        <v>0</v>
      </c>
      <c r="F21" s="108">
        <f t="shared" si="0"/>
        <v>0</v>
      </c>
    </row>
    <row r="22" spans="1:6" ht="12.75">
      <c r="A22" s="53" t="s">
        <v>105</v>
      </c>
      <c r="B22" s="19" t="s">
        <v>82</v>
      </c>
      <c r="C22" s="105"/>
      <c r="D22" s="105"/>
      <c r="E22" s="16">
        <f>SUM(E23:E23)</f>
        <v>0</v>
      </c>
      <c r="F22" s="108">
        <f t="shared" si="0"/>
        <v>0</v>
      </c>
    </row>
    <row r="23" spans="1:6" ht="12.75">
      <c r="A23" s="53" t="s">
        <v>106</v>
      </c>
      <c r="B23" s="18"/>
      <c r="C23" s="54"/>
      <c r="D23" s="54"/>
      <c r="E23" s="16"/>
      <c r="F23" s="108">
        <f t="shared" si="0"/>
        <v>0</v>
      </c>
    </row>
    <row r="24" spans="1:6" ht="13.5" thickBot="1">
      <c r="A24" s="346" t="s">
        <v>83</v>
      </c>
      <c r="B24" s="347"/>
      <c r="C24" s="109"/>
      <c r="D24" s="109"/>
      <c r="E24" s="110">
        <f>E12+E15+E18+E20+E22</f>
        <v>0</v>
      </c>
      <c r="F24" s="111">
        <f t="shared" si="0"/>
        <v>0</v>
      </c>
    </row>
  </sheetData>
  <sheetProtection/>
  <mergeCells count="10">
    <mergeCell ref="A24:B24"/>
    <mergeCell ref="D9:D10"/>
    <mergeCell ref="A9:A10"/>
    <mergeCell ref="B9:B10"/>
    <mergeCell ref="C9:C10"/>
    <mergeCell ref="A1:B1"/>
    <mergeCell ref="A2:B2"/>
    <mergeCell ref="A4:F4"/>
    <mergeCell ref="F9:F10"/>
    <mergeCell ref="E9:E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5"/>
  <sheetViews>
    <sheetView tabSelected="1" zoomScalePageLayoutView="0" workbookViewId="0" topLeftCell="A16">
      <selection activeCell="H14" sqref="H14"/>
    </sheetView>
  </sheetViews>
  <sheetFormatPr defaultColWidth="9.00390625" defaultRowHeight="12.75"/>
  <cols>
    <col min="1" max="1" width="8.125" style="0" bestFit="1" customWidth="1"/>
    <col min="2" max="2" width="44.75390625" style="0" customWidth="1"/>
    <col min="3" max="3" width="10.75390625" style="0" customWidth="1"/>
    <col min="4" max="4" width="12.25390625" style="0" customWidth="1"/>
  </cols>
  <sheetData>
    <row r="2" spans="2:3" ht="20.25">
      <c r="B2" s="130" t="s">
        <v>17</v>
      </c>
      <c r="C2" s="131"/>
    </row>
    <row r="3" spans="2:3" ht="20.25">
      <c r="B3" s="130" t="s">
        <v>265</v>
      </c>
      <c r="C3" s="131"/>
    </row>
    <row r="4" spans="2:3" ht="12.75">
      <c r="B4" s="133" t="s">
        <v>44</v>
      </c>
      <c r="C4" s="131"/>
    </row>
    <row r="5" ht="12.75">
      <c r="D5" s="133" t="s">
        <v>320</v>
      </c>
    </row>
    <row r="6" spans="1:4" ht="15.75" thickBot="1">
      <c r="A6" s="23"/>
      <c r="B6" s="24"/>
      <c r="C6" s="24"/>
      <c r="D6" s="73" t="s">
        <v>43</v>
      </c>
    </row>
    <row r="7" spans="1:4" ht="48.75" thickBot="1">
      <c r="A7" s="25" t="s">
        <v>165</v>
      </c>
      <c r="B7" s="26" t="s">
        <v>50</v>
      </c>
      <c r="C7" s="26" t="s">
        <v>51</v>
      </c>
      <c r="D7" s="27" t="s">
        <v>52</v>
      </c>
    </row>
    <row r="8" spans="1:4" ht="13.5" thickBot="1">
      <c r="A8" s="28">
        <v>1</v>
      </c>
      <c r="B8" s="29">
        <v>2</v>
      </c>
      <c r="C8" s="29">
        <v>3</v>
      </c>
      <c r="D8" s="30">
        <v>4</v>
      </c>
    </row>
    <row r="9" spans="1:4" ht="12.75">
      <c r="A9" s="31" t="s">
        <v>94</v>
      </c>
      <c r="B9" s="32" t="s">
        <v>53</v>
      </c>
      <c r="C9" s="33"/>
      <c r="D9" s="34"/>
    </row>
    <row r="10" spans="1:4" ht="12.75">
      <c r="A10" s="35" t="s">
        <v>97</v>
      </c>
      <c r="B10" s="36" t="s">
        <v>54</v>
      </c>
      <c r="C10" s="37"/>
      <c r="D10" s="38"/>
    </row>
    <row r="11" spans="1:4" ht="12.75">
      <c r="A11" s="35" t="s">
        <v>98</v>
      </c>
      <c r="B11" s="36" t="s">
        <v>55</v>
      </c>
      <c r="C11" s="37"/>
      <c r="D11" s="38"/>
    </row>
    <row r="12" spans="1:4" ht="22.5">
      <c r="A12" s="35" t="s">
        <v>99</v>
      </c>
      <c r="B12" s="36" t="s">
        <v>56</v>
      </c>
      <c r="C12" s="37"/>
      <c r="D12" s="38"/>
    </row>
    <row r="13" spans="1:4" ht="12.75">
      <c r="A13" s="35" t="s">
        <v>100</v>
      </c>
      <c r="B13" s="36" t="s">
        <v>57</v>
      </c>
      <c r="C13" s="37"/>
      <c r="D13" s="38"/>
    </row>
    <row r="14" spans="1:4" ht="12.75">
      <c r="A14" s="35" t="s">
        <v>101</v>
      </c>
      <c r="B14" s="36" t="s">
        <v>58</v>
      </c>
      <c r="C14" s="37"/>
      <c r="D14" s="38"/>
    </row>
    <row r="15" spans="1:4" ht="12.75">
      <c r="A15" s="35" t="s">
        <v>102</v>
      </c>
      <c r="B15" s="39" t="s">
        <v>59</v>
      </c>
      <c r="C15" s="37"/>
      <c r="D15" s="38"/>
    </row>
    <row r="16" spans="1:4" ht="12.75">
      <c r="A16" s="35" t="s">
        <v>103</v>
      </c>
      <c r="B16" s="39" t="s">
        <v>60</v>
      </c>
      <c r="C16" s="37"/>
      <c r="D16" s="38"/>
    </row>
    <row r="17" spans="1:5" ht="12.75">
      <c r="A17" s="35" t="s">
        <v>104</v>
      </c>
      <c r="B17" s="39" t="s">
        <v>61</v>
      </c>
      <c r="C17" s="37">
        <v>306</v>
      </c>
      <c r="D17" s="38">
        <v>147</v>
      </c>
      <c r="E17" t="s">
        <v>307</v>
      </c>
    </row>
    <row r="18" spans="1:4" ht="12.75">
      <c r="A18" s="35" t="s">
        <v>95</v>
      </c>
      <c r="B18" s="39" t="s">
        <v>62</v>
      </c>
      <c r="C18" s="37"/>
      <c r="D18" s="38"/>
    </row>
    <row r="19" spans="1:4" ht="12.75">
      <c r="A19" s="35" t="s">
        <v>105</v>
      </c>
      <c r="B19" s="39" t="s">
        <v>63</v>
      </c>
      <c r="C19" s="37"/>
      <c r="D19" s="38"/>
    </row>
    <row r="20" spans="1:4" ht="22.5">
      <c r="A20" s="35" t="s">
        <v>106</v>
      </c>
      <c r="B20" s="39" t="s">
        <v>64</v>
      </c>
      <c r="C20" s="37"/>
      <c r="D20" s="38"/>
    </row>
    <row r="21" spans="1:4" ht="12.75">
      <c r="A21" s="35" t="s">
        <v>108</v>
      </c>
      <c r="B21" s="36" t="s">
        <v>65</v>
      </c>
      <c r="C21" s="37"/>
      <c r="D21" s="38"/>
    </row>
    <row r="22" spans="1:4" ht="12.75">
      <c r="A22" s="35" t="s">
        <v>109</v>
      </c>
      <c r="B22" s="36" t="s">
        <v>66</v>
      </c>
      <c r="C22" s="37"/>
      <c r="D22" s="38"/>
    </row>
    <row r="23" spans="1:4" ht="12.75">
      <c r="A23" s="35" t="s">
        <v>212</v>
      </c>
      <c r="B23" s="36" t="s">
        <v>67</v>
      </c>
      <c r="C23" s="37"/>
      <c r="D23" s="38"/>
    </row>
    <row r="24" spans="1:4" ht="12.75">
      <c r="A24" s="35" t="s">
        <v>213</v>
      </c>
      <c r="B24" s="36" t="s">
        <v>68</v>
      </c>
      <c r="C24" s="37"/>
      <c r="D24" s="38"/>
    </row>
    <row r="25" spans="1:4" ht="12.75">
      <c r="A25" s="35" t="s">
        <v>214</v>
      </c>
      <c r="B25" s="36" t="s">
        <v>69</v>
      </c>
      <c r="C25" s="37"/>
      <c r="D25" s="38"/>
    </row>
    <row r="26" spans="1:4" ht="12.75">
      <c r="A26" s="35" t="s">
        <v>215</v>
      </c>
      <c r="B26" s="40"/>
      <c r="C26" s="41"/>
      <c r="D26" s="38"/>
    </row>
    <row r="27" spans="1:4" ht="12.75">
      <c r="A27" s="35" t="s">
        <v>217</v>
      </c>
      <c r="B27" s="42"/>
      <c r="C27" s="41"/>
      <c r="D27" s="38"/>
    </row>
    <row r="28" spans="1:4" ht="12.75">
      <c r="A28" s="35" t="s">
        <v>218</v>
      </c>
      <c r="B28" s="42"/>
      <c r="C28" s="41"/>
      <c r="D28" s="38"/>
    </row>
    <row r="29" spans="1:4" ht="12.75">
      <c r="A29" s="35" t="s">
        <v>219</v>
      </c>
      <c r="B29" s="42"/>
      <c r="C29" s="41"/>
      <c r="D29" s="38"/>
    </row>
    <row r="30" spans="1:4" ht="12.75">
      <c r="A30" s="35" t="s">
        <v>220</v>
      </c>
      <c r="B30" s="42"/>
      <c r="C30" s="41"/>
      <c r="D30" s="38"/>
    </row>
    <row r="31" spans="1:4" ht="12.75">
      <c r="A31" s="35" t="s">
        <v>221</v>
      </c>
      <c r="B31" s="42"/>
      <c r="C31" s="41"/>
      <c r="D31" s="38"/>
    </row>
    <row r="32" spans="1:4" ht="12.75">
      <c r="A32" s="35" t="s">
        <v>222</v>
      </c>
      <c r="B32" s="42"/>
      <c r="C32" s="41"/>
      <c r="D32" s="38"/>
    </row>
    <row r="33" spans="1:4" ht="12.75">
      <c r="A33" s="35" t="s">
        <v>70</v>
      </c>
      <c r="B33" s="42"/>
      <c r="C33" s="41"/>
      <c r="D33" s="38"/>
    </row>
    <row r="34" spans="1:4" ht="13.5" thickBot="1">
      <c r="A34" s="43" t="s">
        <v>71</v>
      </c>
      <c r="B34" s="44"/>
      <c r="C34" s="45"/>
      <c r="D34" s="46"/>
    </row>
    <row r="35" spans="1:4" ht="13.5" thickBot="1">
      <c r="A35" s="47" t="s">
        <v>72</v>
      </c>
      <c r="B35" s="48" t="s">
        <v>73</v>
      </c>
      <c r="C35" s="49">
        <f>SUM(C9:C34)</f>
        <v>306</v>
      </c>
      <c r="D35" s="50">
        <f>SUM(D9:D34)</f>
        <v>147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2014-04-28T12:42:59Z</cp:lastPrinted>
  <dcterms:created xsi:type="dcterms:W3CDTF">1997-01-17T14:02:09Z</dcterms:created>
  <dcterms:modified xsi:type="dcterms:W3CDTF">2014-05-05T12:57:51Z</dcterms:modified>
  <cp:category/>
  <cp:version/>
  <cp:contentType/>
  <cp:contentStatus/>
</cp:coreProperties>
</file>