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9032" windowHeight="8952" firstSheet="5" activeTab="14"/>
  </bookViews>
  <sheets>
    <sheet name="1.1melléklet" sheetId="1" r:id="rId1"/>
    <sheet name="1.melléklet" sheetId="2" r:id="rId2"/>
    <sheet name="2.melléklet" sheetId="3" r:id="rId3"/>
    <sheet name="3.melléklet" sheetId="4" r:id="rId4"/>
    <sheet name="4.melléklet" sheetId="5" r:id="rId5"/>
    <sheet name="5.melléklet" sheetId="6" r:id="rId6"/>
    <sheet name="6.melléklet" sheetId="7" r:id="rId7"/>
    <sheet name="7.melléklet" sheetId="8" r:id="rId8"/>
    <sheet name="8. melléklet" sheetId="9" r:id="rId9"/>
    <sheet name="8.1 melléklet" sheetId="10" r:id="rId10"/>
    <sheet name="8.2melléklet" sheetId="11" r:id="rId11"/>
    <sheet name="9.melléklet" sheetId="12" r:id="rId12"/>
    <sheet name="   kkjk" sheetId="13" state="hidden" r:id="rId13"/>
    <sheet name="10.melléklet" sheetId="14" r:id="rId14"/>
    <sheet name="11. melléklet" sheetId="15" r:id="rId15"/>
  </sheets>
  <definedNames/>
  <calcPr fullCalcOnLoad="1"/>
</workbook>
</file>

<file path=xl/sharedStrings.xml><?xml version="1.0" encoding="utf-8"?>
<sst xmlns="http://schemas.openxmlformats.org/spreadsheetml/2006/main" count="1253" uniqueCount="643">
  <si>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</si>
  <si>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</si>
  <si>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</si>
  <si>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</si>
  <si>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</si>
  <si>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</si>
  <si>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</si>
  <si>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</si>
  <si>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</si>
  <si>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</si>
  <si>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</si>
  <si>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</si>
  <si>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</si>
  <si>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</si>
  <si>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</si>
  <si>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</si>
  <si>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</si>
  <si>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</si>
  <si>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</si>
  <si>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</si>
  <si>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</si>
  <si>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</si>
  <si>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</si>
  <si>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B1</t>
  </si>
  <si>
    <t>Felhalmozási célú önkormányzati támogatások</t>
  </si>
  <si>
    <t>Felhalmozási célú garancia- és kezességvállalásból származó megtérülések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</si>
  <si>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</si>
  <si>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</si>
  <si>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B21</t>
  </si>
  <si>
    <t>B22</t>
  </si>
  <si>
    <t>B23</t>
  </si>
  <si>
    <t>B24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</si>
  <si>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</si>
  <si>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</si>
  <si>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</si>
  <si>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</si>
  <si>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</si>
  <si>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</si>
  <si>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</si>
  <si>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 xml:space="preserve">Pénzügyi monopóliumok nyereségét terhelő adók </t>
  </si>
  <si>
    <t>Gépjárműadók</t>
  </si>
  <si>
    <t xml:space="preserve">Egyéb áruhasználati és szolgáltatási adók </t>
  </si>
  <si>
    <t>B311</t>
  </si>
  <si>
    <t>B312</t>
  </si>
  <si>
    <t>B31</t>
  </si>
  <si>
    <t>B3</t>
  </si>
  <si>
    <t>B35</t>
  </si>
  <si>
    <t>B32</t>
  </si>
  <si>
    <t>B33</t>
  </si>
  <si>
    <t>B34</t>
  </si>
  <si>
    <t>B351</t>
  </si>
  <si>
    <t>B352</t>
  </si>
  <si>
    <t>B353</t>
  </si>
  <si>
    <t>B354</t>
  </si>
  <si>
    <t>B355</t>
  </si>
  <si>
    <t>Áru- és készletértékesítés ellenértéke</t>
  </si>
  <si>
    <t>Szolgáltatások ellenértéke</t>
  </si>
  <si>
    <t>Közvetített szolgáltatások értéke</t>
  </si>
  <si>
    <t>Tulajdonosi bevételek</t>
  </si>
  <si>
    <t>Ellátási díjak</t>
  </si>
  <si>
    <t>Kiszámlázott általános forgalmi adó</t>
  </si>
  <si>
    <t>Általános forgalmi adó visszatérítése</t>
  </si>
  <si>
    <t>Kamatbevételek</t>
  </si>
  <si>
    <t>Egyéb pénzügyi műveletek bevételei</t>
  </si>
  <si>
    <t>Egyéb működési bevételek</t>
  </si>
  <si>
    <t>B401</t>
  </si>
  <si>
    <t>B402</t>
  </si>
  <si>
    <t>B403</t>
  </si>
  <si>
    <t>B404</t>
  </si>
  <si>
    <t>B405</t>
  </si>
  <si>
    <t>B406</t>
  </si>
  <si>
    <t>B407</t>
  </si>
  <si>
    <t>B408</t>
  </si>
  <si>
    <t>B409</t>
  </si>
  <si>
    <t>B410</t>
  </si>
  <si>
    <t>B4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</si>
  <si>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</si>
  <si>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</si>
  <si>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</si>
  <si>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</si>
  <si>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</si>
  <si>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B51</t>
  </si>
  <si>
    <t>B52</t>
  </si>
  <si>
    <t>B53</t>
  </si>
  <si>
    <t>B54</t>
  </si>
  <si>
    <t>B55</t>
  </si>
  <si>
    <t>B5</t>
  </si>
  <si>
    <t>Működési célú garancia- és kezességvállalásból származó megtérülések államháztartáson kívülről</t>
  </si>
  <si>
    <t>Működési célú visszatérítendő támogatások, kölcsönök visszatérülése államháztartáson kívülről</t>
  </si>
  <si>
    <t>Egyéb működési célú átvett pénzeszközök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</si>
  <si>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</si>
  <si>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</si>
  <si>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</si>
  <si>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</si>
  <si>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</si>
  <si>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Felhalmozási célú visszatérítendő támogatások, kölcsönök visszatérülése államháztartáson kívülről</t>
  </si>
  <si>
    <t>Egyéb felhalmozási célú átvett pénzeszközök</t>
  </si>
  <si>
    <t>B71</t>
  </si>
  <si>
    <t>B72</t>
  </si>
  <si>
    <t>B73</t>
  </si>
  <si>
    <t>B7</t>
  </si>
  <si>
    <t>B1-B7</t>
  </si>
  <si>
    <t>Felhalmozási bevételek (=45+…+49)</t>
  </si>
  <si>
    <t>Működési célú átvett pénzeszközök (=51+52+53)</t>
  </si>
  <si>
    <t>Felhalmozási célú átvett pénzeszközök (=55+56+57)</t>
  </si>
  <si>
    <t>Jövedelemadók (=20+21)</t>
  </si>
  <si>
    <t>B1-B7. KÖLTSÉGVETÉSI BEVÉTELEK</t>
  </si>
  <si>
    <t>ROVAT</t>
  </si>
  <si>
    <t>MEGNEVEZÉSE</t>
  </si>
  <si>
    <t>SZÁMA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</si>
  <si>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</si>
  <si>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</si>
  <si>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</si>
  <si>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</si>
  <si>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</si>
  <si>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</si>
  <si>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>Hitel-, kölcsönfelvétel államháztartáson kívülről (=01+02+03)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</si>
  <si>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</si>
  <si>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</si>
  <si>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</si>
  <si>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</si>
  <si>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</si>
  <si>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</si>
  <si>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</si>
  <si>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</si>
  <si>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</si>
  <si>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>Belföldi értékpapírok bevételei (=05+..+08)</t>
  </si>
  <si>
    <t>B812</t>
  </si>
  <si>
    <t>Előző év költségvetési maradványának igénybevétele</t>
  </si>
  <si>
    <t>B8131</t>
  </si>
  <si>
    <t>Előző év vállalkozási maradványának igénybevétele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</si>
  <si>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</si>
  <si>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</si>
  <si>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</si>
  <si>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</si>
  <si>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</si>
  <si>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</si>
  <si>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</si>
  <si>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</si>
  <si>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</si>
  <si>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</si>
  <si>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</si>
  <si>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</si>
  <si>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</si>
  <si>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</si>
  <si>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</si>
  <si>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</si>
  <si>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</si>
  <si>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</si>
  <si>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</si>
  <si>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</si>
  <si>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</si>
  <si>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>Külföldi finanszírozás bevételei (=19+…+22)</t>
  </si>
  <si>
    <t>B82</t>
  </si>
  <si>
    <t>Adóssághoz nem kapcsolódó származékos ügyletek bevételei</t>
  </si>
  <si>
    <t>B83</t>
  </si>
  <si>
    <t>B8</t>
  </si>
  <si>
    <t>B8. FINANSZÍROZÁSI BEVÉTELEK</t>
  </si>
  <si>
    <t>BEVÉTELEK ÖSSZESEN</t>
  </si>
  <si>
    <t>HIVATAL</t>
  </si>
  <si>
    <t>ÓVODA</t>
  </si>
  <si>
    <t>K1-K8 KÖLTSÉGVETÉSI KIADÁSOK</t>
  </si>
  <si>
    <t>ROVAT MEGNEVEZÉSE</t>
  </si>
  <si>
    <t>Törvény szerinti illetmények, munkabérek</t>
  </si>
  <si>
    <t>K1101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</si>
  <si>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</si>
  <si>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</si>
  <si>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</si>
  <si>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</si>
  <si>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</si>
  <si>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</si>
  <si>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</si>
  <si>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</si>
  <si>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</si>
  <si>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</si>
  <si>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</si>
  <si>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</si>
  <si>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</si>
  <si>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</si>
  <si>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</si>
  <si>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</si>
  <si>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</si>
  <si>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</si>
  <si>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</si>
  <si>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</si>
  <si>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</si>
  <si>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</si>
  <si>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</si>
  <si>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</si>
  <si>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</si>
  <si>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</si>
  <si>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</si>
  <si>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</si>
  <si>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</si>
  <si>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</si>
  <si>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</si>
  <si>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</si>
  <si>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</si>
  <si>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</si>
  <si>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</si>
  <si>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</si>
  <si>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</si>
  <si>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</si>
  <si>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</si>
  <si>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</si>
  <si>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</si>
  <si>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</si>
  <si>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</si>
  <si>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</si>
  <si>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</si>
  <si>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</si>
  <si>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</si>
  <si>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</si>
  <si>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</si>
  <si>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</si>
  <si>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</si>
  <si>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</si>
  <si>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</si>
  <si>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</si>
  <si>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</si>
  <si>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</si>
  <si>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</si>
  <si>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>K33</t>
  </si>
  <si>
    <t>Kiküldetések kiadásai</t>
  </si>
  <si>
    <t>K341</t>
  </si>
  <si>
    <t>Reklám- és propagandakiadások</t>
  </si>
  <si>
    <t>K342</t>
  </si>
  <si>
    <t>Kiküldetések, reklám- és propagandakiadások (=36+37)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</si>
  <si>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</si>
  <si>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</si>
  <si>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</si>
  <si>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</si>
  <si>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</si>
  <si>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</si>
  <si>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</si>
  <si>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</si>
  <si>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</si>
  <si>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</si>
  <si>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</si>
  <si>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>Különféle befizetések és egyéb dologi kiadások (=39+…+43)</t>
  </si>
  <si>
    <t>K35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</si>
  <si>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</si>
  <si>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</si>
  <si>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</si>
  <si>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</si>
  <si>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</si>
  <si>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</si>
  <si>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</si>
  <si>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Intézményi ellátottak pénzbeli juttatásai</t>
  </si>
  <si>
    <t>K47</t>
  </si>
  <si>
    <t>K48</t>
  </si>
  <si>
    <t>K4</t>
  </si>
  <si>
    <t>K502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</si>
  <si>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</si>
  <si>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</si>
  <si>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</si>
  <si>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</si>
  <si>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</si>
  <si>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</si>
  <si>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</si>
  <si>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</si>
  <si>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</si>
  <si>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</si>
  <si>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</si>
  <si>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Tartalékok</t>
  </si>
  <si>
    <t>K512</t>
  </si>
  <si>
    <t>K5</t>
  </si>
  <si>
    <t>Immateriális javak beszerzése, létesítése</t>
  </si>
  <si>
    <t>K61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</si>
  <si>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</si>
  <si>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</si>
  <si>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</si>
  <si>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</si>
  <si>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</si>
  <si>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</si>
  <si>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</si>
  <si>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</si>
  <si>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</si>
  <si>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</si>
  <si>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</si>
  <si>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</si>
  <si>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</si>
  <si>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</si>
  <si>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</si>
  <si>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</si>
  <si>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</si>
  <si>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</si>
  <si>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</si>
  <si>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</si>
  <si>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</si>
  <si>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</si>
  <si>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</si>
  <si>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</si>
  <si>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</si>
  <si>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</si>
  <si>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</si>
  <si>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</si>
  <si>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</si>
  <si>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</si>
  <si>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</si>
  <si>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</si>
  <si>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</si>
  <si>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</si>
  <si>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</si>
  <si>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</t>
  </si>
  <si>
    <t>K1-K8</t>
  </si>
  <si>
    <t>K9 FINANSZÍROZÁSI KIADÁSOK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</si>
  <si>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</si>
  <si>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</si>
  <si>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</si>
  <si>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</si>
  <si>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</si>
  <si>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</si>
  <si>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>Hitel-, kölcsöntörlesztés államháztartáson kívülre (=01+02+03)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</si>
  <si>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</si>
  <si>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</si>
  <si>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</si>
  <si>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</si>
  <si>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</si>
  <si>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</si>
  <si>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</si>
  <si>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</si>
  <si>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</si>
  <si>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>Belföldi értékpapírok kiadásai (=05+…+08)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</si>
  <si>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</si>
  <si>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</si>
  <si>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</si>
  <si>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</si>
  <si>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</si>
  <si>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</si>
  <si>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</si>
  <si>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Központi irányítószervi támogatás folyósítása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</si>
  <si>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</si>
  <si>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</si>
  <si>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</si>
  <si>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</si>
  <si>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</si>
  <si>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</si>
  <si>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</si>
  <si>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</si>
  <si>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</si>
  <si>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</si>
  <si>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</si>
  <si>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</si>
  <si>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</si>
  <si>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>Külföldi finanszírozás kiadásai (=17+…+20)</t>
  </si>
  <si>
    <t>K92</t>
  </si>
  <si>
    <t>Adóssághoz nem kapcsolódó származékos ügyletek kiadásai</t>
  </si>
  <si>
    <t>K93</t>
  </si>
  <si>
    <t>K9</t>
  </si>
  <si>
    <t>KIADÁSOK MINDÖSSZESEN:</t>
  </si>
  <si>
    <t>ÖSSZES</t>
  </si>
  <si>
    <t>Sor-
szám</t>
  </si>
  <si>
    <t>Bevételek</t>
  </si>
  <si>
    <t>Kiadások</t>
  </si>
  <si>
    <t>Megnevezés</t>
  </si>
  <si>
    <t>3.</t>
  </si>
  <si>
    <t>4.</t>
  </si>
  <si>
    <t>5.</t>
  </si>
  <si>
    <t>1.</t>
  </si>
  <si>
    <t>Közhatalmi bevételek</t>
  </si>
  <si>
    <t>Személyi juttatások</t>
  </si>
  <si>
    <t>2.</t>
  </si>
  <si>
    <t>Munkaadókat terhelő járulékok és szociális hozzájárulási adó</t>
  </si>
  <si>
    <t xml:space="preserve">Dologi kiadások </t>
  </si>
  <si>
    <t>Egyéb működési célú kiadások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</si>
  <si>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</si>
  <si>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</si>
  <si>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</si>
  <si>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</si>
  <si>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</si>
  <si>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</si>
  <si>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</si>
  <si>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</si>
  <si>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</si>
  <si>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</si>
  <si>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</si>
  <si>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</si>
  <si>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</si>
  <si>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</si>
  <si>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</si>
  <si>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</si>
  <si>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</si>
  <si>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</si>
  <si>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</si>
  <si>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</si>
  <si>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</si>
  <si>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Költségvetési hiány:</t>
  </si>
  <si>
    <t>Költségvetési többlet:</t>
  </si>
  <si>
    <t>27.</t>
  </si>
  <si>
    <t>Tárgyévi  hiány:</t>
  </si>
  <si>
    <t>Tárgyévi  többlet:</t>
  </si>
  <si>
    <t>II. Felhalmozási célú bevételek és kiadások mérlege
(Önkormányzati szinten)</t>
  </si>
  <si>
    <t>Beruházások</t>
  </si>
  <si>
    <t>Felújítások</t>
  </si>
  <si>
    <t>28.</t>
  </si>
  <si>
    <t>29.</t>
  </si>
  <si>
    <t>30.</t>
  </si>
  <si>
    <t>31.</t>
  </si>
  <si>
    <t>Beruházás  megnevezése</t>
  </si>
  <si>
    <t>Kivitelezés kezdési és befejezési éve</t>
  </si>
  <si>
    <t>6=(2-4-5)</t>
  </si>
  <si>
    <t>ÖSSZESEN:</t>
  </si>
  <si>
    <t>Felújítási kiadások előirányzata felújításonként</t>
  </si>
  <si>
    <t>Felújítás  megnevezése</t>
  </si>
  <si>
    <t>Összesen</t>
  </si>
  <si>
    <t>Összesen:</t>
  </si>
  <si>
    <t>Sor-szám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</si>
  <si>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</si>
  <si>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</si>
  <si>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</si>
  <si>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</si>
  <si>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</si>
  <si>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</si>
  <si>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</si>
  <si>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</si>
  <si>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</si>
  <si>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</si>
  <si>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</si>
  <si>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</si>
  <si>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Bevételek összesen:</t>
  </si>
  <si>
    <t>Dologi  kiadások</t>
  </si>
  <si>
    <t xml:space="preserve"> Egyéb működési célú kiadások</t>
  </si>
  <si>
    <t>Kiadások összesen:</t>
  </si>
  <si>
    <t>Egyenleg</t>
  </si>
  <si>
    <t>Támogatott szervezet neve</t>
  </si>
  <si>
    <t>32.</t>
  </si>
  <si>
    <t>33.</t>
  </si>
  <si>
    <t>Nem kötelező!</t>
  </si>
  <si>
    <t>Önkormányzat működési támogatása</t>
  </si>
  <si>
    <t>Működési célú támogatások áht-n belülről</t>
  </si>
  <si>
    <t>Működési bevételek</t>
  </si>
  <si>
    <t>Működési célú átvett pénzeszközök</t>
  </si>
  <si>
    <t>Működési finanszírozási bevételek</t>
  </si>
  <si>
    <t>ebből tartalékok</t>
  </si>
  <si>
    <t xml:space="preserve">Költségvetési és finanszírozási bevételek összesen </t>
  </si>
  <si>
    <t xml:space="preserve">BEVÉTEL ÖSSZESEN </t>
  </si>
  <si>
    <t>Működési finanszírozási kiadások</t>
  </si>
  <si>
    <t xml:space="preserve">Költségvetési és finanszírozási kiadások összesen </t>
  </si>
  <si>
    <t xml:space="preserve">KIADÁSOK ÖSSZESEN </t>
  </si>
  <si>
    <t>Felhalmozási célú támogatások bevételei áht-on belülről</t>
  </si>
  <si>
    <t>Felhamozáci célú átvett pénzeszközök</t>
  </si>
  <si>
    <t>Egyéb felhalmozási célú kiadások</t>
  </si>
  <si>
    <t>Felhalmozási költségvetési bevételek összesen:</t>
  </si>
  <si>
    <t>Felhalmozási költségvetési kiadások összesen:</t>
  </si>
  <si>
    <t>Felhalmozási finanszírozási bevételek</t>
  </si>
  <si>
    <t>Felhalmozási finanszírozási kiadások</t>
  </si>
  <si>
    <t>Felhalmozási célú finanszírozási bevételek összesen</t>
  </si>
  <si>
    <t xml:space="preserve">Felhalmozási célú finanszírozási kiadások összesen
</t>
  </si>
  <si>
    <t>Beruházási  kiadások előirányzata beruházásonként</t>
  </si>
  <si>
    <t>Önkormányzat működési támog.</t>
  </si>
  <si>
    <t>Műk.célú tám. Áht-n belülről</t>
  </si>
  <si>
    <t>Működési célú átvett pénzeszk.</t>
  </si>
  <si>
    <t>Felhalmozási célú tám.bev.áht-nb.</t>
  </si>
  <si>
    <t>Felhalmozási célú átvett pe.</t>
  </si>
  <si>
    <t xml:space="preserve">MŰKÖDÉSI BEVÉTEL ÖSSZESEN </t>
  </si>
  <si>
    <t xml:space="preserve">FELHALMOZÁSI BEVÉTEL ÖSSZESEN </t>
  </si>
  <si>
    <t xml:space="preserve">MŰKÖDÉSI KIADÁSOK ÖSSZESEN </t>
  </si>
  <si>
    <t xml:space="preserve">FELHALMOZÁSI KIADÁSOK ÖSSZESEN </t>
  </si>
  <si>
    <t>KIADÁSOK ÖSSZESEN</t>
  </si>
  <si>
    <t>ÖNKÉNT VÁLLALT FELADATOK</t>
  </si>
  <si>
    <t>KÖTELEZŐ FELADATOK</t>
  </si>
  <si>
    <t>ÁLLAMIGAZGATÁSI FELADATOK</t>
  </si>
  <si>
    <t>MEGNEVEZÉS</t>
  </si>
  <si>
    <t>Teljes munkaidőben</t>
  </si>
  <si>
    <t>foglalkoztatottak</t>
  </si>
  <si>
    <t>Részmunkaidőben</t>
  </si>
  <si>
    <t>Állományba nem</t>
  </si>
  <si>
    <t>tartozók</t>
  </si>
  <si>
    <t>Közfoglalkoztatottak</t>
  </si>
  <si>
    <t>Önkormányzat</t>
  </si>
  <si>
    <t>Polgármesteri Hivatal</t>
  </si>
  <si>
    <t>Óvoda</t>
  </si>
  <si>
    <t>K916</t>
  </si>
  <si>
    <t>Működési célú bevételek és kiadások mérlege (önkormányzati szinten)</t>
  </si>
  <si>
    <t>BEVÉTEL</t>
  </si>
  <si>
    <t>KIADÁS</t>
  </si>
  <si>
    <t>Működési költségvetési bevétel</t>
  </si>
  <si>
    <t>Működési költségvetési kiadás</t>
  </si>
  <si>
    <t>Személyi juttatás</t>
  </si>
  <si>
    <t>Munkaadót terhelő járulékok és szociális hozzájárulási adó</t>
  </si>
  <si>
    <t>Dologi kiadás</t>
  </si>
  <si>
    <t>Egyéb működési célú kiadás</t>
  </si>
  <si>
    <t>Működési célú ávett pénzeszköz</t>
  </si>
  <si>
    <t>ebből: tartalékok</t>
  </si>
  <si>
    <t xml:space="preserve">         egyéb működési célú támogatások áht-n belülre</t>
  </si>
  <si>
    <t xml:space="preserve">         egyéb működési célú támogatások áht-n kívülre</t>
  </si>
  <si>
    <t>Működési költségvetési bevételek összesen</t>
  </si>
  <si>
    <t>Működési költségvetési kiadás összesen</t>
  </si>
  <si>
    <t>MŰKÖDÉSI KÖLTSÉGVETÉSI EGYENLEG</t>
  </si>
  <si>
    <t>MŰKÖDÉSI BEVÉTEL ÖSSZESEN</t>
  </si>
  <si>
    <t>MŰKÖDÉSI KIADÁS ÖSSZESEN</t>
  </si>
  <si>
    <t>Ellátottak pénzbeli juttatásai</t>
  </si>
  <si>
    <t>Nyugdíjas Egyesület</t>
  </si>
  <si>
    <t>Egyházak</t>
  </si>
  <si>
    <t>Vöröskereszt</t>
  </si>
  <si>
    <t>CESZ Bőnyi Szervezete</t>
  </si>
  <si>
    <t>Bőnyi SE</t>
  </si>
  <si>
    <t xml:space="preserve">Összeg </t>
  </si>
  <si>
    <t>ÖNKORMÁNYZAT</t>
  </si>
  <si>
    <t>eredeti</t>
  </si>
  <si>
    <t>összeg</t>
  </si>
  <si>
    <t>Támogatás összege eredeti</t>
  </si>
  <si>
    <t>Támogatás összege módosított</t>
  </si>
  <si>
    <t xml:space="preserve">                                          </t>
  </si>
  <si>
    <t xml:space="preserve">Foglalkoztatottak személyi juttatásai </t>
  </si>
  <si>
    <t xml:space="preserve">Külső személyi juttatások </t>
  </si>
  <si>
    <t xml:space="preserve">Személyi juttatások </t>
  </si>
  <si>
    <t xml:space="preserve">Készletbeszerzés </t>
  </si>
  <si>
    <t xml:space="preserve">Kommunikációs szolgáltatások </t>
  </si>
  <si>
    <t xml:space="preserve">Szolgáltatási kiadások </t>
  </si>
  <si>
    <t xml:space="preserve">Egyéb működési célú kiadások </t>
  </si>
  <si>
    <t xml:space="preserve">Beruházások </t>
  </si>
  <si>
    <t xml:space="preserve">Felújítások </t>
  </si>
  <si>
    <t xml:space="preserve">Egyéb felhalmozási célú kiadások </t>
  </si>
  <si>
    <t xml:space="preserve">Költségvetési kiadások </t>
  </si>
  <si>
    <t xml:space="preserve">Belföldi finanszírozás kiadásai </t>
  </si>
  <si>
    <t xml:space="preserve">Finanszírozási kiadások </t>
  </si>
  <si>
    <t xml:space="preserve">Önkormányzatok működési támogatásai </t>
  </si>
  <si>
    <t xml:space="preserve">Működési célú támogatások államháztartáson belülről </t>
  </si>
  <si>
    <t>Termékek és szolgáltatások adói</t>
  </si>
  <si>
    <t xml:space="preserve">Közhatalmi bevételek </t>
  </si>
  <si>
    <t xml:space="preserve">Működési bevételek </t>
  </si>
  <si>
    <t xml:space="preserve">Költségvetési bevételek </t>
  </si>
  <si>
    <t xml:space="preserve">Maradvány igénybevétele </t>
  </si>
  <si>
    <t xml:space="preserve">Belföldi finanszírozás bevételei </t>
  </si>
  <si>
    <t xml:space="preserve">Finanszírozási bevételek </t>
  </si>
  <si>
    <r>
      <t>ÖNKÉNT VÁLLALT FELADATOK</t>
    </r>
    <r>
      <rPr>
        <sz val="10"/>
        <rFont val="Times New Roman CE"/>
        <family val="0"/>
      </rPr>
      <t xml:space="preserve"> (IKSZT, egyházak és civil szervezetek támogatása)</t>
    </r>
  </si>
  <si>
    <r>
      <t xml:space="preserve">ÁLLAMIGAZGATÁSI FELADATOK </t>
    </r>
    <r>
      <rPr>
        <sz val="10"/>
        <rFont val="Times New Roman CE"/>
        <family val="0"/>
      </rPr>
      <t>(polgármesteri tisztség, képviselők juttatásai)</t>
    </r>
  </si>
  <si>
    <t>Az önkormányzat által adott közvetett támogatások
(kedvezmények)</t>
  </si>
  <si>
    <t>Bevételi jogcím</t>
  </si>
  <si>
    <t>Kedvezmény nélkül elérhető bevétel</t>
  </si>
  <si>
    <t>Kedvezmények összege</t>
  </si>
  <si>
    <t>Ellátottak térítési díjának méltányosságból történő elengedése</t>
  </si>
  <si>
    <t>Nem saját dolgozónak fizetett juttatás</t>
  </si>
  <si>
    <t>Infrormatikai eszközök beszerzése, létesítése</t>
  </si>
  <si>
    <t>K513</t>
  </si>
  <si>
    <t>Települési önk. Nyilvános könyvtári és közműv. Felad. Támogatás</t>
  </si>
  <si>
    <t>Dologi kiadások</t>
  </si>
  <si>
    <t>térfigyelő kamera</t>
  </si>
  <si>
    <t>összesen</t>
  </si>
  <si>
    <t>Pannónia Kincse Leader Egyesület</t>
  </si>
  <si>
    <t>kisértékű tárgyi eszköz beszerzés óvoda</t>
  </si>
  <si>
    <t xml:space="preserve"> forintban !</t>
  </si>
  <si>
    <t>forintban !</t>
  </si>
  <si>
    <t xml:space="preserve">Ft-ban </t>
  </si>
  <si>
    <t xml:space="preserve"> forintban</t>
  </si>
  <si>
    <t>K44</t>
  </si>
  <si>
    <t>Egyéb nem  intézményi ellátások</t>
  </si>
  <si>
    <t xml:space="preserve">Ellátottak pénzbeli juttatásai </t>
  </si>
  <si>
    <t>Termőföld bérbeadásból származó jövedelem</t>
  </si>
  <si>
    <t>Jövedelemadók</t>
  </si>
  <si>
    <t>Felhasználás 2018. XII.31.ig</t>
  </si>
  <si>
    <t xml:space="preserve">2018. évi előirányzat </t>
  </si>
  <si>
    <t>berendezés, bútor óvoda</t>
  </si>
  <si>
    <t>tetócsere, hőszigetelés, vakolat 4. csoport óvoda</t>
  </si>
  <si>
    <t>dagasztógép, asztal óvoda</t>
  </si>
  <si>
    <t>kombinált hűtőszekrény óvoda</t>
  </si>
  <si>
    <t>oltözőszekrény óvoda</t>
  </si>
  <si>
    <t>irodák, irattár, nagyterem bútorainak cseréje hivatal</t>
  </si>
  <si>
    <t>települési arculati kézikönyv</t>
  </si>
  <si>
    <t>településrendezési terv</t>
  </si>
  <si>
    <t>utcanévtáblák, településtérkép</t>
  </si>
  <si>
    <t>kazán</t>
  </si>
  <si>
    <t>buszmegálló, kerékpártároló</t>
  </si>
  <si>
    <t>kisértékű tárgyi eszköz beszerzés védőnő</t>
  </si>
  <si>
    <t>infromatikai eszköz beszerzés ikszt</t>
  </si>
  <si>
    <t>informatikai eszköz beszerzés könyvtár</t>
  </si>
  <si>
    <t>egyéb tárgyi eszköz beszerzés könyvtár</t>
  </si>
  <si>
    <t>2018. év utáni szükséglet</t>
  </si>
  <si>
    <t>Radnóti utca napelemes közvilágítás</t>
  </si>
  <si>
    <t>utak felújítása Radnóti, Arany, Újvilág</t>
  </si>
  <si>
    <t>járda felújítás</t>
  </si>
  <si>
    <t>KIMUTATÁS a 2018. évben céljelleggel nyújtott támogatásokról</t>
  </si>
  <si>
    <t>Felhasználás 2018. XII. 31-ig</t>
  </si>
  <si>
    <t>2018. év utáni szükséglet
(6=2 - 4 - 5)</t>
  </si>
  <si>
    <t>2018. évi előirányzat</t>
  </si>
  <si>
    <t>Bőny Község Önkormányzata 2018. évi költségvetési bevételei és kiadásai kötelező, önként vállalt és államigazgatási feladatok bontásban</t>
  </si>
  <si>
    <t>Bőnyi Polgármesteri Hivatal 2018. évi költségvetési bevételei és kiadásai kötelező, önként vállalt és államigazgatási feladatok bontásban</t>
  </si>
  <si>
    <t>Szivárvány Egységes Óvoda-Bölcsőde 2018. évi költségvetési bevételei és kiadásai kötelező, önként vállalt és államigazgatási feladatok bontásban</t>
  </si>
  <si>
    <t xml:space="preserve">BŐNY KÖZSÉG ÖNKORMÁNYZATA 2018. ÉVI ENGEDÉLYEZETT LÉTSZÁMA </t>
  </si>
  <si>
    <t>Előirányzat felhasználás ütemterv 2018. évre</t>
  </si>
  <si>
    <t>BŐNY KÖZSÉG ÖNKORMÁNYZAT 2018. ÉVI KÖLTSÉGVETÉSÉNEK LIKVIDITÁSI TERVE</t>
  </si>
  <si>
    <t>Adat</t>
  </si>
  <si>
    <t>nyitó</t>
  </si>
  <si>
    <t>pénzforgalmi</t>
  </si>
  <si>
    <t>záró</t>
  </si>
  <si>
    <t>likviditás</t>
  </si>
  <si>
    <t>likviditási hitel</t>
  </si>
  <si>
    <t>korrigált</t>
  </si>
  <si>
    <t>Hónap</t>
  </si>
  <si>
    <t>jellege</t>
  </si>
  <si>
    <t>pénzáll.</t>
  </si>
  <si>
    <t>bevétel</t>
  </si>
  <si>
    <t>kiadás</t>
  </si>
  <si>
    <t>egyenleg</t>
  </si>
  <si>
    <t>milyensége</t>
  </si>
  <si>
    <t>felvét</t>
  </si>
  <si>
    <t>törlesztés</t>
  </si>
  <si>
    <t>záróegyenleg</t>
  </si>
  <si>
    <t>január</t>
  </si>
  <si>
    <t>havi</t>
  </si>
  <si>
    <t>jó</t>
  </si>
  <si>
    <t>halmozott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</si>
  <si>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</si>
  <si>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</si>
  <si>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</si>
  <si>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</si>
  <si>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</si>
  <si>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</si>
  <si>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</si>
  <si>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</si>
  <si>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</si>
  <si>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</si>
  <si>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</si>
  <si>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módosított</t>
  </si>
  <si>
    <t>A helyi önk.előző évi elsz-ból szárm kiadásai</t>
  </si>
  <si>
    <t>Államháztartáson belüli megelőlegzés visszaf.</t>
  </si>
  <si>
    <t>Működési célú költségvetési támogatások és kiegészítő támogatások</t>
  </si>
  <si>
    <t>Elszámolásból származó bevételek</t>
  </si>
  <si>
    <t>2018. évi előirányzat eredeti</t>
  </si>
  <si>
    <t>2018. évi előirányzat módosított</t>
  </si>
  <si>
    <t>Teljes költség eredeti</t>
  </si>
  <si>
    <t>teljes költség módosított</t>
  </si>
  <si>
    <t>Teljes költség  eredeti</t>
  </si>
  <si>
    <t>K1102</t>
  </si>
  <si>
    <t>B411</t>
  </si>
  <si>
    <t>Normatív jutalom</t>
  </si>
  <si>
    <t>K89</t>
  </si>
  <si>
    <t>Ashihara Karate Közhasznú Egyesület</t>
  </si>
  <si>
    <t>Energiafüggetlenségi projekt</t>
  </si>
  <si>
    <t>11.MELLÉKLET A 2/2019. (V.28.)RENDELETHEZ</t>
  </si>
  <si>
    <t>10. melléklet a 2/2019. (V.28.) ÖK rendelethez</t>
  </si>
  <si>
    <t>8.2 melléklet a 2/2019. (V.28.) ÖK rendelethez</t>
  </si>
  <si>
    <t>8.1 melléklet a 2/2019. (V.28.)ÖK rendelethez</t>
  </si>
  <si>
    <t>8. melléklet a 2/2019. (V.28.) ÖK rendelethez</t>
  </si>
  <si>
    <t>7. melléklet a 2/2019. (V.28.) ÖK rendelethez</t>
  </si>
  <si>
    <t>6. melléklet a 2/2019. (V.28.) ÖK rendelethez</t>
  </si>
  <si>
    <t>5. melléklet a 2/2019. (V.28.) ÖK rendelethez</t>
  </si>
  <si>
    <t>4. melléklet a 2/2019. (V.28.) ÖK rendelethez</t>
  </si>
  <si>
    <t>3. melléklet a 2/2019. (V.28.) ÖK rendelethez</t>
  </si>
  <si>
    <t>2. melléklet a  2/2019. (V.28.) ÖK rendelethez</t>
  </si>
  <si>
    <t>1. melléklet a 2/2019. (V.28.) ÖK rendelethez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</si>
</sst>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.00&quot; Ft&quot;;[Red]\-#,##0.00&quot; Ft&quot;"/>
    <numFmt numFmtId="167" formatCode="#,##0&quot; Ft&quot;;[Red]\-#,##0&quot; Ft&quot;"/>
    <numFmt numFmtId="168" formatCode="\ ##########"/>
    <numFmt numFmtId="169" formatCode="0__"/>
    <numFmt numFmtId="170" formatCode="\ ##########.0"/>
    <numFmt numFmtId="171" formatCode="\ ##########.00"/>
    <numFmt numFmtId="172" formatCode="#,###"/>
    <numFmt numFmtId="173" formatCode="#"/>
    <numFmt numFmtId="174" formatCode="_-* #,##0\ _F_t_-;\-* #,##0\ _F_t_-;_-* &quot;-&quot;??\ _F_t_-;_-@_-"/>
    <numFmt numFmtId="175" formatCode="[$-40E]yyyy\.\ mmmm\ d\."/>
    <numFmt numFmtId="176" formatCode="&quot;Igen&quot;;&quot;Igen&quot;;&quot;Nem&quot;"/>
    <numFmt numFmtId="177" formatCode="&quot;Igaz&quot;;&quot;Igaz&quot;;&quot;Hamis&quot;"/>
    <numFmt numFmtId="178" formatCode="&quot;Be&quot;;&quot;Be&quot;;&quot;Ki&quot;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0"/>
      <name val="Arial CE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Times New Roman CE"/>
      <family val="0"/>
    </font>
    <font>
      <u val="single"/>
      <sz val="10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i/>
      <sz val="10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0"/>
    </font>
    <font>
      <b/>
      <sz val="10"/>
      <name val="Times New Roman CE"/>
      <family val="1"/>
    </font>
    <font>
      <sz val="8"/>
      <name val="Times New Roman CE"/>
      <family val="1"/>
    </font>
    <font>
      <i/>
      <sz val="8"/>
      <name val="Times New Roman CE"/>
      <family val="0"/>
    </font>
    <font>
      <b/>
      <sz val="12"/>
      <name val="Arial"/>
      <family val="2"/>
    </font>
    <font>
      <sz val="10"/>
      <color indexed="60"/>
      <name val="Arial"/>
      <family val="2"/>
    </font>
    <font>
      <b/>
      <sz val="10"/>
      <color indexed="60"/>
      <name val="Arial"/>
      <family val="2"/>
    </font>
    <font>
      <sz val="10"/>
      <color indexed="60"/>
      <name val="Times New Roman CE"/>
      <family val="0"/>
    </font>
    <font>
      <b/>
      <sz val="10"/>
      <color indexed="60"/>
      <name val="Times New Roman CE"/>
      <family val="0"/>
    </font>
    <font>
      <sz val="8"/>
      <color indexed="60"/>
      <name val="Times New Roman CE"/>
      <family val="0"/>
    </font>
    <font>
      <i/>
      <sz val="8"/>
      <color indexed="60"/>
      <name val="Times New Roman CE"/>
      <family val="0"/>
    </font>
    <font>
      <sz val="12"/>
      <color indexed="60"/>
      <name val="Times New Roman CE"/>
      <family val="0"/>
    </font>
    <font>
      <b/>
      <sz val="11"/>
      <color indexed="60"/>
      <name val="Calibri"/>
      <family val="2"/>
    </font>
    <font>
      <b/>
      <sz val="12"/>
      <name val="Times New Roman CE"/>
      <family val="0"/>
    </font>
    <font>
      <b/>
      <sz val="8"/>
      <name val="Times New Roman CE"/>
      <family val="0"/>
    </font>
    <font>
      <b/>
      <i/>
      <sz val="9"/>
      <name val="Times New Roman CE"/>
      <family val="0"/>
    </font>
    <font>
      <b/>
      <sz val="11"/>
      <name val="Times New Roman CE"/>
      <family val="0"/>
    </font>
    <font>
      <b/>
      <sz val="12"/>
      <name val="Times New Roman"/>
      <family val="1"/>
    </font>
    <font>
      <i/>
      <sz val="11"/>
      <name val="Times New Roman CE"/>
      <family val="1"/>
    </font>
    <font>
      <sz val="8"/>
      <name val="Times New Roman"/>
      <family val="1"/>
    </font>
    <font>
      <b/>
      <sz val="11"/>
      <name val="Calibri"/>
      <family val="2"/>
    </font>
    <font>
      <sz val="10"/>
      <color rgb="FFC00000"/>
      <name val="Arial"/>
      <family val="2"/>
    </font>
    <font>
      <b/>
      <sz val="10"/>
      <color rgb="FFC00000"/>
      <name val="Arial"/>
      <family val="2"/>
    </font>
    <font>
      <sz val="10"/>
      <color rgb="FFC00000"/>
      <name val="Times New Roman CE"/>
      <family val="0"/>
    </font>
    <font>
      <b/>
      <sz val="10"/>
      <color rgb="FFC00000"/>
      <name val="Times New Roman CE"/>
      <family val="0"/>
    </font>
    <font>
      <sz val="8"/>
      <color rgb="FFC00000"/>
      <name val="Times New Roman CE"/>
      <family val="0"/>
    </font>
    <font>
      <i/>
      <sz val="8"/>
      <color rgb="FFC00000"/>
      <name val="Times New Roman CE"/>
      <family val="0"/>
    </font>
    <font>
      <sz val="12"/>
      <color rgb="FFC00000"/>
      <name val="Times New Roman CE"/>
      <family val="0"/>
    </font>
    <font>
      <b/>
      <sz val="11"/>
      <color rgb="FFC00000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9" fillId="4" borderId="7" applyNumberFormat="0" applyFont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1" fillId="6" borderId="0" applyNumberFormat="0" applyBorder="0" applyAlignment="0" applyProtection="0"/>
    <xf numFmtId="0" fontId="12" fillId="16" borderId="8" applyNumberFormat="0" applyAlignment="0" applyProtection="0"/>
    <xf numFmtId="0" fontId="2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0" fillId="0" borderId="0">
      <alignment/>
      <protection/>
    </xf>
    <xf numFmtId="0" fontId="9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1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7" borderId="0" applyNumberFormat="0" applyBorder="0" applyAlignment="0" applyProtection="0"/>
    <xf numFmtId="0" fontId="16" fillId="7" borderId="0" applyNumberFormat="0" applyBorder="0" applyAlignment="0" applyProtection="0"/>
    <xf numFmtId="0" fontId="17" fillId="16" borderId="1" applyNumberFormat="0" applyAlignment="0" applyProtection="0"/>
    <xf numFmtId="9" fontId="0" fillId="0" borderId="0" applyFont="0" applyFill="0" applyBorder="0" applyAlignment="0" applyProtection="0"/>
  </cellStyleXfs>
  <cellXfs count="439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57" applyFont="1" applyFill="1" applyBorder="1" applyAlignment="1">
      <alignment horizontal="left" vertical="center" wrapText="1"/>
      <protection/>
    </xf>
    <xf numFmtId="0" fontId="18" fillId="0" borderId="10" xfId="0" applyFont="1" applyFill="1" applyBorder="1" applyAlignment="1">
      <alignment horizontal="left" vertical="center"/>
    </xf>
    <xf numFmtId="0" fontId="18" fillId="0" borderId="10" xfId="0" applyFont="1" applyBorder="1" applyAlignment="1">
      <alignment/>
    </xf>
    <xf numFmtId="172" fontId="20" fillId="0" borderId="0" xfId="56" applyNumberFormat="1" applyFill="1" applyAlignment="1" applyProtection="1">
      <alignment vertical="center" wrapText="1"/>
      <protection/>
    </xf>
    <xf numFmtId="172" fontId="20" fillId="0" borderId="0" xfId="56" applyNumberFormat="1" applyFill="1" applyAlignment="1" applyProtection="1">
      <alignment horizontal="center" vertical="center" wrapText="1"/>
      <protection/>
    </xf>
    <xf numFmtId="172" fontId="26" fillId="0" borderId="11" xfId="56" applyNumberFormat="1" applyFont="1" applyFill="1" applyBorder="1" applyAlignment="1" applyProtection="1">
      <alignment horizontal="centerContinuous" vertical="center" wrapText="1"/>
      <protection/>
    </xf>
    <xf numFmtId="172" fontId="26" fillId="0" borderId="11" xfId="56" applyNumberFormat="1" applyFont="1" applyFill="1" applyBorder="1" applyAlignment="1" applyProtection="1">
      <alignment horizontal="center" vertical="center" wrapText="1"/>
      <protection/>
    </xf>
    <xf numFmtId="172" fontId="27" fillId="0" borderId="0" xfId="56" applyNumberFormat="1" applyFont="1" applyFill="1" applyAlignment="1" applyProtection="1">
      <alignment horizontal="center" vertical="center" wrapText="1"/>
      <protection/>
    </xf>
    <xf numFmtId="172" fontId="20" fillId="0" borderId="12" xfId="56" applyNumberFormat="1" applyFill="1" applyBorder="1" applyAlignment="1" applyProtection="1">
      <alignment horizontal="left" vertical="center" wrapText="1" indent="1"/>
      <protection/>
    </xf>
    <xf numFmtId="172" fontId="28" fillId="0" borderId="13" xfId="56" applyNumberFormat="1" applyFont="1" applyFill="1" applyBorder="1" applyAlignment="1" applyProtection="1">
      <alignment horizontal="left" vertical="center" wrapText="1" indent="1"/>
      <protection/>
    </xf>
    <xf numFmtId="172" fontId="20" fillId="0" borderId="14" xfId="56" applyNumberFormat="1" applyFill="1" applyBorder="1" applyAlignment="1" applyProtection="1">
      <alignment horizontal="left" vertical="center" wrapText="1" indent="1"/>
      <protection/>
    </xf>
    <xf numFmtId="172" fontId="28" fillId="0" borderId="15" xfId="56" applyNumberFormat="1" applyFont="1" applyFill="1" applyBorder="1" applyAlignment="1" applyProtection="1">
      <alignment horizontal="left" vertical="center" wrapText="1" indent="1"/>
      <protection/>
    </xf>
    <xf numFmtId="172" fontId="28" fillId="0" borderId="16" xfId="56" applyNumberFormat="1" applyFont="1" applyFill="1" applyBorder="1" applyAlignment="1" applyProtection="1">
      <alignment horizontal="left" vertical="center" wrapText="1" indent="1"/>
      <protection/>
    </xf>
    <xf numFmtId="172" fontId="27" fillId="0" borderId="17" xfId="56" applyNumberFormat="1" applyFont="1" applyFill="1" applyBorder="1" applyAlignment="1" applyProtection="1">
      <alignment horizontal="left" vertical="center" wrapText="1" indent="1"/>
      <protection/>
    </xf>
    <xf numFmtId="172" fontId="20" fillId="0" borderId="18" xfId="56" applyNumberFormat="1" applyFont="1" applyFill="1" applyBorder="1" applyAlignment="1" applyProtection="1">
      <alignment horizontal="left" vertical="center" wrapText="1" indent="1"/>
      <protection/>
    </xf>
    <xf numFmtId="172" fontId="28" fillId="0" borderId="19" xfId="56" applyNumberFormat="1" applyFont="1" applyFill="1" applyBorder="1" applyAlignment="1" applyProtection="1">
      <alignment horizontal="left" vertical="center" wrapText="1" indent="1"/>
      <protection/>
    </xf>
    <xf numFmtId="172" fontId="28" fillId="0" borderId="15" xfId="56" applyNumberFormat="1" applyFont="1" applyFill="1" applyBorder="1" applyAlignment="1" applyProtection="1">
      <alignment horizontal="left" vertical="center" wrapText="1" indent="1"/>
      <protection/>
    </xf>
    <xf numFmtId="172" fontId="20" fillId="0" borderId="14" xfId="56" applyNumberFormat="1" applyFont="1" applyFill="1" applyBorder="1" applyAlignment="1" applyProtection="1">
      <alignment horizontal="left" vertical="center" wrapText="1" indent="1"/>
      <protection/>
    </xf>
    <xf numFmtId="172" fontId="27" fillId="0" borderId="11" xfId="56" applyNumberFormat="1" applyFont="1" applyFill="1" applyBorder="1" applyAlignment="1" applyProtection="1">
      <alignment horizontal="left" vertical="center" wrapText="1" indent="1"/>
      <protection/>
    </xf>
    <xf numFmtId="172" fontId="20" fillId="0" borderId="12" xfId="56" applyNumberFormat="1" applyFont="1" applyFill="1" applyBorder="1" applyAlignment="1" applyProtection="1">
      <alignment horizontal="left" vertical="center" wrapText="1" indent="1"/>
      <protection/>
    </xf>
    <xf numFmtId="172" fontId="29" fillId="0" borderId="19" xfId="56" applyNumberFormat="1" applyFont="1" applyFill="1" applyBorder="1" applyAlignment="1" applyProtection="1">
      <alignment horizontal="left" vertical="center" wrapText="1" indent="1"/>
      <protection/>
    </xf>
    <xf numFmtId="172" fontId="27" fillId="0" borderId="20" xfId="56" applyNumberFormat="1" applyFont="1" applyFill="1" applyBorder="1" applyAlignment="1" applyProtection="1">
      <alignment horizontal="left" vertical="center" wrapText="1" indent="1"/>
      <protection/>
    </xf>
    <xf numFmtId="172" fontId="27" fillId="0" borderId="10" xfId="56" applyNumberFormat="1" applyFont="1" applyFill="1" applyBorder="1" applyAlignment="1" applyProtection="1">
      <alignment horizontal="left" vertical="center" wrapText="1" indent="1"/>
      <protection/>
    </xf>
    <xf numFmtId="172" fontId="27" fillId="0" borderId="21" xfId="56" applyNumberFormat="1" applyFont="1" applyFill="1" applyBorder="1" applyAlignment="1" applyProtection="1">
      <alignment horizontal="left" vertical="center" wrapText="1" indent="1"/>
      <protection/>
    </xf>
    <xf numFmtId="172" fontId="27" fillId="0" borderId="0" xfId="56" applyNumberFormat="1" applyFont="1" applyFill="1" applyAlignment="1" applyProtection="1">
      <alignment horizontal="centerContinuous" vertical="center" wrapText="1"/>
      <protection/>
    </xf>
    <xf numFmtId="172" fontId="20" fillId="0" borderId="0" xfId="56" applyNumberFormat="1" applyFont="1" applyFill="1" applyAlignment="1" applyProtection="1">
      <alignment horizontal="centerContinuous" vertical="center"/>
      <protection/>
    </xf>
    <xf numFmtId="0" fontId="30" fillId="0" borderId="0" xfId="0" applyFont="1" applyAlignment="1">
      <alignment horizontal="center"/>
    </xf>
    <xf numFmtId="0" fontId="18" fillId="0" borderId="20" xfId="0" applyFont="1" applyBorder="1" applyAlignment="1">
      <alignment/>
    </xf>
    <xf numFmtId="0" fontId="18" fillId="0" borderId="17" xfId="0" applyFont="1" applyBorder="1" applyAlignment="1">
      <alignment/>
    </xf>
    <xf numFmtId="0" fontId="18" fillId="0" borderId="22" xfId="0" applyFont="1" applyBorder="1" applyAlignment="1">
      <alignment horizontal="center"/>
    </xf>
    <xf numFmtId="0" fontId="18" fillId="0" borderId="23" xfId="0" applyFont="1" applyFill="1" applyBorder="1" applyAlignment="1">
      <alignment horizontal="left" vertical="center"/>
    </xf>
    <xf numFmtId="0" fontId="18" fillId="0" borderId="24" xfId="0" applyFont="1" applyFill="1" applyBorder="1" applyAlignment="1">
      <alignment horizontal="left" vertical="center"/>
    </xf>
    <xf numFmtId="0" fontId="18" fillId="0" borderId="25" xfId="0" applyFont="1" applyFill="1" applyBorder="1" applyAlignment="1">
      <alignment horizontal="left" vertical="center"/>
    </xf>
    <xf numFmtId="172" fontId="26" fillId="0" borderId="10" xfId="56" applyNumberFormat="1" applyFont="1" applyFill="1" applyBorder="1" applyAlignment="1" applyProtection="1">
      <alignment horizontal="centerContinuous" vertical="center" wrapText="1"/>
      <protection/>
    </xf>
    <xf numFmtId="0" fontId="18" fillId="0" borderId="0" xfId="0" applyFont="1" applyAlignment="1">
      <alignment horizontal="center"/>
    </xf>
    <xf numFmtId="0" fontId="0" fillId="0" borderId="0" xfId="0" applyFont="1" applyAlignment="1">
      <alignment/>
    </xf>
    <xf numFmtId="0" fontId="18" fillId="0" borderId="23" xfId="0" applyFont="1" applyBorder="1" applyAlignment="1">
      <alignment/>
    </xf>
    <xf numFmtId="0" fontId="18" fillId="0" borderId="24" xfId="0" applyFont="1" applyBorder="1" applyAlignment="1">
      <alignment/>
    </xf>
    <xf numFmtId="0" fontId="18" fillId="0" borderId="25" xfId="0" applyFont="1" applyBorder="1" applyAlignment="1">
      <alignment/>
    </xf>
    <xf numFmtId="172" fontId="27" fillId="0" borderId="0" xfId="56" applyNumberFormat="1" applyFont="1" applyFill="1" applyAlignment="1" applyProtection="1">
      <alignment vertical="center" wrapText="1"/>
      <protection/>
    </xf>
    <xf numFmtId="172" fontId="27" fillId="0" borderId="0" xfId="56" applyNumberFormat="1" applyFont="1" applyFill="1" applyBorder="1" applyAlignment="1" applyProtection="1">
      <alignment vertical="center" wrapText="1"/>
      <protection/>
    </xf>
    <xf numFmtId="172" fontId="27" fillId="0" borderId="10" xfId="56" applyNumberFormat="1" applyFont="1" applyFill="1" applyBorder="1" applyAlignment="1" applyProtection="1">
      <alignment vertical="center" wrapText="1"/>
      <protection/>
    </xf>
    <xf numFmtId="0" fontId="0" fillId="0" borderId="24" xfId="57" applyFont="1" applyFill="1" applyBorder="1" applyAlignment="1">
      <alignment vertical="center" wrapText="1"/>
      <protection/>
    </xf>
    <xf numFmtId="0" fontId="0" fillId="0" borderId="24" xfId="57" applyFont="1" applyFill="1" applyBorder="1" applyAlignment="1">
      <alignment horizontal="left" vertical="center" wrapText="1"/>
      <protection/>
    </xf>
    <xf numFmtId="0" fontId="0" fillId="0" borderId="25" xfId="57" applyFont="1" applyFill="1" applyBorder="1" applyAlignment="1">
      <alignment horizontal="left" vertical="center" wrapText="1"/>
      <protection/>
    </xf>
    <xf numFmtId="172" fontId="27" fillId="0" borderId="0" xfId="56" applyNumberFormat="1" applyFont="1" applyFill="1" applyAlignment="1" applyProtection="1">
      <alignment horizontal="center" vertical="center" wrapText="1"/>
      <protection/>
    </xf>
    <xf numFmtId="172" fontId="27" fillId="0" borderId="26" xfId="56" applyNumberFormat="1" applyFont="1" applyFill="1" applyBorder="1" applyAlignment="1" applyProtection="1">
      <alignment horizontal="right" vertical="center" wrapText="1" indent="1"/>
      <protection/>
    </xf>
    <xf numFmtId="172" fontId="25" fillId="0" borderId="0" xfId="56" applyNumberFormat="1" applyFont="1" applyFill="1" applyBorder="1" applyAlignment="1" applyProtection="1">
      <alignment horizontal="right" vertical="center"/>
      <protection/>
    </xf>
    <xf numFmtId="172" fontId="25" fillId="0" borderId="10" xfId="56" applyNumberFormat="1" applyFont="1" applyFill="1" applyBorder="1" applyAlignment="1" applyProtection="1">
      <alignment horizontal="right" vertical="center"/>
      <protection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7" fillId="0" borderId="10" xfId="0" applyFont="1" applyBorder="1" applyAlignment="1">
      <alignment/>
    </xf>
    <xf numFmtId="0" fontId="47" fillId="0" borderId="0" xfId="0" applyFont="1" applyBorder="1" applyAlignment="1">
      <alignment/>
    </xf>
    <xf numFmtId="172" fontId="49" fillId="0" borderId="0" xfId="56" applyNumberFormat="1" applyFont="1" applyFill="1" applyAlignment="1" applyProtection="1">
      <alignment vertical="center" wrapText="1"/>
      <protection/>
    </xf>
    <xf numFmtId="172" fontId="49" fillId="0" borderId="0" xfId="56" applyNumberFormat="1" applyFont="1" applyFill="1" applyAlignment="1" applyProtection="1">
      <alignment horizontal="centerContinuous" vertical="center"/>
      <protection/>
    </xf>
    <xf numFmtId="172" fontId="49" fillId="0" borderId="0" xfId="56" applyNumberFormat="1" applyFont="1" applyFill="1" applyAlignment="1" applyProtection="1">
      <alignment horizontal="center" vertical="center" wrapText="1"/>
      <protection/>
    </xf>
    <xf numFmtId="172" fontId="50" fillId="0" borderId="0" xfId="56" applyNumberFormat="1" applyFont="1" applyFill="1" applyAlignment="1" applyProtection="1">
      <alignment horizontal="center" vertical="center" wrapText="1"/>
      <protection/>
    </xf>
    <xf numFmtId="172" fontId="51" fillId="0" borderId="27" xfId="56" applyNumberFormat="1" applyFont="1" applyFill="1" applyBorder="1" applyAlignment="1" applyProtection="1">
      <alignment horizontal="right" vertical="center" wrapText="1" indent="1"/>
      <protection locked="0"/>
    </xf>
    <xf numFmtId="172" fontId="51" fillId="0" borderId="28" xfId="56" applyNumberFormat="1" applyFont="1" applyFill="1" applyBorder="1" applyAlignment="1" applyProtection="1">
      <alignment horizontal="right" vertical="center" wrapText="1" indent="1"/>
      <protection locked="0"/>
    </xf>
    <xf numFmtId="172" fontId="51" fillId="0" borderId="10" xfId="56" applyNumberFormat="1" applyFont="1" applyFill="1" applyBorder="1" applyAlignment="1" applyProtection="1">
      <alignment horizontal="right" vertical="center" wrapText="1" indent="1"/>
      <protection locked="0"/>
    </xf>
    <xf numFmtId="172" fontId="51" fillId="0" borderId="25" xfId="56" applyNumberFormat="1" applyFont="1" applyFill="1" applyBorder="1" applyAlignment="1" applyProtection="1">
      <alignment horizontal="right" vertical="center" wrapText="1" indent="1"/>
      <protection locked="0"/>
    </xf>
    <xf numFmtId="172" fontId="52" fillId="0" borderId="27" xfId="56" applyNumberFormat="1" applyFont="1" applyFill="1" applyBorder="1" applyAlignment="1" applyProtection="1">
      <alignment horizontal="right" vertical="center" wrapText="1" indent="1"/>
      <protection/>
    </xf>
    <xf numFmtId="172" fontId="52" fillId="0" borderId="28" xfId="56" applyNumberFormat="1" applyFont="1" applyFill="1" applyBorder="1" applyAlignment="1" applyProtection="1">
      <alignment horizontal="right" vertical="center" wrapText="1" indent="1"/>
      <protection/>
    </xf>
    <xf numFmtId="172" fontId="50" fillId="0" borderId="29" xfId="56" applyNumberFormat="1" applyFont="1" applyFill="1" applyBorder="1" applyAlignment="1" applyProtection="1">
      <alignment horizontal="right" vertical="center" wrapText="1" indent="1"/>
      <protection/>
    </xf>
    <xf numFmtId="172" fontId="50" fillId="0" borderId="26" xfId="56" applyNumberFormat="1" applyFont="1" applyFill="1" applyBorder="1" applyAlignment="1" applyProtection="1">
      <alignment horizontal="right" vertical="center" wrapText="1" indent="1"/>
      <protection/>
    </xf>
    <xf numFmtId="172" fontId="50" fillId="0" borderId="10" xfId="56" applyNumberFormat="1" applyFont="1" applyFill="1" applyBorder="1" applyAlignment="1" applyProtection="1">
      <alignment horizontal="right" vertical="center" wrapText="1" indent="1"/>
      <protection/>
    </xf>
    <xf numFmtId="172" fontId="52" fillId="0" borderId="30" xfId="56" applyNumberFormat="1" applyFont="1" applyFill="1" applyBorder="1" applyAlignment="1" applyProtection="1">
      <alignment horizontal="right" vertical="center" wrapText="1" indent="1"/>
      <protection/>
    </xf>
    <xf numFmtId="172" fontId="50" fillId="0" borderId="31" xfId="56" applyNumberFormat="1" applyFont="1" applyFill="1" applyBorder="1" applyAlignment="1" applyProtection="1">
      <alignment horizontal="right" vertical="center" wrapText="1" indent="1"/>
      <protection/>
    </xf>
    <xf numFmtId="172" fontId="52" fillId="0" borderId="32" xfId="56" applyNumberFormat="1" applyFont="1" applyFill="1" applyBorder="1" applyAlignment="1" applyProtection="1">
      <alignment horizontal="right" vertical="center" wrapText="1" indent="1"/>
      <protection/>
    </xf>
    <xf numFmtId="172" fontId="50" fillId="0" borderId="33" xfId="56" applyNumberFormat="1" applyFont="1" applyFill="1" applyBorder="1" applyAlignment="1" applyProtection="1">
      <alignment horizontal="right" vertical="center" wrapText="1" indent="1"/>
      <protection/>
    </xf>
    <xf numFmtId="172" fontId="51" fillId="0" borderId="34" xfId="56" applyNumberFormat="1" applyFont="1" applyFill="1" applyBorder="1" applyAlignment="1" applyProtection="1">
      <alignment horizontal="right" vertical="center" wrapText="1" indent="1"/>
      <protection locked="0"/>
    </xf>
    <xf numFmtId="172" fontId="51" fillId="0" borderId="23" xfId="56" applyNumberFormat="1" applyFont="1" applyFill="1" applyBorder="1" applyAlignment="1" applyProtection="1">
      <alignment horizontal="right" vertical="center" wrapText="1" indent="1"/>
      <protection locked="0"/>
    </xf>
    <xf numFmtId="172" fontId="51" fillId="0" borderId="35" xfId="56" applyNumberFormat="1" applyFont="1" applyFill="1" applyBorder="1" applyAlignment="1" applyProtection="1">
      <alignment horizontal="right" vertical="center" wrapText="1" indent="1"/>
      <protection locked="0"/>
    </xf>
    <xf numFmtId="172" fontId="50" fillId="0" borderId="23" xfId="56" applyNumberFormat="1" applyFont="1" applyFill="1" applyBorder="1" applyAlignment="1" applyProtection="1">
      <alignment horizontal="right" vertical="center" wrapText="1" indent="1"/>
      <protection/>
    </xf>
    <xf numFmtId="0" fontId="48" fillId="0" borderId="10" xfId="0" applyFont="1" applyBorder="1" applyAlignment="1">
      <alignment/>
    </xf>
    <xf numFmtId="0" fontId="48" fillId="0" borderId="0" xfId="0" applyFont="1" applyBorder="1" applyAlignment="1">
      <alignment/>
    </xf>
    <xf numFmtId="0" fontId="53" fillId="0" borderId="0" xfId="59" applyFont="1" applyFill="1" applyProtection="1">
      <alignment/>
      <protection locked="0"/>
    </xf>
    <xf numFmtId="0" fontId="53" fillId="0" borderId="0" xfId="59" applyFont="1" applyFill="1" applyProtection="1">
      <alignment/>
      <protection/>
    </xf>
    <xf numFmtId="0" fontId="53" fillId="0" borderId="0" xfId="59" applyFont="1" applyFill="1" applyAlignment="1" applyProtection="1">
      <alignment vertical="center"/>
      <protection/>
    </xf>
    <xf numFmtId="0" fontId="53" fillId="0" borderId="0" xfId="59" applyFont="1" applyFill="1" applyAlignment="1" applyProtection="1">
      <alignment vertical="center"/>
      <protection locked="0"/>
    </xf>
    <xf numFmtId="172" fontId="49" fillId="0" borderId="0" xfId="56" applyNumberFormat="1" applyFont="1" applyFill="1" applyAlignment="1">
      <alignment vertical="center" wrapText="1"/>
      <protection/>
    </xf>
    <xf numFmtId="172" fontId="50" fillId="0" borderId="0" xfId="56" applyNumberFormat="1" applyFont="1" applyFill="1" applyAlignment="1">
      <alignment horizontal="center" vertical="center" wrapText="1"/>
      <protection/>
    </xf>
    <xf numFmtId="172" fontId="50" fillId="0" borderId="0" xfId="56" applyNumberFormat="1" applyFont="1" applyFill="1" applyAlignment="1">
      <alignment vertical="center" wrapText="1"/>
      <protection/>
    </xf>
    <xf numFmtId="172" fontId="49" fillId="0" borderId="0" xfId="56" applyNumberFormat="1" applyFont="1" applyFill="1" applyAlignment="1">
      <alignment horizontal="center" vertical="center" wrapText="1"/>
      <protection/>
    </xf>
    <xf numFmtId="0" fontId="49" fillId="0" borderId="0" xfId="56" applyFont="1">
      <alignment/>
      <protection/>
    </xf>
    <xf numFmtId="0" fontId="54" fillId="0" borderId="10" xfId="0" applyFont="1" applyBorder="1" applyAlignment="1">
      <alignment/>
    </xf>
    <xf numFmtId="172" fontId="49" fillId="0" borderId="10" xfId="56" applyNumberFormat="1" applyFont="1" applyFill="1" applyBorder="1" applyAlignment="1">
      <alignment vertical="center" wrapText="1"/>
      <protection/>
    </xf>
    <xf numFmtId="172" fontId="49" fillId="0" borderId="10" xfId="56" applyNumberFormat="1" applyFont="1" applyFill="1" applyBorder="1" applyAlignment="1" applyProtection="1">
      <alignment vertical="center" wrapText="1"/>
      <protection/>
    </xf>
    <xf numFmtId="172" fontId="50" fillId="0" borderId="10" xfId="56" applyNumberFormat="1" applyFont="1" applyFill="1" applyBorder="1" applyAlignment="1">
      <alignment horizontal="center" vertical="center" wrapText="1"/>
      <protection/>
    </xf>
    <xf numFmtId="172" fontId="50" fillId="0" borderId="10" xfId="56" applyNumberFormat="1" applyFont="1" applyFill="1" applyBorder="1" applyAlignment="1">
      <alignment vertical="center" wrapText="1"/>
      <protection/>
    </xf>
    <xf numFmtId="172" fontId="49" fillId="0" borderId="10" xfId="56" applyNumberFormat="1" applyFont="1" applyFill="1" applyBorder="1" applyAlignment="1">
      <alignment horizontal="center" vertical="center" wrapText="1"/>
      <protection/>
    </xf>
    <xf numFmtId="0" fontId="0" fillId="0" borderId="23" xfId="0" applyFont="1" applyFill="1" applyBorder="1" applyAlignment="1">
      <alignment horizontal="left" vertical="center" wrapText="1"/>
    </xf>
    <xf numFmtId="0" fontId="18" fillId="0" borderId="23" xfId="0" applyFont="1" applyFill="1" applyBorder="1" applyAlignment="1">
      <alignment horizontal="left" vertical="center" wrapText="1"/>
    </xf>
    <xf numFmtId="0" fontId="18" fillId="0" borderId="24" xfId="0" applyFont="1" applyFill="1" applyBorder="1" applyAlignment="1">
      <alignment horizontal="left" vertical="center" wrapText="1"/>
    </xf>
    <xf numFmtId="0" fontId="18" fillId="0" borderId="24" xfId="57" applyFont="1" applyFill="1" applyBorder="1" applyAlignment="1">
      <alignment horizontal="left" vertical="center" wrapText="1"/>
      <protection/>
    </xf>
    <xf numFmtId="0" fontId="18" fillId="0" borderId="0" xfId="0" applyFont="1" applyAlignment="1">
      <alignment horizontal="center"/>
    </xf>
    <xf numFmtId="0" fontId="0" fillId="0" borderId="23" xfId="57" applyFont="1" applyFill="1" applyBorder="1" applyAlignment="1">
      <alignment horizontal="left" vertical="center" wrapText="1"/>
      <protection/>
    </xf>
    <xf numFmtId="0" fontId="0" fillId="0" borderId="24" xfId="57" applyFont="1" applyFill="1" applyBorder="1" applyAlignment="1">
      <alignment horizontal="left" vertical="center" wrapText="1"/>
      <protection/>
    </xf>
    <xf numFmtId="0" fontId="0" fillId="0" borderId="23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18" fillId="0" borderId="23" xfId="57" applyFont="1" applyFill="1" applyBorder="1" applyAlignment="1">
      <alignment horizontal="left" vertical="center" wrapText="1"/>
      <protection/>
    </xf>
    <xf numFmtId="0" fontId="18" fillId="0" borderId="24" xfId="57" applyFont="1" applyFill="1" applyBorder="1" applyAlignment="1">
      <alignment horizontal="left" vertical="center" wrapText="1"/>
      <protection/>
    </xf>
    <xf numFmtId="0" fontId="0" fillId="16" borderId="23" xfId="57" applyFont="1" applyFill="1" applyBorder="1" applyAlignment="1">
      <alignment horizontal="left" vertical="center" wrapText="1"/>
      <protection/>
    </xf>
    <xf numFmtId="0" fontId="0" fillId="16" borderId="24" xfId="57" applyFont="1" applyFill="1" applyBorder="1" applyAlignment="1">
      <alignment horizontal="left" vertical="center" wrapText="1"/>
      <protection/>
    </xf>
    <xf numFmtId="0" fontId="0" fillId="0" borderId="23" xfId="57" applyFont="1" applyFill="1" applyBorder="1" applyAlignment="1">
      <alignment vertical="center" wrapText="1"/>
      <protection/>
    </xf>
    <xf numFmtId="0" fontId="0" fillId="0" borderId="24" xfId="57" applyFont="1" applyFill="1" applyBorder="1" applyAlignment="1">
      <alignment vertical="center" wrapText="1"/>
      <protection/>
    </xf>
    <xf numFmtId="0" fontId="0" fillId="0" borderId="23" xfId="57" applyFont="1" applyFill="1" applyBorder="1" applyAlignment="1">
      <alignment vertical="center"/>
      <protection/>
    </xf>
    <xf numFmtId="0" fontId="0" fillId="0" borderId="24" xfId="57" applyFont="1" applyFill="1" applyBorder="1" applyAlignment="1">
      <alignment vertical="center"/>
      <protection/>
    </xf>
    <xf numFmtId="0" fontId="0" fillId="0" borderId="23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18" fillId="0" borderId="22" xfId="0" applyFont="1" applyBorder="1" applyAlignment="1">
      <alignment horizontal="center"/>
    </xf>
    <xf numFmtId="0" fontId="18" fillId="0" borderId="23" xfId="0" applyFont="1" applyFill="1" applyBorder="1" applyAlignment="1">
      <alignment horizontal="left" vertical="center" wrapText="1"/>
    </xf>
    <xf numFmtId="0" fontId="18" fillId="0" borderId="24" xfId="0" applyFont="1" applyFill="1" applyBorder="1" applyAlignment="1">
      <alignment horizontal="left" vertical="center" wrapText="1"/>
    </xf>
    <xf numFmtId="0" fontId="18" fillId="0" borderId="25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left" vertical="center"/>
    </xf>
    <xf numFmtId="0" fontId="0" fillId="0" borderId="24" xfId="0" applyFont="1" applyFill="1" applyBorder="1" applyAlignment="1">
      <alignment horizontal="left" vertical="center"/>
    </xf>
    <xf numFmtId="0" fontId="0" fillId="0" borderId="25" xfId="0" applyFont="1" applyFill="1" applyBorder="1" applyAlignment="1">
      <alignment horizontal="left" vertical="center"/>
    </xf>
    <xf numFmtId="0" fontId="18" fillId="0" borderId="23" xfId="0" applyFont="1" applyFill="1" applyBorder="1" applyAlignment="1">
      <alignment horizontal="left" vertical="center"/>
    </xf>
    <xf numFmtId="0" fontId="18" fillId="0" borderId="24" xfId="0" applyFont="1" applyFill="1" applyBorder="1" applyAlignment="1">
      <alignment horizontal="left" vertical="center"/>
    </xf>
    <xf numFmtId="0" fontId="18" fillId="0" borderId="25" xfId="0" applyFont="1" applyFill="1" applyBorder="1" applyAlignment="1">
      <alignment horizontal="left" vertical="center"/>
    </xf>
    <xf numFmtId="0" fontId="18" fillId="0" borderId="36" xfId="0" applyFont="1" applyFill="1" applyBorder="1" applyAlignment="1">
      <alignment horizontal="left" vertical="center"/>
    </xf>
    <xf numFmtId="0" fontId="18" fillId="0" borderId="37" xfId="0" applyFont="1" applyFill="1" applyBorder="1" applyAlignment="1">
      <alignment horizontal="left" vertical="center"/>
    </xf>
    <xf numFmtId="0" fontId="18" fillId="0" borderId="38" xfId="0" applyFont="1" applyFill="1" applyBorder="1" applyAlignment="1">
      <alignment horizontal="left" vertical="center"/>
    </xf>
    <xf numFmtId="0" fontId="0" fillId="0" borderId="25" xfId="57" applyFont="1" applyFill="1" applyBorder="1" applyAlignment="1">
      <alignment horizontal="left" vertical="center" wrapText="1"/>
      <protection/>
    </xf>
    <xf numFmtId="0" fontId="18" fillId="0" borderId="25" xfId="57" applyFont="1" applyFill="1" applyBorder="1" applyAlignment="1">
      <alignment horizontal="left" vertical="center" wrapText="1"/>
      <protection/>
    </xf>
    <xf numFmtId="0" fontId="18" fillId="0" borderId="0" xfId="57" applyFont="1" applyFill="1" applyBorder="1" applyAlignment="1">
      <alignment horizontal="center" vertical="center" wrapText="1"/>
      <protection/>
    </xf>
    <xf numFmtId="0" fontId="30" fillId="0" borderId="0" xfId="0" applyFont="1" applyAlignment="1">
      <alignment horizontal="center"/>
    </xf>
    <xf numFmtId="172" fontId="27" fillId="0" borderId="39" xfId="56" applyNumberFormat="1" applyFont="1" applyFill="1" applyBorder="1" applyAlignment="1" applyProtection="1">
      <alignment horizontal="center" vertical="center" wrapText="1"/>
      <protection/>
    </xf>
    <xf numFmtId="172" fontId="26" fillId="0" borderId="20" xfId="56" applyNumberFormat="1" applyFont="1" applyFill="1" applyBorder="1" applyAlignment="1" applyProtection="1">
      <alignment horizontal="center" vertical="center" wrapText="1"/>
      <protection/>
    </xf>
    <xf numFmtId="172" fontId="26" fillId="0" borderId="40" xfId="56" applyNumberFormat="1" applyFont="1" applyFill="1" applyBorder="1" applyAlignment="1" applyProtection="1">
      <alignment horizontal="center" vertical="center" wrapText="1"/>
      <protection/>
    </xf>
    <xf numFmtId="172" fontId="27" fillId="0" borderId="0" xfId="56" applyNumberFormat="1" applyFont="1" applyFill="1" applyAlignment="1" applyProtection="1">
      <alignment horizontal="center" vertical="center" wrapText="1"/>
      <protection/>
    </xf>
    <xf numFmtId="172" fontId="24" fillId="0" borderId="0" xfId="56" applyNumberFormat="1" applyFont="1" applyFill="1" applyAlignment="1" applyProtection="1">
      <alignment horizontal="center" textRotation="180" wrapText="1"/>
      <protection/>
    </xf>
    <xf numFmtId="0" fontId="0" fillId="0" borderId="23" xfId="57" applyNumberFormat="1" applyFont="1" applyFill="1" applyBorder="1" applyAlignment="1">
      <alignment vertical="center"/>
      <protection/>
    </xf>
    <xf numFmtId="0" fontId="0" fillId="0" borderId="24" xfId="57" applyNumberFormat="1" applyFont="1" applyFill="1" applyBorder="1" applyAlignment="1">
      <alignment vertical="center"/>
      <protection/>
    </xf>
    <xf numFmtId="0" fontId="0" fillId="0" borderId="25" xfId="57" applyNumberFormat="1" applyFont="1" applyFill="1" applyBorder="1" applyAlignment="1">
      <alignment vertical="center"/>
      <protection/>
    </xf>
    <xf numFmtId="168" fontId="0" fillId="0" borderId="10" xfId="57" applyNumberFormat="1" applyFont="1" applyFill="1" applyBorder="1" applyAlignment="1">
      <alignment vertical="center"/>
      <protection/>
    </xf>
    <xf numFmtId="168" fontId="0" fillId="0" borderId="23" xfId="57" applyNumberFormat="1" applyFont="1" applyFill="1" applyBorder="1" applyAlignment="1">
      <alignment vertical="center"/>
      <protection/>
    </xf>
    <xf numFmtId="168" fontId="0" fillId="0" borderId="24" xfId="57" applyNumberFormat="1" applyFont="1" applyFill="1" applyBorder="1" applyAlignment="1">
      <alignment vertical="center"/>
      <protection/>
    </xf>
    <xf numFmtId="168" fontId="0" fillId="0" borderId="25" xfId="57" applyNumberFormat="1" applyFont="1" applyFill="1" applyBorder="1" applyAlignment="1">
      <alignment vertical="center"/>
      <protection/>
    </xf>
    <xf numFmtId="0" fontId="18" fillId="0" borderId="23" xfId="57" applyFont="1" applyFill="1" applyBorder="1" applyAlignment="1">
      <alignment vertical="center" wrapText="1"/>
      <protection/>
    </xf>
    <xf numFmtId="0" fontId="18" fillId="0" borderId="24" xfId="57" applyFont="1" applyFill="1" applyBorder="1" applyAlignment="1">
      <alignment vertical="center" wrapText="1"/>
      <protection/>
    </xf>
    <xf numFmtId="168" fontId="18" fillId="0" borderId="10" xfId="57" applyNumberFormat="1" applyFont="1" applyFill="1" applyBorder="1" applyAlignment="1">
      <alignment vertical="center"/>
      <protection/>
    </xf>
    <xf numFmtId="168" fontId="0" fillId="0" borderId="10" xfId="57" applyNumberFormat="1" applyFont="1" applyFill="1" applyBorder="1" applyAlignment="1">
      <alignment vertical="center"/>
      <protection/>
    </xf>
    <xf numFmtId="0" fontId="0" fillId="0" borderId="23" xfId="57" applyFont="1" applyFill="1" applyBorder="1" applyAlignment="1">
      <alignment horizontal="left" vertical="center"/>
      <protection/>
    </xf>
    <xf numFmtId="0" fontId="0" fillId="0" borderId="24" xfId="57" applyFont="1" applyFill="1" applyBorder="1" applyAlignment="1">
      <alignment horizontal="left" vertical="center"/>
      <protection/>
    </xf>
    <xf numFmtId="0" fontId="0" fillId="18" borderId="0" xfId="0" applyFont="1" applyFill="1" applyAlignment="1">
      <alignment/>
    </xf>
    <xf numFmtId="168" fontId="18" fillId="0" borderId="10" xfId="57" applyNumberFormat="1" applyFont="1" applyFill="1" applyBorder="1" applyAlignment="1">
      <alignment vertical="center"/>
      <protection/>
    </xf>
    <xf numFmtId="169" fontId="0" fillId="0" borderId="23" xfId="57" applyNumberFormat="1" applyFont="1" applyFill="1" applyBorder="1" applyAlignment="1">
      <alignment horizontal="left" vertical="center"/>
      <protection/>
    </xf>
    <xf numFmtId="169" fontId="0" fillId="0" borderId="24" xfId="57" applyNumberFormat="1" applyFont="1" applyFill="1" applyBorder="1" applyAlignment="1">
      <alignment horizontal="left" vertical="center"/>
      <protection/>
    </xf>
    <xf numFmtId="169" fontId="0" fillId="0" borderId="23" xfId="57" applyNumberFormat="1" applyFont="1" applyFill="1" applyBorder="1" applyAlignment="1">
      <alignment horizontal="left" vertical="center"/>
      <protection/>
    </xf>
    <xf numFmtId="169" fontId="0" fillId="0" borderId="24" xfId="57" applyNumberFormat="1" applyFont="1" applyFill="1" applyBorder="1" applyAlignment="1">
      <alignment horizontal="left" vertical="center"/>
      <protection/>
    </xf>
    <xf numFmtId="0" fontId="18" fillId="0" borderId="23" xfId="57" applyFont="1" applyFill="1" applyBorder="1" applyAlignment="1">
      <alignment horizontal="left" vertical="center"/>
      <protection/>
    </xf>
    <xf numFmtId="0" fontId="18" fillId="0" borderId="24" xfId="57" applyFont="1" applyFill="1" applyBorder="1" applyAlignment="1">
      <alignment horizontal="left" vertical="center"/>
      <protection/>
    </xf>
    <xf numFmtId="168" fontId="18" fillId="0" borderId="23" xfId="57" applyNumberFormat="1" applyFont="1" applyFill="1" applyBorder="1" applyAlignment="1">
      <alignment vertical="center"/>
      <protection/>
    </xf>
    <xf numFmtId="168" fontId="18" fillId="0" borderId="24" xfId="57" applyNumberFormat="1" applyFont="1" applyFill="1" applyBorder="1" applyAlignment="1">
      <alignment vertical="center"/>
      <protection/>
    </xf>
    <xf numFmtId="168" fontId="18" fillId="0" borderId="25" xfId="57" applyNumberFormat="1" applyFont="1" applyFill="1" applyBorder="1" applyAlignment="1">
      <alignment vertical="center"/>
      <protection/>
    </xf>
    <xf numFmtId="0" fontId="0" fillId="0" borderId="25" xfId="57" applyFont="1" applyFill="1" applyBorder="1" applyAlignment="1">
      <alignment vertical="center" wrapText="1"/>
      <protection/>
    </xf>
    <xf numFmtId="0" fontId="0" fillId="0" borderId="25" xfId="57" applyFont="1" applyFill="1" applyBorder="1" applyAlignment="1">
      <alignment horizontal="left" vertical="center"/>
      <protection/>
    </xf>
    <xf numFmtId="0" fontId="0" fillId="0" borderId="23" xfId="57" applyFont="1" applyFill="1" applyBorder="1" applyAlignment="1">
      <alignment horizontal="left" vertical="center"/>
      <protection/>
    </xf>
    <xf numFmtId="0" fontId="0" fillId="0" borderId="24" xfId="57" applyFont="1" applyFill="1" applyBorder="1" applyAlignment="1">
      <alignment horizontal="left" vertical="center"/>
      <protection/>
    </xf>
    <xf numFmtId="0" fontId="0" fillId="0" borderId="25" xfId="57" applyFont="1" applyFill="1" applyBorder="1" applyAlignment="1">
      <alignment horizontal="left" vertical="center"/>
      <protection/>
    </xf>
    <xf numFmtId="0" fontId="18" fillId="0" borderId="25" xfId="57" applyFont="1" applyFill="1" applyBorder="1" applyAlignment="1">
      <alignment horizontal="left" vertical="center"/>
      <protection/>
    </xf>
    <xf numFmtId="0" fontId="18" fillId="0" borderId="23" xfId="57" applyFont="1" applyFill="1" applyBorder="1" applyAlignment="1">
      <alignment horizontal="left" vertical="center"/>
      <protection/>
    </xf>
    <xf numFmtId="0" fontId="18" fillId="0" borderId="0" xfId="57" applyFont="1" applyFill="1" applyBorder="1" applyAlignment="1">
      <alignment horizontal="left" vertical="center"/>
      <protection/>
    </xf>
    <xf numFmtId="0" fontId="18" fillId="0" borderId="36" xfId="0" applyFont="1" applyFill="1" applyBorder="1" applyAlignment="1">
      <alignment horizontal="left" vertical="center" wrapText="1"/>
    </xf>
    <xf numFmtId="0" fontId="18" fillId="0" borderId="37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18" fillId="0" borderId="41" xfId="0" applyFont="1" applyBorder="1" applyAlignment="1">
      <alignment horizontal="center"/>
    </xf>
    <xf numFmtId="0" fontId="18" fillId="0" borderId="42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18" fillId="0" borderId="41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44" xfId="0" applyFont="1" applyBorder="1" applyAlignment="1">
      <alignment/>
    </xf>
    <xf numFmtId="0" fontId="0" fillId="0" borderId="44" xfId="0" applyFont="1" applyFill="1" applyBorder="1" applyAlignment="1">
      <alignment/>
    </xf>
    <xf numFmtId="0" fontId="0" fillId="0" borderId="3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45" xfId="0" applyFont="1" applyFill="1" applyBorder="1" applyAlignment="1">
      <alignment/>
    </xf>
    <xf numFmtId="0" fontId="0" fillId="0" borderId="46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5" xfId="0" applyFont="1" applyBorder="1" applyAlignment="1">
      <alignment/>
    </xf>
    <xf numFmtId="172" fontId="20" fillId="0" borderId="0" xfId="56" applyNumberFormat="1" applyFont="1" applyFill="1" applyAlignment="1" applyProtection="1">
      <alignment vertical="center" wrapText="1"/>
      <protection/>
    </xf>
    <xf numFmtId="172" fontId="39" fillId="0" borderId="0" xfId="56" applyNumberFormat="1" applyFont="1" applyFill="1" applyAlignment="1" applyProtection="1">
      <alignment horizontal="centerContinuous" vertical="center" wrapText="1"/>
      <protection/>
    </xf>
    <xf numFmtId="172" fontId="20" fillId="0" borderId="0" xfId="56" applyNumberFormat="1" applyFont="1" applyFill="1" applyAlignment="1" applyProtection="1">
      <alignment horizontal="centerContinuous" vertical="center"/>
      <protection/>
    </xf>
    <xf numFmtId="172" fontId="20" fillId="0" borderId="0" xfId="56" applyNumberFormat="1" applyFont="1" applyFill="1" applyAlignment="1" applyProtection="1">
      <alignment horizontal="center" vertical="center" wrapText="1"/>
      <protection/>
    </xf>
    <xf numFmtId="172" fontId="25" fillId="0" borderId="0" xfId="56" applyNumberFormat="1" applyFont="1" applyFill="1" applyAlignment="1" applyProtection="1">
      <alignment horizontal="right" vertical="center"/>
      <protection/>
    </xf>
    <xf numFmtId="172" fontId="26" fillId="0" borderId="47" xfId="56" applyNumberFormat="1" applyFont="1" applyFill="1" applyBorder="1" applyAlignment="1" applyProtection="1">
      <alignment horizontal="center" vertical="center" wrapText="1"/>
      <protection/>
    </xf>
    <xf numFmtId="172" fontId="26" fillId="0" borderId="11" xfId="56" applyNumberFormat="1" applyFont="1" applyFill="1" applyBorder="1" applyAlignment="1" applyProtection="1">
      <alignment horizontal="centerContinuous" vertical="center" wrapText="1"/>
      <protection/>
    </xf>
    <xf numFmtId="172" fontId="26" fillId="0" borderId="48" xfId="56" applyNumberFormat="1" applyFont="1" applyFill="1" applyBorder="1" applyAlignment="1" applyProtection="1">
      <alignment horizontal="centerContinuous" vertical="center" wrapText="1"/>
      <protection/>
    </xf>
    <xf numFmtId="172" fontId="26" fillId="0" borderId="49" xfId="56" applyNumberFormat="1" applyFont="1" applyFill="1" applyBorder="1" applyAlignment="1" applyProtection="1">
      <alignment horizontal="centerContinuous" vertical="center" wrapText="1"/>
      <protection/>
    </xf>
    <xf numFmtId="172" fontId="26" fillId="0" borderId="41" xfId="56" applyNumberFormat="1" applyFont="1" applyFill="1" applyBorder="1" applyAlignment="1" applyProtection="1">
      <alignment horizontal="centerContinuous" vertical="center" wrapText="1"/>
      <protection/>
    </xf>
    <xf numFmtId="172" fontId="26" fillId="0" borderId="50" xfId="56" applyNumberFormat="1" applyFont="1" applyFill="1" applyBorder="1" applyAlignment="1" applyProtection="1">
      <alignment horizontal="centerContinuous" vertical="center" wrapText="1"/>
      <protection/>
    </xf>
    <xf numFmtId="172" fontId="26" fillId="0" borderId="51" xfId="56" applyNumberFormat="1" applyFont="1" applyFill="1" applyBorder="1" applyAlignment="1" applyProtection="1">
      <alignment horizontal="center" vertical="center" wrapText="1"/>
      <protection/>
    </xf>
    <xf numFmtId="172" fontId="26" fillId="0" borderId="11" xfId="56" applyNumberFormat="1" applyFont="1" applyFill="1" applyBorder="1" applyAlignment="1" applyProtection="1">
      <alignment horizontal="center" vertical="center" wrapText="1"/>
      <protection/>
    </xf>
    <xf numFmtId="172" fontId="26" fillId="0" borderId="52" xfId="56" applyNumberFormat="1" applyFont="1" applyFill="1" applyBorder="1" applyAlignment="1" applyProtection="1">
      <alignment horizontal="center" vertical="center" wrapText="1"/>
      <protection/>
    </xf>
    <xf numFmtId="172" fontId="26" fillId="0" borderId="29" xfId="56" applyNumberFormat="1" applyFont="1" applyFill="1" applyBorder="1" applyAlignment="1" applyProtection="1">
      <alignment horizontal="center" vertical="center" wrapText="1"/>
      <protection/>
    </xf>
    <xf numFmtId="172" fontId="40" fillId="0" borderId="17" xfId="56" applyNumberFormat="1" applyFont="1" applyFill="1" applyBorder="1" applyAlignment="1" applyProtection="1">
      <alignment horizontal="center" vertical="center" wrapText="1"/>
      <protection/>
    </xf>
    <xf numFmtId="172" fontId="40" fillId="0" borderId="11" xfId="56" applyNumberFormat="1" applyFont="1" applyFill="1" applyBorder="1" applyAlignment="1" applyProtection="1">
      <alignment horizontal="center" vertical="center" wrapText="1"/>
      <protection/>
    </xf>
    <xf numFmtId="172" fontId="40" fillId="0" borderId="48" xfId="56" applyNumberFormat="1" applyFont="1" applyFill="1" applyBorder="1" applyAlignment="1" applyProtection="1">
      <alignment horizontal="center" vertical="center" wrapText="1"/>
      <protection/>
    </xf>
    <xf numFmtId="172" fontId="40" fillId="0" borderId="49" xfId="56" applyNumberFormat="1" applyFont="1" applyFill="1" applyBorder="1" applyAlignment="1" applyProtection="1">
      <alignment horizontal="center" vertical="center" wrapText="1"/>
      <protection/>
    </xf>
    <xf numFmtId="172" fontId="40" fillId="0" borderId="41" xfId="56" applyNumberFormat="1" applyFont="1" applyFill="1" applyBorder="1" applyAlignment="1" applyProtection="1">
      <alignment horizontal="center" vertical="center" wrapText="1"/>
      <protection/>
    </xf>
    <xf numFmtId="172" fontId="28" fillId="0" borderId="13" xfId="56" applyNumberFormat="1" applyFont="1" applyFill="1" applyBorder="1" applyAlignment="1" applyProtection="1">
      <alignment horizontal="left" vertical="center" wrapText="1" indent="1"/>
      <protection/>
    </xf>
    <xf numFmtId="172" fontId="28" fillId="0" borderId="27" xfId="56" applyNumberFormat="1" applyFont="1" applyFill="1" applyBorder="1" applyAlignment="1" applyProtection="1">
      <alignment horizontal="right" vertical="center" wrapText="1" indent="1"/>
      <protection locked="0"/>
    </xf>
    <xf numFmtId="172" fontId="28" fillId="0" borderId="28" xfId="56" applyNumberFormat="1" applyFont="1" applyFill="1" applyBorder="1" applyAlignment="1" applyProtection="1">
      <alignment horizontal="right" vertical="center" wrapText="1" indent="1"/>
      <protection locked="0"/>
    </xf>
    <xf numFmtId="172" fontId="28" fillId="0" borderId="10" xfId="56" applyNumberFormat="1" applyFont="1" applyFill="1" applyBorder="1" applyAlignment="1" applyProtection="1">
      <alignment horizontal="right" vertical="center" wrapText="1" indent="1"/>
      <protection locked="0"/>
    </xf>
    <xf numFmtId="172" fontId="28" fillId="0" borderId="25" xfId="56" applyNumberFormat="1" applyFont="1" applyFill="1" applyBorder="1" applyAlignment="1" applyProtection="1">
      <alignment horizontal="right" vertical="center" wrapText="1" indent="1"/>
      <protection locked="0"/>
    </xf>
    <xf numFmtId="172" fontId="28" fillId="0" borderId="44" xfId="56" applyNumberFormat="1" applyFont="1" applyFill="1" applyBorder="1" applyAlignment="1" applyProtection="1">
      <alignment horizontal="right" vertical="center" wrapText="1" indent="1"/>
      <protection locked="0"/>
    </xf>
    <xf numFmtId="172" fontId="40" fillId="0" borderId="11" xfId="56" applyNumberFormat="1" applyFont="1" applyFill="1" applyBorder="1" applyAlignment="1" applyProtection="1">
      <alignment horizontal="left" vertical="center" wrapText="1" indent="1"/>
      <protection/>
    </xf>
    <xf numFmtId="172" fontId="40" fillId="0" borderId="48" xfId="56" applyNumberFormat="1" applyFont="1" applyFill="1" applyBorder="1" applyAlignment="1" applyProtection="1">
      <alignment horizontal="right" vertical="center" wrapText="1" indent="1"/>
      <protection/>
    </xf>
    <xf numFmtId="172" fontId="40" fillId="0" borderId="49" xfId="56" applyNumberFormat="1" applyFont="1" applyFill="1" applyBorder="1" applyAlignment="1" applyProtection="1">
      <alignment horizontal="right" vertical="center" wrapText="1" indent="1"/>
      <protection/>
    </xf>
    <xf numFmtId="172" fontId="40" fillId="0" borderId="41" xfId="56" applyNumberFormat="1" applyFont="1" applyFill="1" applyBorder="1" applyAlignment="1" applyProtection="1">
      <alignment horizontal="left" vertical="center" wrapText="1" indent="1"/>
      <protection/>
    </xf>
    <xf numFmtId="172" fontId="40" fillId="0" borderId="20" xfId="56" applyNumberFormat="1" applyFont="1" applyFill="1" applyBorder="1" applyAlignment="1" applyProtection="1">
      <alignment horizontal="right" vertical="center" wrapText="1" indent="1"/>
      <protection/>
    </xf>
    <xf numFmtId="172" fontId="29" fillId="0" borderId="27" xfId="56" applyNumberFormat="1" applyFont="1" applyFill="1" applyBorder="1" applyAlignment="1" applyProtection="1">
      <alignment horizontal="right" vertical="center" wrapText="1" indent="1"/>
      <protection/>
    </xf>
    <xf numFmtId="172" fontId="29" fillId="0" borderId="28" xfId="56" applyNumberFormat="1" applyFont="1" applyFill="1" applyBorder="1" applyAlignment="1" applyProtection="1">
      <alignment horizontal="right" vertical="center" wrapText="1" indent="1"/>
      <protection/>
    </xf>
    <xf numFmtId="172" fontId="28" fillId="0" borderId="53" xfId="56" applyNumberFormat="1" applyFont="1" applyFill="1" applyBorder="1" applyAlignment="1" applyProtection="1">
      <alignment horizontal="left" vertical="center" wrapText="1" indent="1"/>
      <protection/>
    </xf>
    <xf numFmtId="172" fontId="40" fillId="0" borderId="10" xfId="56" applyNumberFormat="1" applyFont="1" applyFill="1" applyBorder="1" applyAlignment="1" applyProtection="1">
      <alignment horizontal="right" vertical="center" wrapText="1" indent="1"/>
      <protection/>
    </xf>
    <xf numFmtId="172" fontId="26" fillId="0" borderId="11" xfId="56" applyNumberFormat="1" applyFont="1" applyFill="1" applyBorder="1" applyAlignment="1" applyProtection="1">
      <alignment horizontal="left" vertical="center" wrapText="1" indent="1"/>
      <protection/>
    </xf>
    <xf numFmtId="172" fontId="26" fillId="0" borderId="41" xfId="56" applyNumberFormat="1" applyFont="1" applyFill="1" applyBorder="1" applyAlignment="1" applyProtection="1">
      <alignment horizontal="left" vertical="center" wrapText="1" indent="1"/>
      <protection/>
    </xf>
    <xf numFmtId="172" fontId="27" fillId="0" borderId="29" xfId="56" applyNumberFormat="1" applyFont="1" applyFill="1" applyBorder="1" applyAlignment="1" applyProtection="1">
      <alignment horizontal="right" vertical="center" wrapText="1" indent="1"/>
      <protection/>
    </xf>
    <xf numFmtId="172" fontId="27" fillId="0" borderId="41" xfId="56" applyNumberFormat="1" applyFont="1" applyFill="1" applyBorder="1" applyAlignment="1" applyProtection="1">
      <alignment horizontal="left" vertical="center" wrapText="1" indent="1"/>
      <protection/>
    </xf>
    <xf numFmtId="172" fontId="27" fillId="0" borderId="10" xfId="56" applyNumberFormat="1" applyFont="1" applyFill="1" applyBorder="1" applyAlignment="1" applyProtection="1">
      <alignment horizontal="right" vertical="center" wrapText="1" indent="1"/>
      <protection/>
    </xf>
    <xf numFmtId="172" fontId="39" fillId="0" borderId="10" xfId="56" applyNumberFormat="1" applyFont="1" applyFill="1" applyBorder="1" applyAlignment="1">
      <alignment horizontal="center" vertical="center" wrapText="1"/>
      <protection/>
    </xf>
    <xf numFmtId="172" fontId="20" fillId="0" borderId="10" xfId="56" applyNumberFormat="1" applyFont="1" applyFill="1" applyBorder="1" applyAlignment="1">
      <alignment vertical="center" wrapText="1"/>
      <protection/>
    </xf>
    <xf numFmtId="172" fontId="27" fillId="0" borderId="10" xfId="56" applyNumberFormat="1" applyFont="1" applyFill="1" applyBorder="1" applyAlignment="1" applyProtection="1">
      <alignment horizontal="center" vertical="center" wrapText="1"/>
      <protection/>
    </xf>
    <xf numFmtId="172" fontId="27" fillId="0" borderId="10" xfId="56" applyNumberFormat="1" applyFont="1" applyFill="1" applyBorder="1" applyAlignment="1" applyProtection="1">
      <alignment horizontal="center" vertical="center" wrapText="1"/>
      <protection/>
    </xf>
    <xf numFmtId="172" fontId="20" fillId="0" borderId="10" xfId="56" applyNumberFormat="1" applyFont="1" applyFill="1" applyBorder="1" applyAlignment="1" applyProtection="1">
      <alignment vertical="center" wrapText="1"/>
      <protection/>
    </xf>
    <xf numFmtId="172" fontId="25" fillId="0" borderId="10" xfId="56" applyNumberFormat="1" applyFont="1" applyFill="1" applyBorder="1" applyAlignment="1" applyProtection="1">
      <alignment horizontal="right" wrapText="1"/>
      <protection/>
    </xf>
    <xf numFmtId="172" fontId="26" fillId="0" borderId="10" xfId="56" applyNumberFormat="1" applyFont="1" applyFill="1" applyBorder="1" applyAlignment="1" applyProtection="1">
      <alignment horizontal="center" vertical="center" wrapText="1"/>
      <protection/>
    </xf>
    <xf numFmtId="172" fontId="27" fillId="0" borderId="10" xfId="56" applyNumberFormat="1" applyFont="1" applyFill="1" applyBorder="1" applyAlignment="1">
      <alignment horizontal="center" vertical="center" wrapText="1"/>
      <protection/>
    </xf>
    <xf numFmtId="172" fontId="40" fillId="0" borderId="10" xfId="56" applyNumberFormat="1" applyFont="1" applyFill="1" applyBorder="1" applyAlignment="1" applyProtection="1">
      <alignment horizontal="center" vertical="center" wrapText="1"/>
      <protection/>
    </xf>
    <xf numFmtId="172" fontId="20" fillId="0" borderId="10" xfId="56" applyNumberFormat="1" applyFont="1" applyFill="1" applyBorder="1" applyAlignment="1" applyProtection="1">
      <alignment vertical="center" wrapText="1"/>
      <protection locked="0"/>
    </xf>
    <xf numFmtId="1" fontId="20" fillId="0" borderId="10" xfId="56" applyNumberFormat="1" applyFont="1" applyFill="1" applyBorder="1" applyAlignment="1" applyProtection="1">
      <alignment vertical="center" wrapText="1"/>
      <protection locked="0"/>
    </xf>
    <xf numFmtId="172" fontId="27" fillId="0" borderId="10" xfId="56" applyNumberFormat="1" applyFont="1" applyFill="1" applyBorder="1" applyAlignment="1" applyProtection="1">
      <alignment horizontal="left" vertical="center" wrapText="1" indent="1"/>
      <protection locked="0"/>
    </xf>
    <xf numFmtId="172" fontId="27" fillId="0" borderId="10" xfId="56" applyNumberFormat="1" applyFont="1" applyFill="1" applyBorder="1" applyAlignment="1" applyProtection="1">
      <alignment vertical="center" wrapText="1"/>
      <protection locked="0"/>
    </xf>
    <xf numFmtId="172" fontId="27" fillId="0" borderId="10" xfId="56" applyNumberFormat="1" applyFont="1" applyFill="1" applyBorder="1" applyAlignment="1">
      <alignment vertical="center" wrapText="1"/>
      <protection/>
    </xf>
    <xf numFmtId="172" fontId="20" fillId="0" borderId="10" xfId="56" applyNumberFormat="1" applyFont="1" applyFill="1" applyBorder="1" applyAlignment="1" applyProtection="1">
      <alignment horizontal="left" vertical="center" wrapText="1" indent="1"/>
      <protection locked="0"/>
    </xf>
    <xf numFmtId="172" fontId="27" fillId="0" borderId="10" xfId="56" applyNumberFormat="1" applyFont="1" applyFill="1" applyBorder="1" applyAlignment="1" applyProtection="1">
      <alignment horizontal="left" vertical="center" wrapText="1"/>
      <protection/>
    </xf>
    <xf numFmtId="172" fontId="39" fillId="0" borderId="0" xfId="56" applyNumberFormat="1" applyFont="1" applyFill="1" applyAlignment="1">
      <alignment horizontal="center" vertical="center" wrapText="1"/>
      <protection/>
    </xf>
    <xf numFmtId="172" fontId="27" fillId="0" borderId="0" xfId="56" applyNumberFormat="1" applyFont="1" applyFill="1" applyBorder="1" applyAlignment="1" applyProtection="1">
      <alignment horizontal="center" vertical="center" wrapText="1"/>
      <protection/>
    </xf>
    <xf numFmtId="172" fontId="25" fillId="0" borderId="0" xfId="56" applyNumberFormat="1" applyFont="1" applyFill="1" applyAlignment="1" applyProtection="1">
      <alignment horizontal="right" wrapText="1"/>
      <protection/>
    </xf>
    <xf numFmtId="172" fontId="26" fillId="0" borderId="48" xfId="56" applyNumberFormat="1" applyFont="1" applyFill="1" applyBorder="1" applyAlignment="1" applyProtection="1">
      <alignment horizontal="center" vertical="center" wrapText="1"/>
      <protection/>
    </xf>
    <xf numFmtId="172" fontId="26" fillId="0" borderId="50" xfId="56" applyNumberFormat="1" applyFont="1" applyFill="1" applyBorder="1" applyAlignment="1" applyProtection="1">
      <alignment horizontal="center" vertical="center" wrapText="1"/>
      <protection/>
    </xf>
    <xf numFmtId="172" fontId="40" fillId="0" borderId="54" xfId="56" applyNumberFormat="1" applyFont="1" applyFill="1" applyBorder="1" applyAlignment="1" applyProtection="1">
      <alignment horizontal="center" vertical="center" wrapText="1"/>
      <protection/>
    </xf>
    <xf numFmtId="172" fontId="40" fillId="0" borderId="55" xfId="56" applyNumberFormat="1" applyFont="1" applyFill="1" applyBorder="1" applyAlignment="1" applyProtection="1">
      <alignment horizontal="center" vertical="center" wrapText="1"/>
      <protection/>
    </xf>
    <xf numFmtId="172" fontId="40" fillId="0" borderId="56" xfId="56" applyNumberFormat="1" applyFont="1" applyFill="1" applyBorder="1" applyAlignment="1" applyProtection="1">
      <alignment horizontal="center" vertical="center" wrapText="1"/>
      <protection/>
    </xf>
    <xf numFmtId="172" fontId="27" fillId="0" borderId="15" xfId="56" applyNumberFormat="1" applyFont="1" applyFill="1" applyBorder="1" applyAlignment="1" applyProtection="1">
      <alignment horizontal="left" vertical="center" wrapText="1" indent="1"/>
      <protection locked="0"/>
    </xf>
    <xf numFmtId="172" fontId="20" fillId="0" borderId="57" xfId="56" applyNumberFormat="1" applyFont="1" applyFill="1" applyBorder="1" applyAlignment="1" applyProtection="1">
      <alignment vertical="center" wrapText="1"/>
      <protection/>
    </xf>
    <xf numFmtId="172" fontId="20" fillId="0" borderId="15" xfId="56" applyNumberFormat="1" applyFont="1" applyFill="1" applyBorder="1" applyAlignment="1" applyProtection="1">
      <alignment vertical="center" wrapText="1"/>
      <protection locked="0"/>
    </xf>
    <xf numFmtId="172" fontId="20" fillId="0" borderId="23" xfId="56" applyNumberFormat="1" applyFont="1" applyFill="1" applyBorder="1" applyAlignment="1" applyProtection="1">
      <alignment vertical="center" wrapText="1"/>
      <protection/>
    </xf>
    <xf numFmtId="172" fontId="20" fillId="0" borderId="15" xfId="56" applyNumberFormat="1" applyFont="1" applyFill="1" applyBorder="1" applyAlignment="1" applyProtection="1">
      <alignment horizontal="left" vertical="center" wrapText="1" indent="1"/>
      <protection locked="0"/>
    </xf>
    <xf numFmtId="172" fontId="20" fillId="0" borderId="58" xfId="56" applyNumberFormat="1" applyFont="1" applyFill="1" applyBorder="1" applyAlignment="1" applyProtection="1">
      <alignment horizontal="left" vertical="center" wrapText="1" indent="1"/>
      <protection locked="0"/>
    </xf>
    <xf numFmtId="172" fontId="20" fillId="0" borderId="44" xfId="56" applyNumberFormat="1" applyFont="1" applyFill="1" applyBorder="1" applyAlignment="1" applyProtection="1">
      <alignment vertical="center" wrapText="1"/>
      <protection locked="0"/>
    </xf>
    <xf numFmtId="172" fontId="20" fillId="0" borderId="59" xfId="56" applyNumberFormat="1" applyFont="1" applyFill="1" applyBorder="1" applyAlignment="1" applyProtection="1">
      <alignment vertical="center" wrapText="1"/>
      <protection/>
    </xf>
    <xf numFmtId="172" fontId="27" fillId="0" borderId="11" xfId="56" applyNumberFormat="1" applyFont="1" applyFill="1" applyBorder="1" applyAlignment="1" applyProtection="1">
      <alignment horizontal="left" vertical="center" wrapText="1"/>
      <protection/>
    </xf>
    <xf numFmtId="172" fontId="27" fillId="0" borderId="48" xfId="56" applyNumberFormat="1" applyFont="1" applyFill="1" applyBorder="1" applyAlignment="1" applyProtection="1">
      <alignment vertical="center" wrapText="1"/>
      <protection/>
    </xf>
    <xf numFmtId="172" fontId="20" fillId="0" borderId="0" xfId="56" applyNumberFormat="1" applyFont="1" applyFill="1" applyAlignment="1">
      <alignment horizontal="center" vertical="center" wrapText="1"/>
      <protection/>
    </xf>
    <xf numFmtId="172" fontId="20" fillId="0" borderId="0" xfId="56" applyNumberFormat="1" applyFont="1" applyFill="1" applyAlignment="1">
      <alignment vertical="center" wrapText="1"/>
      <protection/>
    </xf>
    <xf numFmtId="0" fontId="39" fillId="0" borderId="0" xfId="59" applyFont="1" applyFill="1" applyAlignment="1" applyProtection="1">
      <alignment horizontal="center" wrapText="1"/>
      <protection/>
    </xf>
    <xf numFmtId="0" fontId="39" fillId="0" borderId="0" xfId="59" applyFont="1" applyFill="1" applyAlignment="1" applyProtection="1">
      <alignment horizontal="center"/>
      <protection/>
    </xf>
    <xf numFmtId="0" fontId="23" fillId="0" borderId="0" xfId="59" applyFont="1" applyFill="1" applyProtection="1">
      <alignment/>
      <protection/>
    </xf>
    <xf numFmtId="0" fontId="39" fillId="0" borderId="0" xfId="59" applyFont="1" applyFill="1" applyProtection="1">
      <alignment/>
      <protection locked="0"/>
    </xf>
    <xf numFmtId="0" fontId="23" fillId="0" borderId="0" xfId="59" applyFont="1" applyFill="1" applyProtection="1">
      <alignment/>
      <protection locked="0"/>
    </xf>
    <xf numFmtId="0" fontId="25" fillId="0" borderId="0" xfId="56" applyFont="1" applyFill="1" applyAlignment="1">
      <alignment horizontal="right"/>
      <protection/>
    </xf>
    <xf numFmtId="0" fontId="26" fillId="0" borderId="21" xfId="59" applyFont="1" applyFill="1" applyBorder="1" applyAlignment="1" applyProtection="1">
      <alignment horizontal="center" vertical="center" wrapText="1"/>
      <protection/>
    </xf>
    <xf numFmtId="0" fontId="26" fillId="0" borderId="60" xfId="59" applyFont="1" applyFill="1" applyBorder="1" applyAlignment="1" applyProtection="1">
      <alignment horizontal="center" vertical="center"/>
      <protection/>
    </xf>
    <xf numFmtId="0" fontId="26" fillId="0" borderId="61" xfId="59" applyFont="1" applyFill="1" applyBorder="1" applyAlignment="1" applyProtection="1">
      <alignment horizontal="center" vertical="center"/>
      <protection/>
    </xf>
    <xf numFmtId="0" fontId="28" fillId="0" borderId="11" xfId="59" applyFont="1" applyFill="1" applyBorder="1" applyAlignment="1" applyProtection="1">
      <alignment horizontal="left" vertical="center" indent="1"/>
      <protection/>
    </xf>
    <xf numFmtId="0" fontId="41" fillId="0" borderId="52" xfId="59" applyFont="1" applyFill="1" applyBorder="1" applyAlignment="1" applyProtection="1">
      <alignment horizontal="left" vertical="center" indent="1"/>
      <protection/>
    </xf>
    <xf numFmtId="0" fontId="41" fillId="0" borderId="26" xfId="59" applyFont="1" applyFill="1" applyBorder="1" applyAlignment="1" applyProtection="1">
      <alignment horizontal="left" vertical="center" indent="1"/>
      <protection/>
    </xf>
    <xf numFmtId="0" fontId="41" fillId="0" borderId="29" xfId="59" applyFont="1" applyFill="1" applyBorder="1" applyAlignment="1" applyProtection="1">
      <alignment horizontal="left" vertical="center" indent="1"/>
      <protection/>
    </xf>
    <xf numFmtId="0" fontId="28" fillId="0" borderId="19" xfId="59" applyFont="1" applyFill="1" applyBorder="1" applyAlignment="1" applyProtection="1">
      <alignment horizontal="left" vertical="center" indent="1"/>
      <protection/>
    </xf>
    <xf numFmtId="0" fontId="28" fillId="0" borderId="30" xfId="59" applyFont="1" applyFill="1" applyBorder="1" applyAlignment="1" applyProtection="1">
      <alignment horizontal="left" vertical="center" indent="1"/>
      <protection/>
    </xf>
    <xf numFmtId="172" fontId="28" fillId="0" borderId="30" xfId="59" applyNumberFormat="1" applyFont="1" applyFill="1" applyBorder="1" applyAlignment="1" applyProtection="1">
      <alignment vertical="center"/>
      <protection locked="0"/>
    </xf>
    <xf numFmtId="172" fontId="28" fillId="0" borderId="57" xfId="59" applyNumberFormat="1" applyFont="1" applyFill="1" applyBorder="1" applyAlignment="1" applyProtection="1">
      <alignment vertical="center"/>
      <protection/>
    </xf>
    <xf numFmtId="0" fontId="28" fillId="0" borderId="15" xfId="59" applyFont="1" applyFill="1" applyBorder="1" applyAlignment="1" applyProtection="1">
      <alignment horizontal="left" vertical="center" indent="1"/>
      <protection/>
    </xf>
    <xf numFmtId="0" fontId="28" fillId="0" borderId="10" xfId="59" applyFont="1" applyFill="1" applyBorder="1" applyAlignment="1" applyProtection="1">
      <alignment horizontal="left" vertical="center" indent="1"/>
      <protection/>
    </xf>
    <xf numFmtId="172" fontId="28" fillId="0" borderId="10" xfId="59" applyNumberFormat="1" applyFont="1" applyFill="1" applyBorder="1" applyAlignment="1" applyProtection="1">
      <alignment vertical="center"/>
      <protection locked="0"/>
    </xf>
    <xf numFmtId="0" fontId="28" fillId="0" borderId="27" xfId="59" applyFont="1" applyFill="1" applyBorder="1" applyAlignment="1" applyProtection="1">
      <alignment horizontal="left" vertical="center" wrapText="1" indent="1"/>
      <protection/>
    </xf>
    <xf numFmtId="172" fontId="28" fillId="0" borderId="27" xfId="59" applyNumberFormat="1" applyFont="1" applyFill="1" applyBorder="1" applyAlignment="1" applyProtection="1">
      <alignment vertical="center"/>
      <protection locked="0"/>
    </xf>
    <xf numFmtId="0" fontId="26" fillId="0" borderId="48" xfId="59" applyFont="1" applyFill="1" applyBorder="1" applyAlignment="1" applyProtection="1">
      <alignment horizontal="left" vertical="center" indent="1"/>
      <protection/>
    </xf>
    <xf numFmtId="172" fontId="40" fillId="0" borderId="48" xfId="59" applyNumberFormat="1" applyFont="1" applyFill="1" applyBorder="1" applyAlignment="1" applyProtection="1">
      <alignment vertical="center"/>
      <protection/>
    </xf>
    <xf numFmtId="0" fontId="28" fillId="0" borderId="13" xfId="59" applyFont="1" applyFill="1" applyBorder="1" applyAlignment="1" applyProtection="1">
      <alignment horizontal="left" vertical="center" indent="1"/>
      <protection/>
    </xf>
    <xf numFmtId="0" fontId="28" fillId="0" borderId="27" xfId="59" applyFont="1" applyFill="1" applyBorder="1" applyAlignment="1" applyProtection="1">
      <alignment horizontal="left" vertical="center" indent="1"/>
      <protection/>
    </xf>
    <xf numFmtId="172" fontId="28" fillId="0" borderId="62" xfId="59" applyNumberFormat="1" applyFont="1" applyFill="1" applyBorder="1" applyAlignment="1" applyProtection="1">
      <alignment vertical="center"/>
      <protection/>
    </xf>
    <xf numFmtId="0" fontId="28" fillId="0" borderId="10" xfId="59" applyFont="1" applyFill="1" applyBorder="1" applyAlignment="1" applyProtection="1">
      <alignment horizontal="left" vertical="center" wrapText="1" indent="1"/>
      <protection/>
    </xf>
    <xf numFmtId="0" fontId="40" fillId="0" borderId="11" xfId="59" applyFont="1" applyFill="1" applyBorder="1" applyAlignment="1" applyProtection="1">
      <alignment horizontal="left" vertical="center" indent="1"/>
      <protection/>
    </xf>
    <xf numFmtId="0" fontId="26" fillId="0" borderId="48" xfId="59" applyFont="1" applyFill="1" applyBorder="1" applyAlignment="1" applyProtection="1">
      <alignment horizontal="left" indent="1"/>
      <protection/>
    </xf>
    <xf numFmtId="172" fontId="40" fillId="0" borderId="48" xfId="59" applyNumberFormat="1" applyFont="1" applyFill="1" applyBorder="1" applyProtection="1">
      <alignment/>
      <protection/>
    </xf>
    <xf numFmtId="0" fontId="20" fillId="0" borderId="0" xfId="59" applyFont="1" applyFill="1" applyProtection="1">
      <alignment/>
      <protection/>
    </xf>
    <xf numFmtId="0" fontId="42" fillId="0" borderId="0" xfId="59" applyFont="1" applyFill="1" applyProtection="1">
      <alignment/>
      <protection locked="0"/>
    </xf>
    <xf numFmtId="0" fontId="39" fillId="0" borderId="0" xfId="56" applyFont="1" applyAlignment="1">
      <alignment horizontal="center" wrapText="1"/>
      <protection/>
    </xf>
    <xf numFmtId="0" fontId="20" fillId="0" borderId="0" xfId="56" applyFont="1">
      <alignment/>
      <protection/>
    </xf>
    <xf numFmtId="0" fontId="20" fillId="0" borderId="0" xfId="56" applyFont="1" applyProtection="1">
      <alignment/>
      <protection/>
    </xf>
    <xf numFmtId="0" fontId="28" fillId="0" borderId="0" xfId="56" applyFont="1" applyAlignment="1" applyProtection="1">
      <alignment horizontal="right"/>
      <protection/>
    </xf>
    <xf numFmtId="0" fontId="27" fillId="0" borderId="21" xfId="56" applyFont="1" applyBorder="1" applyAlignment="1" applyProtection="1">
      <alignment horizontal="center" vertical="center" wrapText="1"/>
      <protection/>
    </xf>
    <xf numFmtId="0" fontId="27" fillId="0" borderId="60" xfId="56" applyFont="1" applyBorder="1" applyAlignment="1" applyProtection="1">
      <alignment horizontal="center" vertical="center"/>
      <protection/>
    </xf>
    <xf numFmtId="0" fontId="27" fillId="0" borderId="61" xfId="56" applyFont="1" applyBorder="1" applyAlignment="1" applyProtection="1">
      <alignment horizontal="center" vertical="center" wrapText="1"/>
      <protection/>
    </xf>
    <xf numFmtId="0" fontId="20" fillId="0" borderId="15" xfId="56" applyFont="1" applyBorder="1" applyAlignment="1" applyProtection="1">
      <alignment horizontal="right" vertical="center" indent="1"/>
      <protection/>
    </xf>
    <xf numFmtId="0" fontId="20" fillId="0" borderId="63" xfId="56" applyFont="1" applyBorder="1" applyAlignment="1" applyProtection="1">
      <alignment horizontal="left" vertical="center" indent="1"/>
      <protection locked="0"/>
    </xf>
    <xf numFmtId="3" fontId="20" fillId="0" borderId="64" xfId="56" applyNumberFormat="1" applyFont="1" applyBorder="1" applyAlignment="1" applyProtection="1">
      <alignment horizontal="right" vertical="center" indent="1"/>
      <protection locked="0"/>
    </xf>
    <xf numFmtId="0" fontId="20" fillId="0" borderId="17" xfId="56" applyFont="1" applyBorder="1">
      <alignment/>
      <protection/>
    </xf>
    <xf numFmtId="0" fontId="20" fillId="0" borderId="10" xfId="56" applyFont="1" applyBorder="1" applyAlignment="1" applyProtection="1">
      <alignment horizontal="left" vertical="center" indent="1"/>
      <protection locked="0"/>
    </xf>
    <xf numFmtId="3" fontId="20" fillId="0" borderId="57" xfId="56" applyNumberFormat="1" applyFont="1" applyBorder="1" applyAlignment="1" applyProtection="1">
      <alignment horizontal="right" vertical="center" indent="1"/>
      <protection locked="0"/>
    </xf>
    <xf numFmtId="3" fontId="20" fillId="0" borderId="57" xfId="56" applyNumberFormat="1" applyFont="1" applyFill="1" applyBorder="1" applyAlignment="1" applyProtection="1">
      <alignment horizontal="right" vertical="center" indent="1"/>
      <protection locked="0"/>
    </xf>
    <xf numFmtId="0" fontId="20" fillId="0" borderId="58" xfId="56" applyFont="1" applyBorder="1" applyAlignment="1" applyProtection="1">
      <alignment horizontal="right" vertical="center" indent="1"/>
      <protection/>
    </xf>
    <xf numFmtId="0" fontId="20" fillId="0" borderId="44" xfId="56" applyFont="1" applyBorder="1" applyAlignment="1" applyProtection="1">
      <alignment horizontal="left" vertical="center" indent="1"/>
      <protection locked="0"/>
    </xf>
    <xf numFmtId="3" fontId="20" fillId="0" borderId="59" xfId="56" applyNumberFormat="1" applyFont="1" applyFill="1" applyBorder="1" applyAlignment="1" applyProtection="1">
      <alignment horizontal="right" vertical="center" indent="1"/>
      <protection locked="0"/>
    </xf>
    <xf numFmtId="0" fontId="27" fillId="0" borderId="41" xfId="56" applyFont="1" applyBorder="1" applyAlignment="1" applyProtection="1">
      <alignment horizontal="left" vertical="center" indent="2"/>
      <protection/>
    </xf>
    <xf numFmtId="0" fontId="27" fillId="0" borderId="49" xfId="56" applyFont="1" applyBorder="1" applyAlignment="1" applyProtection="1">
      <alignment horizontal="left" vertical="center" indent="2"/>
      <protection/>
    </xf>
    <xf numFmtId="3" fontId="27" fillId="0" borderId="50" xfId="56" applyNumberFormat="1" applyFont="1" applyFill="1" applyBorder="1" applyAlignment="1" applyProtection="1">
      <alignment horizontal="right" vertical="center" indent="1"/>
      <protection/>
    </xf>
    <xf numFmtId="172" fontId="25" fillId="0" borderId="32" xfId="56" applyNumberFormat="1" applyFont="1" applyFill="1" applyBorder="1" applyAlignment="1" applyProtection="1">
      <alignment horizontal="right" vertical="center"/>
      <protection/>
    </xf>
    <xf numFmtId="172" fontId="25" fillId="0" borderId="0" xfId="56" applyNumberFormat="1" applyFont="1" applyFill="1" applyBorder="1" applyAlignment="1" applyProtection="1">
      <alignment horizontal="right" vertical="center"/>
      <protection/>
    </xf>
    <xf numFmtId="172" fontId="26" fillId="0" borderId="52" xfId="56" applyNumberFormat="1" applyFont="1" applyFill="1" applyBorder="1" applyAlignment="1" applyProtection="1">
      <alignment horizontal="centerContinuous" vertical="center" wrapText="1"/>
      <protection/>
    </xf>
    <xf numFmtId="172" fontId="26" fillId="0" borderId="10" xfId="56" applyNumberFormat="1" applyFont="1" applyFill="1" applyBorder="1" applyAlignment="1" applyProtection="1">
      <alignment horizontal="centerContinuous" vertical="center" wrapText="1"/>
      <protection/>
    </xf>
    <xf numFmtId="172" fontId="26" fillId="0" borderId="49" xfId="56" applyNumberFormat="1" applyFont="1" applyFill="1" applyBorder="1" applyAlignment="1" applyProtection="1">
      <alignment horizontal="center" vertical="center" wrapText="1"/>
      <protection/>
    </xf>
    <xf numFmtId="172" fontId="28" fillId="0" borderId="34" xfId="56" applyNumberFormat="1" applyFont="1" applyFill="1" applyBorder="1" applyAlignment="1" applyProtection="1">
      <alignment horizontal="right" vertical="center" wrapText="1" indent="1"/>
      <protection locked="0"/>
    </xf>
    <xf numFmtId="172" fontId="28" fillId="0" borderId="23" xfId="56" applyNumberFormat="1" applyFont="1" applyFill="1" applyBorder="1" applyAlignment="1" applyProtection="1">
      <alignment horizontal="right" vertical="center" wrapText="1" indent="1"/>
      <protection locked="0"/>
    </xf>
    <xf numFmtId="172" fontId="28" fillId="0" borderId="16" xfId="56" applyNumberFormat="1" applyFont="1" applyFill="1" applyBorder="1" applyAlignment="1" applyProtection="1">
      <alignment horizontal="left" vertical="center" wrapText="1" indent="1"/>
      <protection/>
    </xf>
    <xf numFmtId="172" fontId="29" fillId="0" borderId="30" xfId="56" applyNumberFormat="1" applyFont="1" applyFill="1" applyBorder="1" applyAlignment="1" applyProtection="1">
      <alignment horizontal="right" vertical="center" wrapText="1" indent="1"/>
      <protection/>
    </xf>
    <xf numFmtId="172" fontId="29" fillId="0" borderId="32" xfId="56" applyNumberFormat="1" applyFont="1" applyFill="1" applyBorder="1" applyAlignment="1" applyProtection="1">
      <alignment horizontal="right" vertical="center" wrapText="1" indent="1"/>
      <protection/>
    </xf>
    <xf numFmtId="172" fontId="28" fillId="0" borderId="35" xfId="56" applyNumberFormat="1" applyFont="1" applyFill="1" applyBorder="1" applyAlignment="1" applyProtection="1">
      <alignment horizontal="right" vertical="center" wrapText="1" indent="1"/>
      <protection locked="0"/>
    </xf>
    <xf numFmtId="172" fontId="27" fillId="0" borderId="31" xfId="56" applyNumberFormat="1" applyFont="1" applyFill="1" applyBorder="1" applyAlignment="1" applyProtection="1">
      <alignment horizontal="right" vertical="center" wrapText="1" indent="1"/>
      <protection/>
    </xf>
    <xf numFmtId="172" fontId="27" fillId="0" borderId="33" xfId="56" applyNumberFormat="1" applyFont="1" applyFill="1" applyBorder="1" applyAlignment="1" applyProtection="1">
      <alignment horizontal="right" vertical="center" wrapText="1" indent="1"/>
      <protection/>
    </xf>
    <xf numFmtId="172" fontId="27" fillId="0" borderId="23" xfId="56" applyNumberFormat="1" applyFont="1" applyFill="1" applyBorder="1" applyAlignment="1" applyProtection="1">
      <alignment horizontal="right" vertical="center" wrapText="1" indent="1"/>
      <protection/>
    </xf>
    <xf numFmtId="172" fontId="25" fillId="0" borderId="10" xfId="56" applyNumberFormat="1" applyFont="1" applyFill="1" applyBorder="1" applyAlignment="1" applyProtection="1">
      <alignment horizontal="right" vertical="center"/>
      <protection/>
    </xf>
    <xf numFmtId="172" fontId="20" fillId="0" borderId="27" xfId="56" applyNumberFormat="1" applyFont="1" applyFill="1" applyBorder="1" applyAlignment="1" applyProtection="1">
      <alignment horizontal="right" vertical="center" wrapText="1" indent="1"/>
      <protection locked="0"/>
    </xf>
    <xf numFmtId="172" fontId="20" fillId="0" borderId="28" xfId="56" applyNumberFormat="1" applyFont="1" applyFill="1" applyBorder="1" applyAlignment="1" applyProtection="1">
      <alignment horizontal="right" vertical="center" wrapText="1" indent="1"/>
      <protection locked="0"/>
    </xf>
    <xf numFmtId="172" fontId="20" fillId="0" borderId="34" xfId="56" applyNumberFormat="1" applyFont="1" applyFill="1" applyBorder="1" applyAlignment="1" applyProtection="1">
      <alignment horizontal="right" vertical="center" wrapText="1" indent="1"/>
      <protection locked="0"/>
    </xf>
    <xf numFmtId="172" fontId="20" fillId="0" borderId="10" xfId="56" applyNumberFormat="1" applyFont="1" applyFill="1" applyBorder="1" applyAlignment="1" applyProtection="1">
      <alignment horizontal="right" vertical="center" wrapText="1" indent="1"/>
      <protection locked="0"/>
    </xf>
    <xf numFmtId="172" fontId="20" fillId="0" borderId="25" xfId="56" applyNumberFormat="1" applyFont="1" applyFill="1" applyBorder="1" applyAlignment="1" applyProtection="1">
      <alignment horizontal="right" vertical="center" wrapText="1" indent="1"/>
      <protection locked="0"/>
    </xf>
    <xf numFmtId="172" fontId="20" fillId="0" borderId="23" xfId="56" applyNumberFormat="1" applyFont="1" applyFill="1" applyBorder="1" applyAlignment="1" applyProtection="1">
      <alignment horizontal="right" vertical="center" wrapText="1" indent="1"/>
      <protection locked="0"/>
    </xf>
    <xf numFmtId="172" fontId="20" fillId="0" borderId="30" xfId="56" applyNumberFormat="1" applyFont="1" applyFill="1" applyBorder="1" applyAlignment="1" applyProtection="1">
      <alignment horizontal="right" vertical="center" wrapText="1" indent="1"/>
      <protection/>
    </xf>
    <xf numFmtId="172" fontId="20" fillId="0" borderId="32" xfId="56" applyNumberFormat="1" applyFont="1" applyFill="1" applyBorder="1" applyAlignment="1" applyProtection="1">
      <alignment horizontal="right" vertical="center" wrapText="1" indent="1"/>
      <protection/>
    </xf>
    <xf numFmtId="172" fontId="20" fillId="0" borderId="35" xfId="56" applyNumberFormat="1" applyFont="1" applyFill="1" applyBorder="1" applyAlignment="1" applyProtection="1">
      <alignment horizontal="right" vertical="center" wrapText="1" indent="1"/>
      <protection locked="0"/>
    </xf>
    <xf numFmtId="172" fontId="20" fillId="0" borderId="0" xfId="56" applyNumberFormat="1" applyFont="1" applyFill="1" applyBorder="1" applyAlignment="1" applyProtection="1">
      <alignment horizontal="right" vertical="center" wrapText="1" indent="1"/>
      <protection/>
    </xf>
    <xf numFmtId="172" fontId="20" fillId="0" borderId="0" xfId="56" applyNumberFormat="1" applyFont="1" applyFill="1" applyBorder="1" applyAlignment="1" applyProtection="1">
      <alignment horizontal="right" vertical="center" wrapText="1" indent="1"/>
      <protection locked="0"/>
    </xf>
    <xf numFmtId="172" fontId="24" fillId="0" borderId="27" xfId="56" applyNumberFormat="1" applyFont="1" applyFill="1" applyBorder="1" applyAlignment="1" applyProtection="1">
      <alignment horizontal="right" vertical="center" wrapText="1" indent="1"/>
      <protection/>
    </xf>
    <xf numFmtId="172" fontId="24" fillId="0" borderId="28" xfId="56" applyNumberFormat="1" applyFont="1" applyFill="1" applyBorder="1" applyAlignment="1" applyProtection="1">
      <alignment horizontal="right" vertical="center" wrapText="1" indent="1"/>
      <protection/>
    </xf>
    <xf numFmtId="172" fontId="27" fillId="0" borderId="39" xfId="56" applyNumberFormat="1" applyFont="1" applyFill="1" applyBorder="1" applyAlignment="1" applyProtection="1">
      <alignment horizontal="center" vertical="center" wrapText="1"/>
      <protection/>
    </xf>
    <xf numFmtId="172" fontId="25" fillId="0" borderId="32" xfId="56" applyNumberFormat="1" applyFont="1" applyFill="1" applyBorder="1" applyAlignment="1" applyProtection="1">
      <alignment horizontal="right" vertical="center"/>
      <protection/>
    </xf>
    <xf numFmtId="172" fontId="26" fillId="0" borderId="48" xfId="56" applyNumberFormat="1" applyFont="1" applyFill="1" applyBorder="1" applyAlignment="1" applyProtection="1">
      <alignment horizontal="centerContinuous" vertical="center" wrapText="1"/>
      <protection/>
    </xf>
    <xf numFmtId="172" fontId="26" fillId="0" borderId="49" xfId="56" applyNumberFormat="1" applyFont="1" applyFill="1" applyBorder="1" applyAlignment="1" applyProtection="1">
      <alignment horizontal="centerContinuous" vertical="center" wrapText="1"/>
      <protection/>
    </xf>
    <xf numFmtId="172" fontId="26" fillId="0" borderId="52" xfId="56" applyNumberFormat="1" applyFont="1" applyFill="1" applyBorder="1" applyAlignment="1" applyProtection="1">
      <alignment horizontal="centerContinuous" vertical="center" wrapText="1"/>
      <protection/>
    </xf>
    <xf numFmtId="172" fontId="26" fillId="0" borderId="48" xfId="56" applyNumberFormat="1" applyFont="1" applyFill="1" applyBorder="1" applyAlignment="1" applyProtection="1">
      <alignment horizontal="center" vertical="center" wrapText="1"/>
      <protection/>
    </xf>
    <xf numFmtId="172" fontId="26" fillId="0" borderId="49" xfId="56" applyNumberFormat="1" applyFont="1" applyFill="1" applyBorder="1" applyAlignment="1" applyProtection="1">
      <alignment horizontal="center" vertical="center" wrapText="1"/>
      <protection/>
    </xf>
    <xf numFmtId="172" fontId="28" fillId="0" borderId="27" xfId="56" applyNumberFormat="1" applyFont="1" applyFill="1" applyBorder="1" applyAlignment="1" applyProtection="1">
      <alignment horizontal="right" vertical="center" wrapText="1" indent="1"/>
      <protection locked="0"/>
    </xf>
    <xf numFmtId="172" fontId="28" fillId="0" borderId="28" xfId="56" applyNumberFormat="1" applyFont="1" applyFill="1" applyBorder="1" applyAlignment="1" applyProtection="1">
      <alignment horizontal="right" vertical="center" wrapText="1" indent="1"/>
      <protection locked="0"/>
    </xf>
    <xf numFmtId="172" fontId="28" fillId="0" borderId="34" xfId="56" applyNumberFormat="1" applyFont="1" applyFill="1" applyBorder="1" applyAlignment="1" applyProtection="1">
      <alignment horizontal="right" vertical="center" wrapText="1" indent="1"/>
      <protection locked="0"/>
    </xf>
    <xf numFmtId="172" fontId="28" fillId="0" borderId="10" xfId="56" applyNumberFormat="1" applyFont="1" applyFill="1" applyBorder="1" applyAlignment="1" applyProtection="1">
      <alignment horizontal="right" vertical="center" wrapText="1" indent="1"/>
      <protection locked="0"/>
    </xf>
    <xf numFmtId="172" fontId="28" fillId="0" borderId="25" xfId="56" applyNumberFormat="1" applyFont="1" applyFill="1" applyBorder="1" applyAlignment="1" applyProtection="1">
      <alignment horizontal="right" vertical="center" wrapText="1" indent="1"/>
      <protection locked="0"/>
    </xf>
    <xf numFmtId="172" fontId="28" fillId="0" borderId="23" xfId="56" applyNumberFormat="1" applyFont="1" applyFill="1" applyBorder="1" applyAlignment="1" applyProtection="1">
      <alignment horizontal="right" vertical="center" wrapText="1" indent="1"/>
      <protection locked="0"/>
    </xf>
    <xf numFmtId="172" fontId="28" fillId="0" borderId="19" xfId="56" applyNumberFormat="1" applyFont="1" applyFill="1" applyBorder="1" applyAlignment="1" applyProtection="1">
      <alignment horizontal="left" vertical="center" wrapText="1" indent="1"/>
      <protection/>
    </xf>
    <xf numFmtId="172" fontId="29" fillId="0" borderId="30" xfId="56" applyNumberFormat="1" applyFont="1" applyFill="1" applyBorder="1" applyAlignment="1" applyProtection="1">
      <alignment horizontal="right" vertical="center" wrapText="1" indent="1"/>
      <protection/>
    </xf>
    <xf numFmtId="172" fontId="29" fillId="0" borderId="32" xfId="56" applyNumberFormat="1" applyFont="1" applyFill="1" applyBorder="1" applyAlignment="1" applyProtection="1">
      <alignment horizontal="right" vertical="center" wrapText="1" indent="1"/>
      <protection/>
    </xf>
    <xf numFmtId="172" fontId="28" fillId="0" borderId="35" xfId="56" applyNumberFormat="1" applyFont="1" applyFill="1" applyBorder="1" applyAlignment="1" applyProtection="1">
      <alignment horizontal="right" vertical="center" wrapText="1" indent="1"/>
      <protection locked="0"/>
    </xf>
    <xf numFmtId="172" fontId="27" fillId="0" borderId="11" xfId="56" applyNumberFormat="1" applyFont="1" applyFill="1" applyBorder="1" applyAlignment="1" applyProtection="1">
      <alignment horizontal="left" vertical="center" wrapText="1" indent="1"/>
      <protection/>
    </xf>
    <xf numFmtId="172" fontId="27" fillId="0" borderId="29" xfId="56" applyNumberFormat="1" applyFont="1" applyFill="1" applyBorder="1" applyAlignment="1" applyProtection="1">
      <alignment horizontal="right" vertical="center" wrapText="1" indent="1"/>
      <protection/>
    </xf>
    <xf numFmtId="172" fontId="27" fillId="0" borderId="26" xfId="56" applyNumberFormat="1" applyFont="1" applyFill="1" applyBorder="1" applyAlignment="1" applyProtection="1">
      <alignment horizontal="right" vertical="center" wrapText="1" indent="1"/>
      <protection/>
    </xf>
    <xf numFmtId="172" fontId="27" fillId="0" borderId="52" xfId="56" applyNumberFormat="1" applyFont="1" applyFill="1" applyBorder="1" applyAlignment="1" applyProtection="1">
      <alignment horizontal="right" vertical="center" wrapText="1" indent="1"/>
      <protection/>
    </xf>
    <xf numFmtId="172" fontId="27" fillId="0" borderId="10" xfId="56" applyNumberFormat="1" applyFont="1" applyFill="1" applyBorder="1" applyAlignment="1" applyProtection="1">
      <alignment horizontal="right" vertical="center" wrapText="1" indent="1"/>
      <protection/>
    </xf>
    <xf numFmtId="172" fontId="29" fillId="0" borderId="19" xfId="56" applyNumberFormat="1" applyFont="1" applyFill="1" applyBorder="1" applyAlignment="1" applyProtection="1">
      <alignment horizontal="left" vertical="center" wrapText="1" indent="1"/>
      <protection/>
    </xf>
    <xf numFmtId="172" fontId="29" fillId="0" borderId="27" xfId="56" applyNumberFormat="1" applyFont="1" applyFill="1" applyBorder="1" applyAlignment="1" applyProtection="1">
      <alignment horizontal="right" vertical="center" wrapText="1" indent="1"/>
      <protection/>
    </xf>
    <xf numFmtId="172" fontId="29" fillId="0" borderId="28" xfId="56" applyNumberFormat="1" applyFont="1" applyFill="1" applyBorder="1" applyAlignment="1" applyProtection="1">
      <alignment horizontal="right" vertical="center" wrapText="1" indent="1"/>
      <protection/>
    </xf>
    <xf numFmtId="172" fontId="27" fillId="0" borderId="21" xfId="56" applyNumberFormat="1" applyFont="1" applyFill="1" applyBorder="1" applyAlignment="1" applyProtection="1">
      <alignment horizontal="left" vertical="center" wrapText="1" indent="1"/>
      <protection/>
    </xf>
    <xf numFmtId="172" fontId="27" fillId="0" borderId="31" xfId="56" applyNumberFormat="1" applyFont="1" applyFill="1" applyBorder="1" applyAlignment="1" applyProtection="1">
      <alignment horizontal="right" vertical="center" wrapText="1" indent="1"/>
      <protection/>
    </xf>
    <xf numFmtId="172" fontId="27" fillId="0" borderId="33" xfId="56" applyNumberFormat="1" applyFont="1" applyFill="1" applyBorder="1" applyAlignment="1" applyProtection="1">
      <alignment horizontal="right" vertical="center" wrapText="1" indent="1"/>
      <protection/>
    </xf>
    <xf numFmtId="172" fontId="27" fillId="0" borderId="65" xfId="56" applyNumberFormat="1" applyFont="1" applyFill="1" applyBorder="1" applyAlignment="1" applyProtection="1">
      <alignment horizontal="right" vertical="center" wrapText="1" indent="1"/>
      <protection/>
    </xf>
    <xf numFmtId="172" fontId="27" fillId="0" borderId="10" xfId="56" applyNumberFormat="1" applyFont="1" applyFill="1" applyBorder="1" applyAlignment="1" applyProtection="1">
      <alignment horizontal="left" vertical="center" wrapText="1" indent="1"/>
      <protection/>
    </xf>
    <xf numFmtId="172" fontId="27" fillId="0" borderId="23" xfId="56" applyNumberFormat="1" applyFont="1" applyFill="1" applyBorder="1" applyAlignment="1" applyProtection="1">
      <alignment horizontal="right" vertical="center" wrapText="1" indent="1"/>
      <protection/>
    </xf>
    <xf numFmtId="172" fontId="20" fillId="0" borderId="27" xfId="56" applyNumberFormat="1" applyFont="1" applyFill="1" applyBorder="1" applyAlignment="1" applyProtection="1">
      <alignment horizontal="right" vertical="center" wrapText="1" indent="1"/>
      <protection locked="0"/>
    </xf>
    <xf numFmtId="172" fontId="20" fillId="0" borderId="28" xfId="56" applyNumberFormat="1" applyFont="1" applyFill="1" applyBorder="1" applyAlignment="1" applyProtection="1">
      <alignment horizontal="right" vertical="center" wrapText="1" indent="1"/>
      <protection locked="0"/>
    </xf>
    <xf numFmtId="172" fontId="20" fillId="0" borderId="34" xfId="56" applyNumberFormat="1" applyFont="1" applyFill="1" applyBorder="1" applyAlignment="1" applyProtection="1">
      <alignment horizontal="right" vertical="center" wrapText="1" indent="1"/>
      <protection locked="0"/>
    </xf>
    <xf numFmtId="172" fontId="20" fillId="0" borderId="10" xfId="56" applyNumberFormat="1" applyFont="1" applyFill="1" applyBorder="1" applyAlignment="1" applyProtection="1">
      <alignment horizontal="right" vertical="center" wrapText="1" indent="1"/>
      <protection locked="0"/>
    </xf>
    <xf numFmtId="172" fontId="20" fillId="0" borderId="25" xfId="56" applyNumberFormat="1" applyFont="1" applyFill="1" applyBorder="1" applyAlignment="1" applyProtection="1">
      <alignment horizontal="right" vertical="center" wrapText="1" indent="1"/>
      <protection locked="0"/>
    </xf>
    <xf numFmtId="172" fontId="20" fillId="0" borderId="23" xfId="56" applyNumberFormat="1" applyFont="1" applyFill="1" applyBorder="1" applyAlignment="1" applyProtection="1">
      <alignment horizontal="right" vertical="center" wrapText="1" indent="1"/>
      <protection locked="0"/>
    </xf>
    <xf numFmtId="172" fontId="20" fillId="0" borderId="30" xfId="56" applyNumberFormat="1" applyFont="1" applyFill="1" applyBorder="1" applyAlignment="1" applyProtection="1">
      <alignment horizontal="right" vertical="center" wrapText="1" indent="1"/>
      <protection/>
    </xf>
    <xf numFmtId="172" fontId="20" fillId="0" borderId="32" xfId="56" applyNumberFormat="1" applyFont="1" applyFill="1" applyBorder="1" applyAlignment="1" applyProtection="1">
      <alignment horizontal="right" vertical="center" wrapText="1" indent="1"/>
      <protection/>
    </xf>
    <xf numFmtId="172" fontId="20" fillId="0" borderId="35" xfId="56" applyNumberFormat="1" applyFont="1" applyFill="1" applyBorder="1" applyAlignment="1" applyProtection="1">
      <alignment horizontal="right" vertical="center" wrapText="1" indent="1"/>
      <protection locked="0"/>
    </xf>
    <xf numFmtId="172" fontId="20" fillId="0" borderId="0" xfId="56" applyNumberFormat="1" applyFont="1" applyFill="1" applyBorder="1" applyAlignment="1" applyProtection="1">
      <alignment horizontal="right" vertical="center" wrapText="1" indent="1"/>
      <protection/>
    </xf>
    <xf numFmtId="172" fontId="20" fillId="0" borderId="0" xfId="56" applyNumberFormat="1" applyFont="1" applyFill="1" applyBorder="1" applyAlignment="1" applyProtection="1">
      <alignment horizontal="right" vertical="center" wrapText="1" indent="1"/>
      <protection locked="0"/>
    </xf>
    <xf numFmtId="172" fontId="24" fillId="0" borderId="27" xfId="56" applyNumberFormat="1" applyFont="1" applyFill="1" applyBorder="1" applyAlignment="1" applyProtection="1">
      <alignment horizontal="right" vertical="center" wrapText="1" indent="1"/>
      <protection/>
    </xf>
    <xf numFmtId="172" fontId="24" fillId="0" borderId="28" xfId="56" applyNumberFormat="1" applyFont="1" applyFill="1" applyBorder="1" applyAlignment="1" applyProtection="1">
      <alignment horizontal="right" vertical="center" wrapText="1" indent="1"/>
      <protection/>
    </xf>
    <xf numFmtId="172" fontId="28" fillId="0" borderId="30" xfId="56" applyNumberFormat="1" applyFont="1" applyFill="1" applyBorder="1" applyAlignment="1" applyProtection="1">
      <alignment horizontal="right" vertical="center" wrapText="1" indent="1"/>
      <protection/>
    </xf>
    <xf numFmtId="172" fontId="28" fillId="0" borderId="32" xfId="56" applyNumberFormat="1" applyFont="1" applyFill="1" applyBorder="1" applyAlignment="1" applyProtection="1">
      <alignment horizontal="right" vertical="center" wrapText="1" indent="1"/>
      <protection/>
    </xf>
    <xf numFmtId="172" fontId="20" fillId="0" borderId="0" xfId="56" applyNumberFormat="1" applyFont="1" applyFill="1" applyAlignment="1" applyProtection="1">
      <alignment horizontal="center" vertical="center" wrapText="1"/>
      <protection/>
    </xf>
    <xf numFmtId="172" fontId="20" fillId="0" borderId="0" xfId="56" applyNumberFormat="1" applyFont="1" applyFill="1" applyAlignment="1" applyProtection="1">
      <alignment vertical="center" wrapText="1"/>
      <protection/>
    </xf>
    <xf numFmtId="172" fontId="27" fillId="0" borderId="0" xfId="56" applyNumberFormat="1" applyFont="1" applyFill="1" applyAlignment="1" applyProtection="1">
      <alignment horizontal="centerContinuous" vertical="center" wrapText="1"/>
      <protection/>
    </xf>
    <xf numFmtId="172" fontId="26" fillId="0" borderId="52" xfId="56" applyNumberFormat="1" applyFont="1" applyFill="1" applyBorder="1" applyAlignment="1" applyProtection="1">
      <alignment horizontal="center" vertical="center" wrapText="1"/>
      <protection/>
    </xf>
    <xf numFmtId="0" fontId="43" fillId="0" borderId="0" xfId="58" applyFont="1" applyAlignment="1">
      <alignment horizontal="center" wrapText="1"/>
      <protection/>
    </xf>
    <xf numFmtId="172" fontId="44" fillId="0" borderId="0" xfId="58" applyNumberFormat="1" applyFont="1" applyFill="1" applyAlignment="1">
      <alignment horizontal="center" vertical="center" wrapText="1"/>
      <protection/>
    </xf>
    <xf numFmtId="0" fontId="43" fillId="0" borderId="0" xfId="58" applyFont="1" applyAlignment="1">
      <alignment horizontal="center" wrapText="1"/>
      <protection/>
    </xf>
    <xf numFmtId="172" fontId="44" fillId="0" borderId="0" xfId="58" applyNumberFormat="1" applyFont="1" applyFill="1" applyAlignment="1">
      <alignment vertical="center" wrapText="1"/>
      <protection/>
    </xf>
    <xf numFmtId="172" fontId="25" fillId="0" borderId="0" xfId="58" applyNumberFormat="1" applyFont="1" applyFill="1" applyAlignment="1">
      <alignment horizontal="right" vertical="center"/>
      <protection/>
    </xf>
    <xf numFmtId="0" fontId="26" fillId="0" borderId="11" xfId="58" applyFont="1" applyFill="1" applyBorder="1" applyAlignment="1">
      <alignment horizontal="center" vertical="center" wrapText="1"/>
      <protection/>
    </xf>
    <xf numFmtId="0" fontId="26" fillId="0" borderId="48" xfId="58" applyFont="1" applyFill="1" applyBorder="1" applyAlignment="1" applyProtection="1">
      <alignment horizontal="center" vertical="center" wrapText="1"/>
      <protection/>
    </xf>
    <xf numFmtId="0" fontId="26" fillId="0" borderId="50" xfId="58" applyFont="1" applyFill="1" applyBorder="1" applyAlignment="1" applyProtection="1">
      <alignment horizontal="center" vertical="center" wrapText="1"/>
      <protection/>
    </xf>
    <xf numFmtId="0" fontId="40" fillId="0" borderId="11" xfId="58" applyFont="1" applyFill="1" applyBorder="1" applyAlignment="1">
      <alignment horizontal="center" vertical="center" wrapText="1"/>
      <protection/>
    </xf>
    <xf numFmtId="0" fontId="40" fillId="0" borderId="48" xfId="58" applyFont="1" applyFill="1" applyBorder="1" applyAlignment="1" applyProtection="1">
      <alignment horizontal="center" vertical="center" wrapText="1"/>
      <protection/>
    </xf>
    <xf numFmtId="0" fontId="40" fillId="0" borderId="50" xfId="58" applyFont="1" applyFill="1" applyBorder="1" applyAlignment="1" applyProtection="1">
      <alignment horizontal="center" vertical="center" wrapText="1"/>
      <protection/>
    </xf>
    <xf numFmtId="0" fontId="28" fillId="0" borderId="66" xfId="58" applyFont="1" applyFill="1" applyBorder="1" applyAlignment="1">
      <alignment horizontal="center" vertical="center" wrapText="1"/>
      <protection/>
    </xf>
    <xf numFmtId="0" fontId="45" fillId="0" borderId="28" xfId="58" applyFont="1" applyFill="1" applyBorder="1" applyAlignment="1" applyProtection="1">
      <alignment horizontal="left" vertical="center" wrapText="1" indent="1"/>
      <protection/>
    </xf>
    <xf numFmtId="172" fontId="28" fillId="0" borderId="28" xfId="58" applyNumberFormat="1" applyFont="1" applyFill="1" applyBorder="1" applyAlignment="1" applyProtection="1">
      <alignment horizontal="right" vertical="center" wrapText="1" indent="1"/>
      <protection locked="0"/>
    </xf>
    <xf numFmtId="172" fontId="28" fillId="0" borderId="62" xfId="58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15" xfId="58" applyFont="1" applyFill="1" applyBorder="1" applyAlignment="1">
      <alignment horizontal="center" vertical="center" wrapText="1"/>
      <protection/>
    </xf>
    <xf numFmtId="0" fontId="45" fillId="0" borderId="25" xfId="58" applyFont="1" applyFill="1" applyBorder="1" applyAlignment="1" applyProtection="1">
      <alignment horizontal="left" vertical="center" wrapText="1" indent="1"/>
      <protection/>
    </xf>
    <xf numFmtId="172" fontId="28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172" fontId="28" fillId="0" borderId="57" xfId="58" applyNumberFormat="1" applyFont="1" applyFill="1" applyBorder="1" applyAlignment="1" applyProtection="1">
      <alignment horizontal="right" vertical="center" wrapText="1" indent="1"/>
      <protection locked="0"/>
    </xf>
    <xf numFmtId="0" fontId="45" fillId="0" borderId="25" xfId="58" applyFont="1" applyFill="1" applyBorder="1" applyAlignment="1" applyProtection="1">
      <alignment horizontal="left" vertical="center" wrapText="1" indent="8"/>
      <protection/>
    </xf>
    <xf numFmtId="0" fontId="28" fillId="0" borderId="27" xfId="58" applyFont="1" applyFill="1" applyBorder="1" applyAlignment="1" applyProtection="1">
      <alignment vertical="center" wrapText="1"/>
      <protection locked="0"/>
    </xf>
    <xf numFmtId="172" fontId="28" fillId="0" borderId="10" xfId="58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10" xfId="58" applyFont="1" applyFill="1" applyBorder="1" applyAlignment="1" applyProtection="1">
      <alignment vertical="center" wrapText="1"/>
      <protection locked="0"/>
    </xf>
    <xf numFmtId="0" fontId="28" fillId="0" borderId="58" xfId="58" applyFont="1" applyFill="1" applyBorder="1" applyAlignment="1">
      <alignment horizontal="center" vertical="center" wrapText="1"/>
      <protection/>
    </xf>
    <xf numFmtId="0" fontId="28" fillId="0" borderId="67" xfId="58" applyFont="1" applyFill="1" applyBorder="1" applyAlignment="1" applyProtection="1">
      <alignment vertical="center" wrapText="1"/>
      <protection locked="0"/>
    </xf>
    <xf numFmtId="172" fontId="28" fillId="0" borderId="67" xfId="58" applyNumberFormat="1" applyFont="1" applyFill="1" applyBorder="1" applyAlignment="1" applyProtection="1">
      <alignment horizontal="right" vertical="center" wrapText="1" indent="1"/>
      <protection locked="0"/>
    </xf>
    <xf numFmtId="172" fontId="28" fillId="0" borderId="68" xfId="58" applyNumberFormat="1" applyFont="1" applyFill="1" applyBorder="1" applyAlignment="1" applyProtection="1">
      <alignment horizontal="right" vertical="center" wrapText="1" indent="1"/>
      <protection locked="0"/>
    </xf>
    <xf numFmtId="0" fontId="40" fillId="0" borderId="11" xfId="58" applyFont="1" applyFill="1" applyBorder="1" applyAlignment="1">
      <alignment horizontal="center" vertical="center" wrapText="1"/>
      <protection/>
    </xf>
    <xf numFmtId="0" fontId="26" fillId="0" borderId="55" xfId="58" applyFont="1" applyFill="1" applyBorder="1" applyAlignment="1" applyProtection="1">
      <alignment vertical="center" wrapText="1"/>
      <protection/>
    </xf>
    <xf numFmtId="172" fontId="40" fillId="0" borderId="55" xfId="58" applyNumberFormat="1" applyFont="1" applyFill="1" applyBorder="1" applyAlignment="1" applyProtection="1">
      <alignment vertical="center" wrapText="1"/>
      <protection/>
    </xf>
    <xf numFmtId="0" fontId="20" fillId="0" borderId="0" xfId="58" applyFont="1" applyFill="1" applyAlignment="1">
      <alignment horizontal="right" vertical="center" wrapText="1"/>
      <protection/>
    </xf>
    <xf numFmtId="0" fontId="28" fillId="0" borderId="33" xfId="58" applyFont="1" applyFill="1" applyBorder="1" applyAlignment="1">
      <alignment horizontal="justify" vertical="center" wrapText="1"/>
      <protection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Költségvetési rendelet tervezet 2013 - mellékletek minta" xfId="56"/>
    <cellStyle name="Normál_Munka1" xfId="57"/>
    <cellStyle name="Normál_Munka1_1" xfId="58"/>
    <cellStyle name="Normál_SEGEDLETEK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79"/>
  <sheetViews>
    <sheetView view="pageLayout" workbookViewId="0" topLeftCell="A1">
      <selection activeCell="A1" sqref="A1:AL179"/>
    </sheetView>
  </sheetViews>
  <sheetFormatPr defaultColWidth="9.140625" defaultRowHeight="12.75"/>
  <cols>
    <col min="6" max="6" width="9.57421875" style="0" hidden="1" customWidth="1"/>
    <col min="7" max="7" width="1.1484375" style="0" hidden="1" customWidth="1"/>
    <col min="8" max="8" width="9.140625" style="0" hidden="1" customWidth="1"/>
    <col min="9" max="9" width="4.7109375" style="0" hidden="1" customWidth="1"/>
    <col min="10" max="13" width="9.140625" style="0" hidden="1" customWidth="1"/>
    <col min="14" max="14" width="8.8515625" style="0" hidden="1" customWidth="1"/>
    <col min="15" max="26" width="9.140625" style="0" hidden="1" customWidth="1"/>
    <col min="28" max="28" width="0.2890625" style="0" hidden="1" customWidth="1"/>
    <col min="29" max="30" width="9.140625" style="0" hidden="1" customWidth="1"/>
    <col min="31" max="31" width="18.140625" style="51" customWidth="1"/>
    <col min="32" max="32" width="13.421875" style="0" customWidth="1"/>
    <col min="33" max="33" width="12.421875" style="51" customWidth="1"/>
    <col min="34" max="34" width="12.421875" style="0" customWidth="1"/>
    <col min="35" max="35" width="11.7109375" style="51" customWidth="1"/>
    <col min="36" max="36" width="11.7109375" style="0" customWidth="1"/>
    <col min="37" max="37" width="13.421875" style="1" customWidth="1"/>
    <col min="38" max="38" width="13.28125" style="1" customWidth="1"/>
  </cols>
  <sheetData>
    <row r="1" spans="1:36" ht="12.75">
      <c r="A1" s="97" t="s">
        <v>161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37"/>
      <c r="AC1" s="37"/>
      <c r="AD1" s="37"/>
      <c r="AE1" s="37"/>
      <c r="AF1" s="37"/>
      <c r="AG1" s="37"/>
      <c r="AH1" s="37"/>
      <c r="AI1" s="37"/>
      <c r="AJ1" s="37"/>
    </row>
    <row r="2" spans="1:38" ht="12.75" customHeight="1">
      <c r="A2" s="113" t="s">
        <v>162</v>
      </c>
      <c r="B2" s="113"/>
      <c r="C2" s="113"/>
      <c r="D2" s="113"/>
      <c r="E2" s="113"/>
      <c r="F2" s="113"/>
      <c r="G2" s="113"/>
      <c r="H2" s="113"/>
      <c r="I2" s="113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1" t="s">
        <v>109</v>
      </c>
      <c r="AB2" s="37"/>
      <c r="AC2" s="37"/>
      <c r="AD2" s="37"/>
      <c r="AE2" s="97" t="s">
        <v>499</v>
      </c>
      <c r="AF2" s="97"/>
      <c r="AG2" s="97" t="s">
        <v>159</v>
      </c>
      <c r="AH2" s="97"/>
      <c r="AI2" s="97" t="s">
        <v>160</v>
      </c>
      <c r="AJ2" s="97"/>
      <c r="AK2" s="97" t="s">
        <v>351</v>
      </c>
      <c r="AL2" s="97"/>
    </row>
    <row r="3" spans="1:38" ht="12.75" customHeight="1">
      <c r="A3" s="31"/>
      <c r="B3" s="31"/>
      <c r="C3" s="31"/>
      <c r="D3" s="31"/>
      <c r="E3" s="31"/>
      <c r="F3" s="31"/>
      <c r="G3" s="31"/>
      <c r="H3" s="31"/>
      <c r="I3" s="31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1"/>
      <c r="AB3" s="37"/>
      <c r="AC3" s="37"/>
      <c r="AD3" s="37"/>
      <c r="AE3" s="1" t="s">
        <v>500</v>
      </c>
      <c r="AF3" s="1" t="s">
        <v>615</v>
      </c>
      <c r="AG3" s="1" t="s">
        <v>500</v>
      </c>
      <c r="AH3" s="1" t="s">
        <v>615</v>
      </c>
      <c r="AI3" s="1" t="s">
        <v>500</v>
      </c>
      <c r="AJ3" s="1" t="s">
        <v>615</v>
      </c>
      <c r="AK3" s="1" t="s">
        <v>500</v>
      </c>
      <c r="AL3" s="1" t="s">
        <v>615</v>
      </c>
    </row>
    <row r="4" spans="1:38" ht="12.75" customHeight="1">
      <c r="A4" s="108" t="s">
        <v>163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35" t="s">
        <v>164</v>
      </c>
      <c r="AB4" s="136"/>
      <c r="AC4" s="136"/>
      <c r="AD4" s="137"/>
      <c r="AE4" s="37">
        <v>8756160</v>
      </c>
      <c r="AF4" s="37">
        <v>10632510</v>
      </c>
      <c r="AG4" s="37">
        <v>24102000</v>
      </c>
      <c r="AH4" s="37">
        <v>24455368</v>
      </c>
      <c r="AI4" s="37">
        <v>46170302</v>
      </c>
      <c r="AJ4" s="37">
        <v>45895864</v>
      </c>
      <c r="AK4" s="1">
        <f>SUM(AE4,AG4,AI4)</f>
        <v>79028462</v>
      </c>
      <c r="AL4" s="1">
        <f>SUM(AF4,AH4,AJ4)</f>
        <v>80983742</v>
      </c>
    </row>
    <row r="5" spans="1:38" ht="12.75" customHeight="1">
      <c r="A5" s="108" t="s">
        <v>165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38" t="s">
        <v>166</v>
      </c>
      <c r="AB5" s="138"/>
      <c r="AC5" s="138"/>
      <c r="AD5" s="138"/>
      <c r="AE5" s="37">
        <v>0</v>
      </c>
      <c r="AF5" s="37">
        <v>0</v>
      </c>
      <c r="AG5" s="37">
        <v>0</v>
      </c>
      <c r="AH5" s="37">
        <v>105000</v>
      </c>
      <c r="AI5" s="37"/>
      <c r="AJ5" s="37"/>
      <c r="AK5" s="1">
        <f aca="true" t="shared" si="0" ref="AK5:AK55">SUM(AE5,AG5,AI5)</f>
        <v>0</v>
      </c>
      <c r="AL5" s="1">
        <f aca="true" t="shared" si="1" ref="AL5:AL55">SUM(AF5,AH5,AJ5)</f>
        <v>105000</v>
      </c>
    </row>
    <row r="6" spans="1:38" ht="12.75" customHeight="1">
      <c r="A6" s="108" t="s">
        <v>627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38" t="s">
        <v>625</v>
      </c>
      <c r="AB6" s="138"/>
      <c r="AC6" s="138"/>
      <c r="AD6" s="138"/>
      <c r="AE6" s="37"/>
      <c r="AF6" s="37"/>
      <c r="AG6" s="37"/>
      <c r="AH6" s="37">
        <v>674962</v>
      </c>
      <c r="AI6" s="37">
        <v>200000</v>
      </c>
      <c r="AJ6" s="37">
        <v>200000</v>
      </c>
      <c r="AK6" s="1">
        <f t="shared" si="0"/>
        <v>200000</v>
      </c>
      <c r="AL6" s="1">
        <f t="shared" si="1"/>
        <v>874962</v>
      </c>
    </row>
    <row r="7" spans="1:38" ht="12.75" customHeight="1">
      <c r="A7" s="106" t="s">
        <v>167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38" t="s">
        <v>168</v>
      </c>
      <c r="AB7" s="138"/>
      <c r="AC7" s="138"/>
      <c r="AD7" s="138"/>
      <c r="AE7" s="37">
        <v>200000</v>
      </c>
      <c r="AF7" s="37">
        <v>0</v>
      </c>
      <c r="AG7" s="37">
        <v>0</v>
      </c>
      <c r="AH7" s="37">
        <v>0</v>
      </c>
      <c r="AI7" s="37">
        <v>511000</v>
      </c>
      <c r="AJ7" s="37">
        <v>511000</v>
      </c>
      <c r="AK7" s="1">
        <f t="shared" si="0"/>
        <v>711000</v>
      </c>
      <c r="AL7" s="1">
        <f t="shared" si="1"/>
        <v>511000</v>
      </c>
    </row>
    <row r="8" spans="1:38" ht="12.75">
      <c r="A8" s="106" t="s">
        <v>169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38" t="s">
        <v>170</v>
      </c>
      <c r="AB8" s="138"/>
      <c r="AC8" s="138"/>
      <c r="AD8" s="138"/>
      <c r="AE8" s="37"/>
      <c r="AF8" s="37"/>
      <c r="AG8" s="37"/>
      <c r="AH8" s="37"/>
      <c r="AI8" s="37"/>
      <c r="AJ8" s="37"/>
      <c r="AK8" s="1">
        <f t="shared" si="0"/>
        <v>0</v>
      </c>
      <c r="AL8" s="1">
        <f t="shared" si="1"/>
        <v>0</v>
      </c>
    </row>
    <row r="9" spans="1:38" ht="12.75" customHeight="1">
      <c r="A9" s="106" t="s">
        <v>171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38" t="s">
        <v>172</v>
      </c>
      <c r="AB9" s="138"/>
      <c r="AC9" s="138"/>
      <c r="AD9" s="138"/>
      <c r="AE9" s="37">
        <v>0</v>
      </c>
      <c r="AF9" s="37">
        <v>0</v>
      </c>
      <c r="AG9" s="37">
        <v>0</v>
      </c>
      <c r="AH9" s="37">
        <v>0</v>
      </c>
      <c r="AI9" s="37">
        <v>0</v>
      </c>
      <c r="AJ9" s="37">
        <v>0</v>
      </c>
      <c r="AK9" s="1">
        <f t="shared" si="0"/>
        <v>0</v>
      </c>
      <c r="AL9" s="1">
        <f t="shared" si="1"/>
        <v>0</v>
      </c>
    </row>
    <row r="10" spans="1:38" ht="12.75" customHeight="1">
      <c r="A10" s="106" t="s">
        <v>173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38" t="s">
        <v>174</v>
      </c>
      <c r="AB10" s="138"/>
      <c r="AC10" s="138"/>
      <c r="AD10" s="138"/>
      <c r="AE10" s="37">
        <v>400000</v>
      </c>
      <c r="AF10" s="37">
        <v>400000</v>
      </c>
      <c r="AG10" s="37">
        <v>1400000</v>
      </c>
      <c r="AH10" s="37">
        <v>1400000</v>
      </c>
      <c r="AI10" s="37">
        <v>2416000</v>
      </c>
      <c r="AJ10" s="37">
        <v>1584905</v>
      </c>
      <c r="AK10" s="1">
        <f t="shared" si="0"/>
        <v>4216000</v>
      </c>
      <c r="AL10" s="1">
        <f t="shared" si="1"/>
        <v>3384905</v>
      </c>
    </row>
    <row r="11" spans="1:38" ht="12.75" customHeight="1">
      <c r="A11" s="106" t="s">
        <v>175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39" t="s">
        <v>176</v>
      </c>
      <c r="AB11" s="140"/>
      <c r="AC11" s="140"/>
      <c r="AD11" s="141"/>
      <c r="AE11" s="37"/>
      <c r="AF11" s="37"/>
      <c r="AG11" s="37"/>
      <c r="AH11" s="37"/>
      <c r="AI11" s="37"/>
      <c r="AJ11" s="37">
        <v>195000</v>
      </c>
      <c r="AK11" s="1">
        <f t="shared" si="0"/>
        <v>0</v>
      </c>
      <c r="AL11" s="1">
        <f t="shared" si="1"/>
        <v>195000</v>
      </c>
    </row>
    <row r="12" spans="1:38" ht="12.75" customHeight="1">
      <c r="A12" s="98" t="s">
        <v>177</v>
      </c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138" t="s">
        <v>178</v>
      </c>
      <c r="AB12" s="138"/>
      <c r="AC12" s="138"/>
      <c r="AD12" s="138"/>
      <c r="AE12" s="37">
        <v>30000</v>
      </c>
      <c r="AF12" s="37">
        <v>170241</v>
      </c>
      <c r="AG12" s="37">
        <v>558384</v>
      </c>
      <c r="AH12" s="37">
        <v>772095</v>
      </c>
      <c r="AI12" s="37">
        <v>571200</v>
      </c>
      <c r="AJ12" s="37">
        <v>571200</v>
      </c>
      <c r="AK12" s="1">
        <f t="shared" si="0"/>
        <v>1159584</v>
      </c>
      <c r="AL12" s="1">
        <f t="shared" si="1"/>
        <v>1513536</v>
      </c>
    </row>
    <row r="13" spans="1:38" ht="12.75" customHeight="1">
      <c r="A13" s="98" t="s">
        <v>179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138" t="s">
        <v>180</v>
      </c>
      <c r="AB13" s="138"/>
      <c r="AC13" s="138"/>
      <c r="AD13" s="138"/>
      <c r="AE13" s="37"/>
      <c r="AF13" s="37"/>
      <c r="AG13" s="37"/>
      <c r="AH13" s="37">
        <v>26449</v>
      </c>
      <c r="AI13" s="37"/>
      <c r="AJ13" s="37"/>
      <c r="AK13" s="1">
        <f t="shared" si="0"/>
        <v>0</v>
      </c>
      <c r="AL13" s="1">
        <f t="shared" si="1"/>
        <v>26449</v>
      </c>
    </row>
    <row r="14" spans="1:38" ht="12.75" customHeight="1">
      <c r="A14" s="98" t="s">
        <v>181</v>
      </c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138" t="s">
        <v>182</v>
      </c>
      <c r="AB14" s="138"/>
      <c r="AC14" s="138"/>
      <c r="AD14" s="138"/>
      <c r="AE14" s="37"/>
      <c r="AF14" s="37"/>
      <c r="AG14" s="37"/>
      <c r="AH14" s="37"/>
      <c r="AI14" s="37"/>
      <c r="AJ14" s="37"/>
      <c r="AK14" s="1">
        <f t="shared" si="0"/>
        <v>0</v>
      </c>
      <c r="AL14" s="1">
        <f t="shared" si="1"/>
        <v>0</v>
      </c>
    </row>
    <row r="15" spans="1:38" ht="23.25" customHeight="1">
      <c r="A15" s="98" t="s">
        <v>183</v>
      </c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38" t="s">
        <v>184</v>
      </c>
      <c r="AB15" s="138"/>
      <c r="AC15" s="138"/>
      <c r="AD15" s="138"/>
      <c r="AE15" s="37"/>
      <c r="AF15" s="37"/>
      <c r="AG15" s="37"/>
      <c r="AH15" s="37"/>
      <c r="AI15" s="37"/>
      <c r="AJ15" s="37"/>
      <c r="AK15" s="1">
        <f t="shared" si="0"/>
        <v>0</v>
      </c>
      <c r="AL15" s="1">
        <f t="shared" si="1"/>
        <v>0</v>
      </c>
    </row>
    <row r="16" spans="1:38" ht="12.75">
      <c r="A16" s="98" t="s">
        <v>185</v>
      </c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38" t="s">
        <v>186</v>
      </c>
      <c r="AB16" s="138"/>
      <c r="AC16" s="138"/>
      <c r="AD16" s="138"/>
      <c r="AE16" s="37">
        <v>600000</v>
      </c>
      <c r="AF16" s="37">
        <v>590832</v>
      </c>
      <c r="AG16" s="37">
        <v>460000</v>
      </c>
      <c r="AH16" s="37">
        <v>529290</v>
      </c>
      <c r="AI16" s="37">
        <v>2878000</v>
      </c>
      <c r="AJ16" s="37">
        <v>2163000</v>
      </c>
      <c r="AK16" s="1">
        <f t="shared" si="0"/>
        <v>3938000</v>
      </c>
      <c r="AL16" s="1">
        <f t="shared" si="1"/>
        <v>3283122</v>
      </c>
    </row>
    <row r="17" spans="1:38" s="1" customFormat="1" ht="12.75" customHeight="1">
      <c r="A17" s="142" t="s">
        <v>505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4" t="s">
        <v>187</v>
      </c>
      <c r="AB17" s="144"/>
      <c r="AC17" s="144"/>
      <c r="AD17" s="144"/>
      <c r="AE17" s="1">
        <f aca="true" t="shared" si="2" ref="AE17:AJ17">SUM(AE4:AE16)</f>
        <v>9986160</v>
      </c>
      <c r="AF17" s="1">
        <f t="shared" si="2"/>
        <v>11793583</v>
      </c>
      <c r="AG17" s="1">
        <f t="shared" si="2"/>
        <v>26520384</v>
      </c>
      <c r="AH17" s="1">
        <f t="shared" si="2"/>
        <v>27963164</v>
      </c>
      <c r="AI17" s="1">
        <f t="shared" si="2"/>
        <v>52746502</v>
      </c>
      <c r="AJ17" s="1">
        <f t="shared" si="2"/>
        <v>51120969</v>
      </c>
      <c r="AK17" s="1">
        <f t="shared" si="0"/>
        <v>89253046</v>
      </c>
      <c r="AL17" s="1">
        <f t="shared" si="1"/>
        <v>90877716</v>
      </c>
    </row>
    <row r="18" spans="1:38" ht="12.75" customHeight="1">
      <c r="A18" s="98" t="s">
        <v>188</v>
      </c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38" t="s">
        <v>189</v>
      </c>
      <c r="AB18" s="138"/>
      <c r="AC18" s="138"/>
      <c r="AD18" s="138"/>
      <c r="AE18" s="37">
        <v>8668400</v>
      </c>
      <c r="AF18" s="37">
        <v>9559633</v>
      </c>
      <c r="AG18" s="37">
        <v>0</v>
      </c>
      <c r="AH18" s="37"/>
      <c r="AI18" s="37">
        <v>0</v>
      </c>
      <c r="AJ18" s="37">
        <v>0</v>
      </c>
      <c r="AK18" s="1">
        <f t="shared" si="0"/>
        <v>8668400</v>
      </c>
      <c r="AL18" s="1">
        <f t="shared" si="1"/>
        <v>9559633</v>
      </c>
    </row>
    <row r="19" spans="1:38" ht="12.75" customHeight="1">
      <c r="A19" s="98" t="s">
        <v>190</v>
      </c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38" t="s">
        <v>191</v>
      </c>
      <c r="AB19" s="138"/>
      <c r="AC19" s="138"/>
      <c r="AD19" s="138"/>
      <c r="AE19" s="37"/>
      <c r="AF19" s="37"/>
      <c r="AG19" s="37"/>
      <c r="AH19" s="37"/>
      <c r="AI19" s="37"/>
      <c r="AJ19" s="37"/>
      <c r="AK19" s="1">
        <f t="shared" si="0"/>
        <v>0</v>
      </c>
      <c r="AL19" s="1">
        <f t="shared" si="1"/>
        <v>0</v>
      </c>
    </row>
    <row r="20" spans="1:38" ht="12.75" customHeight="1">
      <c r="A20" s="98" t="s">
        <v>534</v>
      </c>
      <c r="B20" s="99"/>
      <c r="C20" s="99"/>
      <c r="D20" s="99"/>
      <c r="E20" s="99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145" t="s">
        <v>191</v>
      </c>
      <c r="AB20" s="145"/>
      <c r="AC20" s="145"/>
      <c r="AD20" s="145"/>
      <c r="AE20" s="37">
        <v>1450000</v>
      </c>
      <c r="AF20" s="37">
        <v>1450000</v>
      </c>
      <c r="AG20" s="37">
        <v>0</v>
      </c>
      <c r="AH20" s="37"/>
      <c r="AI20" s="37">
        <v>600000</v>
      </c>
      <c r="AJ20" s="37">
        <v>1556917</v>
      </c>
      <c r="AK20" s="1">
        <f t="shared" si="0"/>
        <v>2050000</v>
      </c>
      <c r="AL20" s="1">
        <f t="shared" si="1"/>
        <v>3006917</v>
      </c>
    </row>
    <row r="21" spans="1:38" ht="12.75" customHeight="1">
      <c r="A21" s="146" t="s">
        <v>192</v>
      </c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38" t="s">
        <v>193</v>
      </c>
      <c r="AB21" s="138"/>
      <c r="AC21" s="138"/>
      <c r="AD21" s="138"/>
      <c r="AE21" s="37">
        <v>0</v>
      </c>
      <c r="AF21" s="37"/>
      <c r="AG21" s="37">
        <v>0</v>
      </c>
      <c r="AH21" s="37">
        <v>636641</v>
      </c>
      <c r="AI21" s="37">
        <v>350000</v>
      </c>
      <c r="AJ21" s="37">
        <v>108083</v>
      </c>
      <c r="AK21" s="1">
        <f t="shared" si="0"/>
        <v>350000</v>
      </c>
      <c r="AL21" s="1">
        <f t="shared" si="1"/>
        <v>744724</v>
      </c>
    </row>
    <row r="22" spans="1:38" s="1" customFormat="1" ht="12.75" customHeight="1">
      <c r="A22" s="102" t="s">
        <v>506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44" t="s">
        <v>194</v>
      </c>
      <c r="AB22" s="144"/>
      <c r="AC22" s="144"/>
      <c r="AD22" s="144"/>
      <c r="AE22" s="1">
        <f aca="true" t="shared" si="3" ref="AE22:AJ22">SUM(AE18:AE21)</f>
        <v>10118400</v>
      </c>
      <c r="AF22" s="1">
        <f t="shared" si="3"/>
        <v>11009633</v>
      </c>
      <c r="AG22" s="1">
        <f t="shared" si="3"/>
        <v>0</v>
      </c>
      <c r="AH22" s="1">
        <f t="shared" si="3"/>
        <v>636641</v>
      </c>
      <c r="AI22" s="1">
        <f t="shared" si="3"/>
        <v>950000</v>
      </c>
      <c r="AJ22" s="1">
        <f t="shared" si="3"/>
        <v>1665000</v>
      </c>
      <c r="AK22" s="1">
        <f t="shared" si="0"/>
        <v>11068400</v>
      </c>
      <c r="AL22" s="1">
        <f t="shared" si="1"/>
        <v>13311274</v>
      </c>
    </row>
    <row r="23" spans="1:38" s="1" customFormat="1" ht="12.75" customHeight="1">
      <c r="A23" s="142" t="s">
        <v>507</v>
      </c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4" t="s">
        <v>195</v>
      </c>
      <c r="AB23" s="144"/>
      <c r="AC23" s="144"/>
      <c r="AD23" s="144"/>
      <c r="AE23" s="1">
        <f aca="true" t="shared" si="4" ref="AE23:AJ23">SUM(AE17,AE22)</f>
        <v>20104560</v>
      </c>
      <c r="AF23" s="1">
        <f t="shared" si="4"/>
        <v>22803216</v>
      </c>
      <c r="AG23" s="1">
        <f t="shared" si="4"/>
        <v>26520384</v>
      </c>
      <c r="AH23" s="1">
        <f t="shared" si="4"/>
        <v>28599805</v>
      </c>
      <c r="AI23" s="1">
        <f t="shared" si="4"/>
        <v>53696502</v>
      </c>
      <c r="AJ23" s="1">
        <f t="shared" si="4"/>
        <v>52785969</v>
      </c>
      <c r="AK23" s="1">
        <f t="shared" si="0"/>
        <v>100321446</v>
      </c>
      <c r="AL23" s="1">
        <f t="shared" si="1"/>
        <v>104188990</v>
      </c>
    </row>
    <row r="24" spans="1:44" s="1" customFormat="1" ht="12.75" customHeight="1">
      <c r="A24" s="102" t="s">
        <v>196</v>
      </c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44" t="s">
        <v>197</v>
      </c>
      <c r="AB24" s="144"/>
      <c r="AC24" s="144"/>
      <c r="AD24" s="144"/>
      <c r="AE24" s="1">
        <v>3875351</v>
      </c>
      <c r="AF24" s="1">
        <v>4544431</v>
      </c>
      <c r="AG24" s="1">
        <v>5351781</v>
      </c>
      <c r="AH24" s="1">
        <v>5655181</v>
      </c>
      <c r="AI24" s="1">
        <v>10788321</v>
      </c>
      <c r="AJ24" s="1">
        <v>10031772</v>
      </c>
      <c r="AK24" s="1">
        <f t="shared" si="0"/>
        <v>20015453</v>
      </c>
      <c r="AL24" s="1">
        <f t="shared" si="1"/>
        <v>20231384</v>
      </c>
      <c r="AR24" s="1" t="s">
        <v>504</v>
      </c>
    </row>
    <row r="25" spans="1:38" ht="12.75" customHeight="1">
      <c r="A25" s="98" t="s">
        <v>198</v>
      </c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138" t="s">
        <v>199</v>
      </c>
      <c r="AB25" s="138"/>
      <c r="AC25" s="138"/>
      <c r="AD25" s="138"/>
      <c r="AE25" s="37">
        <v>759000</v>
      </c>
      <c r="AF25" s="37">
        <v>759000</v>
      </c>
      <c r="AG25" s="37">
        <v>80000</v>
      </c>
      <c r="AH25" s="37">
        <v>80000</v>
      </c>
      <c r="AI25" s="37">
        <v>555000</v>
      </c>
      <c r="AJ25" s="1">
        <v>716491</v>
      </c>
      <c r="AK25" s="1">
        <f t="shared" si="0"/>
        <v>1394000</v>
      </c>
      <c r="AL25" s="1">
        <f t="shared" si="1"/>
        <v>1555491</v>
      </c>
    </row>
    <row r="26" spans="1:38" ht="12.75" customHeight="1">
      <c r="A26" s="98" t="s">
        <v>200</v>
      </c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138" t="s">
        <v>201</v>
      </c>
      <c r="AB26" s="138"/>
      <c r="AC26" s="138"/>
      <c r="AD26" s="138"/>
      <c r="AE26" s="37">
        <v>1020000</v>
      </c>
      <c r="AF26" s="37">
        <v>1356711</v>
      </c>
      <c r="AG26" s="37">
        <v>300000</v>
      </c>
      <c r="AH26" s="148">
        <v>255650</v>
      </c>
      <c r="AI26" s="37">
        <v>16719000</v>
      </c>
      <c r="AJ26" s="1">
        <v>16570553</v>
      </c>
      <c r="AK26" s="1">
        <f t="shared" si="0"/>
        <v>18039000</v>
      </c>
      <c r="AL26" s="1">
        <f t="shared" si="1"/>
        <v>18182914</v>
      </c>
    </row>
    <row r="27" spans="1:38" ht="12.75" customHeight="1">
      <c r="A27" s="98" t="s">
        <v>202</v>
      </c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138" t="s">
        <v>203</v>
      </c>
      <c r="AB27" s="138"/>
      <c r="AC27" s="138"/>
      <c r="AD27" s="138"/>
      <c r="AE27" s="37"/>
      <c r="AF27" s="37"/>
      <c r="AG27" s="37"/>
      <c r="AH27" s="37"/>
      <c r="AI27" s="37"/>
      <c r="AJ27" s="37"/>
      <c r="AK27" s="1">
        <f t="shared" si="0"/>
        <v>0</v>
      </c>
      <c r="AL27" s="1">
        <f t="shared" si="1"/>
        <v>0</v>
      </c>
    </row>
    <row r="28" spans="1:38" s="1" customFormat="1" ht="12.75" customHeight="1">
      <c r="A28" s="102" t="s">
        <v>508</v>
      </c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44" t="s">
        <v>204</v>
      </c>
      <c r="AB28" s="144"/>
      <c r="AC28" s="144"/>
      <c r="AD28" s="144"/>
      <c r="AE28" s="1">
        <f aca="true" t="shared" si="5" ref="AE28:AJ28">SUM(AE25:AE26)</f>
        <v>1779000</v>
      </c>
      <c r="AF28" s="1">
        <f t="shared" si="5"/>
        <v>2115711</v>
      </c>
      <c r="AG28" s="1">
        <f t="shared" si="5"/>
        <v>380000</v>
      </c>
      <c r="AH28" s="1">
        <f t="shared" si="5"/>
        <v>335650</v>
      </c>
      <c r="AI28" s="1">
        <f t="shared" si="5"/>
        <v>17274000</v>
      </c>
      <c r="AJ28" s="1">
        <f t="shared" si="5"/>
        <v>17287044</v>
      </c>
      <c r="AK28" s="1">
        <f t="shared" si="0"/>
        <v>19433000</v>
      </c>
      <c r="AL28" s="1">
        <f t="shared" si="1"/>
        <v>19738405</v>
      </c>
    </row>
    <row r="29" spans="1:38" ht="12.75" customHeight="1">
      <c r="A29" s="98" t="s">
        <v>205</v>
      </c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138" t="s">
        <v>206</v>
      </c>
      <c r="AB29" s="138"/>
      <c r="AC29" s="138"/>
      <c r="AD29" s="138"/>
      <c r="AE29" s="37">
        <v>1266200</v>
      </c>
      <c r="AF29" s="37">
        <v>1534986</v>
      </c>
      <c r="AG29" s="37">
        <v>518000</v>
      </c>
      <c r="AH29" s="37">
        <v>438704</v>
      </c>
      <c r="AI29" s="37">
        <v>254000</v>
      </c>
      <c r="AJ29" s="37">
        <v>254000</v>
      </c>
      <c r="AK29" s="1">
        <f t="shared" si="0"/>
        <v>2038200</v>
      </c>
      <c r="AL29" s="1">
        <f t="shared" si="1"/>
        <v>2227690</v>
      </c>
    </row>
    <row r="30" spans="1:38" ht="12.75" customHeight="1">
      <c r="A30" s="98" t="s">
        <v>207</v>
      </c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138" t="s">
        <v>208</v>
      </c>
      <c r="AB30" s="138"/>
      <c r="AC30" s="138"/>
      <c r="AD30" s="138"/>
      <c r="AE30" s="37">
        <v>170000</v>
      </c>
      <c r="AF30" s="37">
        <v>541357</v>
      </c>
      <c r="AG30" s="37">
        <v>102000</v>
      </c>
      <c r="AH30" s="1">
        <v>102000</v>
      </c>
      <c r="AI30" s="37">
        <v>50000</v>
      </c>
      <c r="AJ30" s="37">
        <v>50000</v>
      </c>
      <c r="AK30" s="1">
        <f t="shared" si="0"/>
        <v>322000</v>
      </c>
      <c r="AL30" s="1">
        <f t="shared" si="1"/>
        <v>693357</v>
      </c>
    </row>
    <row r="31" spans="1:38" s="1" customFormat="1" ht="12.75" customHeight="1">
      <c r="A31" s="102" t="s">
        <v>509</v>
      </c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44" t="s">
        <v>209</v>
      </c>
      <c r="AB31" s="144"/>
      <c r="AC31" s="144"/>
      <c r="AD31" s="144"/>
      <c r="AE31" s="1">
        <f aca="true" t="shared" si="6" ref="AE31:AJ31">SUM(AE29:AE30)</f>
        <v>1436200</v>
      </c>
      <c r="AF31" s="1">
        <f t="shared" si="6"/>
        <v>2076343</v>
      </c>
      <c r="AG31" s="1">
        <f t="shared" si="6"/>
        <v>620000</v>
      </c>
      <c r="AH31" s="1">
        <f t="shared" si="6"/>
        <v>540704</v>
      </c>
      <c r="AI31" s="1">
        <f t="shared" si="6"/>
        <v>304000</v>
      </c>
      <c r="AJ31" s="1">
        <f t="shared" si="6"/>
        <v>304000</v>
      </c>
      <c r="AK31" s="1">
        <f t="shared" si="0"/>
        <v>2360200</v>
      </c>
      <c r="AL31" s="1">
        <f t="shared" si="1"/>
        <v>2921047</v>
      </c>
    </row>
    <row r="32" spans="1:38" ht="12.75" customHeight="1">
      <c r="A32" s="98" t="s">
        <v>210</v>
      </c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138" t="s">
        <v>211</v>
      </c>
      <c r="AB32" s="138"/>
      <c r="AC32" s="138"/>
      <c r="AD32" s="138"/>
      <c r="AE32" s="37">
        <v>6330000</v>
      </c>
      <c r="AF32" s="37">
        <v>7713601</v>
      </c>
      <c r="AG32" s="37">
        <v>800000</v>
      </c>
      <c r="AH32" s="37">
        <v>1729915</v>
      </c>
      <c r="AI32" s="37">
        <v>1400000</v>
      </c>
      <c r="AJ32" s="37">
        <v>2198872</v>
      </c>
      <c r="AK32" s="1">
        <f t="shared" si="0"/>
        <v>8530000</v>
      </c>
      <c r="AL32" s="1">
        <f t="shared" si="1"/>
        <v>11642388</v>
      </c>
    </row>
    <row r="33" spans="1:38" ht="12.75" customHeight="1">
      <c r="A33" s="98" t="s">
        <v>212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138" t="s">
        <v>213</v>
      </c>
      <c r="AB33" s="138"/>
      <c r="AC33" s="138"/>
      <c r="AD33" s="138"/>
      <c r="AE33" s="37">
        <v>790000</v>
      </c>
      <c r="AF33" s="37">
        <v>790000</v>
      </c>
      <c r="AG33" s="37">
        <v>120000</v>
      </c>
      <c r="AH33" s="37">
        <v>120000</v>
      </c>
      <c r="AI33" s="37">
        <v>0</v>
      </c>
      <c r="AJ33" s="1">
        <v>0</v>
      </c>
      <c r="AK33" s="1">
        <f t="shared" si="0"/>
        <v>910000</v>
      </c>
      <c r="AL33" s="1">
        <f t="shared" si="1"/>
        <v>910000</v>
      </c>
    </row>
    <row r="34" spans="1:38" ht="12.75" customHeight="1">
      <c r="A34" s="98" t="s">
        <v>214</v>
      </c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138" t="s">
        <v>215</v>
      </c>
      <c r="AB34" s="138"/>
      <c r="AC34" s="138"/>
      <c r="AD34" s="138"/>
      <c r="AE34" s="37">
        <v>17846000</v>
      </c>
      <c r="AF34" s="37">
        <v>12461057</v>
      </c>
      <c r="AG34" s="37">
        <v>900000</v>
      </c>
      <c r="AH34" s="37">
        <v>186564</v>
      </c>
      <c r="AI34" s="37">
        <v>7574100</v>
      </c>
      <c r="AJ34" s="1">
        <v>5771210</v>
      </c>
      <c r="AK34" s="1">
        <f t="shared" si="0"/>
        <v>26320100</v>
      </c>
      <c r="AL34" s="1">
        <f t="shared" si="1"/>
        <v>18418831</v>
      </c>
    </row>
    <row r="35" spans="1:38" ht="12.75" customHeight="1">
      <c r="A35" s="104" t="s">
        <v>216</v>
      </c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38" t="s">
        <v>217</v>
      </c>
      <c r="AB35" s="138"/>
      <c r="AC35" s="138"/>
      <c r="AD35" s="138"/>
      <c r="AE35" s="37"/>
      <c r="AF35" s="37"/>
      <c r="AG35" s="37"/>
      <c r="AH35" s="37"/>
      <c r="AI35" s="37"/>
      <c r="AJ35" s="37"/>
      <c r="AK35" s="1">
        <f t="shared" si="0"/>
        <v>0</v>
      </c>
      <c r="AL35" s="1">
        <f t="shared" si="1"/>
        <v>0</v>
      </c>
    </row>
    <row r="36" spans="1:38" ht="12.75" customHeight="1">
      <c r="A36" s="146" t="s">
        <v>218</v>
      </c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38" t="s">
        <v>219</v>
      </c>
      <c r="AB36" s="138"/>
      <c r="AC36" s="138"/>
      <c r="AD36" s="138"/>
      <c r="AE36" s="37">
        <v>6307460</v>
      </c>
      <c r="AF36" s="37">
        <v>7310838</v>
      </c>
      <c r="AG36" s="37">
        <v>300000</v>
      </c>
      <c r="AH36" s="37">
        <v>177058</v>
      </c>
      <c r="AI36" s="37">
        <v>620000</v>
      </c>
      <c r="AJ36" s="37">
        <v>620000</v>
      </c>
      <c r="AK36" s="1">
        <f t="shared" si="0"/>
        <v>7227460</v>
      </c>
      <c r="AL36" s="1">
        <f t="shared" si="1"/>
        <v>8107896</v>
      </c>
    </row>
    <row r="37" spans="1:38" ht="12.75" customHeight="1">
      <c r="A37" s="98" t="s">
        <v>220</v>
      </c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138" t="s">
        <v>221</v>
      </c>
      <c r="AB37" s="138"/>
      <c r="AC37" s="138"/>
      <c r="AD37" s="138"/>
      <c r="AE37" s="37">
        <v>12213750</v>
      </c>
      <c r="AF37" s="37">
        <v>11798046</v>
      </c>
      <c r="AG37" s="37">
        <v>1637400</v>
      </c>
      <c r="AH37" s="37">
        <v>1645108</v>
      </c>
      <c r="AI37" s="37">
        <v>500000</v>
      </c>
      <c r="AJ37" s="37">
        <v>1496269</v>
      </c>
      <c r="AK37" s="1">
        <f t="shared" si="0"/>
        <v>14351150</v>
      </c>
      <c r="AL37" s="1">
        <f t="shared" si="1"/>
        <v>14939423</v>
      </c>
    </row>
    <row r="38" spans="1:38" s="1" customFormat="1" ht="12.75" customHeight="1">
      <c r="A38" s="102" t="s">
        <v>510</v>
      </c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44" t="s">
        <v>222</v>
      </c>
      <c r="AB38" s="144"/>
      <c r="AC38" s="144"/>
      <c r="AD38" s="144"/>
      <c r="AE38" s="1">
        <f aca="true" t="shared" si="7" ref="AE38:AJ38">SUM(AE32:AE37)</f>
        <v>43487210</v>
      </c>
      <c r="AF38" s="1">
        <f t="shared" si="7"/>
        <v>40073542</v>
      </c>
      <c r="AG38" s="1">
        <f t="shared" si="7"/>
        <v>3757400</v>
      </c>
      <c r="AH38" s="1">
        <f t="shared" si="7"/>
        <v>3858645</v>
      </c>
      <c r="AI38" s="1">
        <f t="shared" si="7"/>
        <v>10094100</v>
      </c>
      <c r="AJ38" s="1">
        <f t="shared" si="7"/>
        <v>10086351</v>
      </c>
      <c r="AK38" s="1">
        <f t="shared" si="0"/>
        <v>57338710</v>
      </c>
      <c r="AL38" s="1">
        <f t="shared" si="1"/>
        <v>54018538</v>
      </c>
    </row>
    <row r="39" spans="1:38" ht="12.75" customHeight="1">
      <c r="A39" s="98" t="s">
        <v>223</v>
      </c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138" t="s">
        <v>224</v>
      </c>
      <c r="AB39" s="138"/>
      <c r="AC39" s="138"/>
      <c r="AD39" s="138"/>
      <c r="AE39" s="37">
        <v>260000</v>
      </c>
      <c r="AF39" s="37">
        <v>112759</v>
      </c>
      <c r="AG39" s="37">
        <v>912000</v>
      </c>
      <c r="AH39" s="37">
        <v>577143</v>
      </c>
      <c r="AI39" s="37">
        <v>200000</v>
      </c>
      <c r="AJ39" s="37">
        <v>200000</v>
      </c>
      <c r="AK39" s="1">
        <f t="shared" si="0"/>
        <v>1372000</v>
      </c>
      <c r="AL39" s="1">
        <f t="shared" si="1"/>
        <v>889902</v>
      </c>
    </row>
    <row r="40" spans="1:38" ht="12.75" customHeight="1">
      <c r="A40" s="98" t="s">
        <v>225</v>
      </c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138" t="s">
        <v>226</v>
      </c>
      <c r="AB40" s="138"/>
      <c r="AC40" s="138"/>
      <c r="AD40" s="138"/>
      <c r="AE40" s="37">
        <v>0</v>
      </c>
      <c r="AF40" s="37">
        <v>0</v>
      </c>
      <c r="AG40" s="37">
        <v>0</v>
      </c>
      <c r="AH40" s="1"/>
      <c r="AI40" s="37">
        <v>0</v>
      </c>
      <c r="AJ40" s="1">
        <v>0</v>
      </c>
      <c r="AK40" s="1">
        <f t="shared" si="0"/>
        <v>0</v>
      </c>
      <c r="AL40" s="1">
        <f t="shared" si="1"/>
        <v>0</v>
      </c>
    </row>
    <row r="41" spans="1:38" s="1" customFormat="1" ht="12.75" customHeight="1">
      <c r="A41" s="102" t="s">
        <v>227</v>
      </c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44" t="s">
        <v>228</v>
      </c>
      <c r="AB41" s="144"/>
      <c r="AC41" s="144"/>
      <c r="AD41" s="144"/>
      <c r="AE41" s="1">
        <f aca="true" t="shared" si="8" ref="AE41:AJ41">SUM(AE39:AE40)</f>
        <v>260000</v>
      </c>
      <c r="AF41" s="1">
        <f t="shared" si="8"/>
        <v>112759</v>
      </c>
      <c r="AG41" s="1">
        <f t="shared" si="8"/>
        <v>912000</v>
      </c>
      <c r="AH41" s="1">
        <f t="shared" si="8"/>
        <v>577143</v>
      </c>
      <c r="AI41" s="1">
        <f t="shared" si="8"/>
        <v>200000</v>
      </c>
      <c r="AJ41" s="1">
        <f t="shared" si="8"/>
        <v>200000</v>
      </c>
      <c r="AK41" s="1">
        <f t="shared" si="0"/>
        <v>1372000</v>
      </c>
      <c r="AL41" s="1">
        <f t="shared" si="1"/>
        <v>889902</v>
      </c>
    </row>
    <row r="42" spans="1:38" ht="12.75" customHeight="1">
      <c r="A42" s="98" t="s">
        <v>229</v>
      </c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138" t="s">
        <v>230</v>
      </c>
      <c r="AB42" s="138"/>
      <c r="AC42" s="138"/>
      <c r="AD42" s="138"/>
      <c r="AE42" s="37">
        <v>12259707</v>
      </c>
      <c r="AF42" s="37">
        <v>12331949</v>
      </c>
      <c r="AG42" s="37">
        <v>827200</v>
      </c>
      <c r="AH42" s="37">
        <v>755153</v>
      </c>
      <c r="AI42" s="37">
        <v>7447407</v>
      </c>
      <c r="AJ42" s="37">
        <v>5807874</v>
      </c>
      <c r="AK42" s="1">
        <f t="shared" si="0"/>
        <v>20534314</v>
      </c>
      <c r="AL42" s="1">
        <f t="shared" si="1"/>
        <v>18894976</v>
      </c>
    </row>
    <row r="43" spans="1:38" ht="12.75" customHeight="1">
      <c r="A43" s="98" t="s">
        <v>231</v>
      </c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138" t="s">
        <v>232</v>
      </c>
      <c r="AB43" s="138"/>
      <c r="AC43" s="138"/>
      <c r="AD43" s="138"/>
      <c r="AE43" s="37">
        <v>1801554</v>
      </c>
      <c r="AF43" s="37">
        <v>1759054</v>
      </c>
      <c r="AG43" s="37">
        <v>0</v>
      </c>
      <c r="AH43" s="37">
        <v>65000</v>
      </c>
      <c r="AI43" s="37">
        <v>3325537</v>
      </c>
      <c r="AJ43" s="37">
        <v>3325537</v>
      </c>
      <c r="AK43" s="1">
        <f t="shared" si="0"/>
        <v>5127091</v>
      </c>
      <c r="AL43" s="1">
        <f t="shared" si="1"/>
        <v>5149591</v>
      </c>
    </row>
    <row r="44" spans="1:38" ht="12.75" customHeight="1">
      <c r="A44" s="98" t="s">
        <v>233</v>
      </c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138" t="s">
        <v>234</v>
      </c>
      <c r="AB44" s="138"/>
      <c r="AC44" s="138"/>
      <c r="AD44" s="138"/>
      <c r="AE44" s="37"/>
      <c r="AF44" s="37"/>
      <c r="AG44" s="37"/>
      <c r="AH44" s="37"/>
      <c r="AI44" s="37"/>
      <c r="AJ44" s="37"/>
      <c r="AK44" s="1">
        <f t="shared" si="0"/>
        <v>0</v>
      </c>
      <c r="AL44" s="1">
        <f t="shared" si="1"/>
        <v>0</v>
      </c>
    </row>
    <row r="45" spans="1:38" ht="12.75">
      <c r="A45" s="98" t="s">
        <v>235</v>
      </c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138" t="s">
        <v>236</v>
      </c>
      <c r="AB45" s="138"/>
      <c r="AC45" s="138"/>
      <c r="AD45" s="138"/>
      <c r="AE45" s="37"/>
      <c r="AF45" s="37"/>
      <c r="AG45" s="37"/>
      <c r="AH45" s="37"/>
      <c r="AI45" s="37"/>
      <c r="AJ45" s="37"/>
      <c r="AK45" s="1">
        <f t="shared" si="0"/>
        <v>0</v>
      </c>
      <c r="AL45" s="1">
        <f t="shared" si="1"/>
        <v>0</v>
      </c>
    </row>
    <row r="46" spans="1:38" ht="12.75">
      <c r="A46" s="98" t="s">
        <v>237</v>
      </c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138" t="s">
        <v>238</v>
      </c>
      <c r="AB46" s="138"/>
      <c r="AC46" s="138"/>
      <c r="AD46" s="138"/>
      <c r="AE46" s="37">
        <v>80000</v>
      </c>
      <c r="AF46" s="37">
        <v>1223815</v>
      </c>
      <c r="AG46" s="37">
        <v>0</v>
      </c>
      <c r="AH46" s="37">
        <v>24337</v>
      </c>
      <c r="AI46" s="37">
        <v>0</v>
      </c>
      <c r="AJ46" s="37">
        <v>0</v>
      </c>
      <c r="AK46" s="1">
        <f t="shared" si="0"/>
        <v>80000</v>
      </c>
      <c r="AL46" s="1">
        <f t="shared" si="1"/>
        <v>1248152</v>
      </c>
    </row>
    <row r="47" spans="1:38" s="1" customFormat="1" ht="12.75">
      <c r="A47" s="102" t="s">
        <v>239</v>
      </c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44" t="s">
        <v>240</v>
      </c>
      <c r="AB47" s="144"/>
      <c r="AC47" s="144"/>
      <c r="AD47" s="144"/>
      <c r="AE47" s="1">
        <f aca="true" t="shared" si="9" ref="AE47:AJ47">SUM(AE42:AE46)</f>
        <v>14141261</v>
      </c>
      <c r="AF47" s="1">
        <f t="shared" si="9"/>
        <v>15314818</v>
      </c>
      <c r="AG47" s="1">
        <f t="shared" si="9"/>
        <v>827200</v>
      </c>
      <c r="AH47" s="1">
        <f t="shared" si="9"/>
        <v>844490</v>
      </c>
      <c r="AI47" s="1">
        <f t="shared" si="9"/>
        <v>10772944</v>
      </c>
      <c r="AJ47" s="1">
        <f t="shared" si="9"/>
        <v>9133411</v>
      </c>
      <c r="AK47" s="1">
        <f t="shared" si="0"/>
        <v>25741405</v>
      </c>
      <c r="AL47" s="1">
        <f t="shared" si="1"/>
        <v>25292719</v>
      </c>
    </row>
    <row r="48" spans="1:38" s="1" customFormat="1" ht="12.75">
      <c r="A48" s="102" t="s">
        <v>538</v>
      </c>
      <c r="B48" s="103"/>
      <c r="C48" s="103"/>
      <c r="D48" s="103"/>
      <c r="E48" s="103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149" t="s">
        <v>241</v>
      </c>
      <c r="AB48" s="149"/>
      <c r="AC48" s="149"/>
      <c r="AD48" s="149"/>
      <c r="AE48" s="1">
        <f aca="true" t="shared" si="10" ref="AE48:AJ48">SUM(AE28,AE31,AE38,AE41,AE47)</f>
        <v>61103671</v>
      </c>
      <c r="AF48" s="1">
        <f t="shared" si="10"/>
        <v>59693173</v>
      </c>
      <c r="AG48" s="1">
        <f t="shared" si="10"/>
        <v>6496600</v>
      </c>
      <c r="AH48" s="1">
        <f t="shared" si="10"/>
        <v>6156632</v>
      </c>
      <c r="AI48" s="1">
        <f t="shared" si="10"/>
        <v>38645044</v>
      </c>
      <c r="AJ48" s="1">
        <f t="shared" si="10"/>
        <v>37010806</v>
      </c>
      <c r="AK48" s="1">
        <f t="shared" si="0"/>
        <v>106245315</v>
      </c>
      <c r="AL48" s="1">
        <f t="shared" si="1"/>
        <v>102860611</v>
      </c>
    </row>
    <row r="49" spans="1:38" ht="12.75" customHeight="1">
      <c r="A49" s="98" t="s">
        <v>242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138" t="s">
        <v>243</v>
      </c>
      <c r="AB49" s="138"/>
      <c r="AC49" s="138"/>
      <c r="AD49" s="138"/>
      <c r="AE49" s="37"/>
      <c r="AF49" s="37"/>
      <c r="AG49" s="37"/>
      <c r="AH49" s="37"/>
      <c r="AI49" s="37"/>
      <c r="AJ49" s="37"/>
      <c r="AK49" s="1">
        <f t="shared" si="0"/>
        <v>0</v>
      </c>
      <c r="AL49" s="1">
        <f t="shared" si="1"/>
        <v>0</v>
      </c>
    </row>
    <row r="50" spans="1:38" ht="12.75" customHeight="1">
      <c r="A50" s="98" t="s">
        <v>244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138" t="s">
        <v>245</v>
      </c>
      <c r="AB50" s="138"/>
      <c r="AC50" s="138"/>
      <c r="AD50" s="138"/>
      <c r="AE50" s="37"/>
      <c r="AF50" s="37">
        <v>152000</v>
      </c>
      <c r="AG50" s="37"/>
      <c r="AH50" s="37"/>
      <c r="AI50" s="37"/>
      <c r="AJ50" s="37"/>
      <c r="AK50" s="1">
        <f t="shared" si="0"/>
        <v>0</v>
      </c>
      <c r="AL50" s="1">
        <f t="shared" si="1"/>
        <v>152000</v>
      </c>
    </row>
    <row r="51" spans="1:38" ht="12.75" customHeight="1">
      <c r="A51" s="104" t="s">
        <v>246</v>
      </c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38" t="s">
        <v>247</v>
      </c>
      <c r="AB51" s="138"/>
      <c r="AC51" s="138"/>
      <c r="AD51" s="138"/>
      <c r="AE51" s="37"/>
      <c r="AF51" s="37"/>
      <c r="AG51" s="37"/>
      <c r="AH51" s="37"/>
      <c r="AI51" s="37"/>
      <c r="AJ51" s="37"/>
      <c r="AK51" s="1">
        <f t="shared" si="0"/>
        <v>0</v>
      </c>
      <c r="AL51" s="1">
        <f t="shared" si="1"/>
        <v>0</v>
      </c>
    </row>
    <row r="52" spans="1:38" ht="12.75" customHeight="1">
      <c r="A52" s="98" t="s">
        <v>248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138" t="s">
        <v>249</v>
      </c>
      <c r="AB52" s="138"/>
      <c r="AC52" s="138"/>
      <c r="AD52" s="138"/>
      <c r="AE52" s="37"/>
      <c r="AF52" s="37">
        <v>170000</v>
      </c>
      <c r="AG52" s="37"/>
      <c r="AH52" s="37"/>
      <c r="AI52" s="37"/>
      <c r="AJ52" s="37"/>
      <c r="AK52" s="1">
        <f t="shared" si="0"/>
        <v>0</v>
      </c>
      <c r="AL52" s="1">
        <f t="shared" si="1"/>
        <v>170000</v>
      </c>
    </row>
    <row r="53" spans="1:38" ht="12.75" customHeight="1">
      <c r="A53" s="98" t="s">
        <v>248</v>
      </c>
      <c r="B53" s="99"/>
      <c r="C53" s="99"/>
      <c r="D53" s="99"/>
      <c r="E53" s="99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145" t="s">
        <v>547</v>
      </c>
      <c r="AB53" s="145"/>
      <c r="AC53" s="145"/>
      <c r="AD53" s="145"/>
      <c r="AE53" s="37">
        <v>170000</v>
      </c>
      <c r="AF53" s="37">
        <v>0</v>
      </c>
      <c r="AG53" s="37">
        <v>0</v>
      </c>
      <c r="AH53" s="37"/>
      <c r="AI53" s="37">
        <v>0</v>
      </c>
      <c r="AJ53" s="37">
        <v>0</v>
      </c>
      <c r="AK53" s="1">
        <f t="shared" si="0"/>
        <v>170000</v>
      </c>
      <c r="AL53" s="1">
        <f t="shared" si="1"/>
        <v>0</v>
      </c>
    </row>
    <row r="54" spans="1:38" ht="12.75" customHeight="1">
      <c r="A54" s="98" t="s">
        <v>548</v>
      </c>
      <c r="B54" s="99"/>
      <c r="C54" s="99"/>
      <c r="D54" s="99"/>
      <c r="E54" s="99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145" t="s">
        <v>250</v>
      </c>
      <c r="AB54" s="145"/>
      <c r="AC54" s="145"/>
      <c r="AD54" s="145"/>
      <c r="AE54" s="37">
        <v>1105000</v>
      </c>
      <c r="AF54" s="37">
        <v>2290500</v>
      </c>
      <c r="AG54" s="37">
        <v>0</v>
      </c>
      <c r="AH54" s="37"/>
      <c r="AI54" s="37">
        <v>0</v>
      </c>
      <c r="AJ54" s="37">
        <v>0</v>
      </c>
      <c r="AK54" s="1">
        <f t="shared" si="0"/>
        <v>1105000</v>
      </c>
      <c r="AL54" s="1">
        <f t="shared" si="1"/>
        <v>2290500</v>
      </c>
    </row>
    <row r="55" spans="1:38" ht="12.75" customHeight="1">
      <c r="A55" s="102" t="s">
        <v>549</v>
      </c>
      <c r="B55" s="103"/>
      <c r="C55" s="103"/>
      <c r="D55" s="103"/>
      <c r="E55" s="103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149" t="s">
        <v>251</v>
      </c>
      <c r="AB55" s="145"/>
      <c r="AC55" s="145"/>
      <c r="AD55" s="145"/>
      <c r="AE55" s="1">
        <f>SUM(AE49:AE54)</f>
        <v>1275000</v>
      </c>
      <c r="AF55" s="1">
        <f>SUM(AF49:AF54)</f>
        <v>2612500</v>
      </c>
      <c r="AG55" s="1">
        <f>SUM(AG53:AG54)</f>
        <v>0</v>
      </c>
      <c r="AH55" s="1">
        <f>SUM(AH53:AH54)</f>
        <v>0</v>
      </c>
      <c r="AI55" s="1">
        <f>SUM(AI53:AI54)</f>
        <v>0</v>
      </c>
      <c r="AJ55" s="1">
        <f>SUM(AJ53:AJ54)</f>
        <v>0</v>
      </c>
      <c r="AK55" s="1">
        <f t="shared" si="0"/>
        <v>1275000</v>
      </c>
      <c r="AL55" s="1">
        <f t="shared" si="1"/>
        <v>2612500</v>
      </c>
    </row>
    <row r="56" spans="1:38" ht="12.75" customHeight="1">
      <c r="A56" s="98" t="s">
        <v>616</v>
      </c>
      <c r="B56" s="99"/>
      <c r="C56" s="99"/>
      <c r="D56" s="99"/>
      <c r="E56" s="99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145" t="s">
        <v>252</v>
      </c>
      <c r="AB56" s="145"/>
      <c r="AC56" s="145"/>
      <c r="AD56" s="145"/>
      <c r="AE56" s="1">
        <v>0</v>
      </c>
      <c r="AF56" s="37">
        <v>9056327</v>
      </c>
      <c r="AG56" s="1"/>
      <c r="AH56" s="1"/>
      <c r="AI56" s="1"/>
      <c r="AJ56" s="1"/>
      <c r="AK56" s="1">
        <f>SUM(AG56,AF56,AI56)</f>
        <v>9056327</v>
      </c>
      <c r="AL56" s="1">
        <f>SUM(AF56,AH56,AJ56)</f>
        <v>9056327</v>
      </c>
    </row>
    <row r="57" spans="1:38" ht="12.75">
      <c r="A57" s="106" t="s">
        <v>253</v>
      </c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38" t="s">
        <v>254</v>
      </c>
      <c r="AB57" s="138"/>
      <c r="AC57" s="138"/>
      <c r="AD57" s="138"/>
      <c r="AE57" s="37">
        <v>5071318</v>
      </c>
      <c r="AF57" s="37">
        <v>5049008</v>
      </c>
      <c r="AG57" s="37">
        <v>0</v>
      </c>
      <c r="AH57" s="37"/>
      <c r="AI57" s="37">
        <v>0</v>
      </c>
      <c r="AJ57" s="37">
        <v>0</v>
      </c>
      <c r="AK57" s="1">
        <f aca="true" t="shared" si="11" ref="AK57:AK88">SUM(AG57,AF57,AI57)</f>
        <v>5049008</v>
      </c>
      <c r="AL57" s="1">
        <f aca="true" t="shared" si="12" ref="AL57:AL88">SUM(AF57,AH57,AJ57)</f>
        <v>5049008</v>
      </c>
    </row>
    <row r="58" spans="1:38" ht="25.5" customHeight="1">
      <c r="A58" s="106" t="s">
        <v>255</v>
      </c>
      <c r="B58" s="107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38" t="s">
        <v>256</v>
      </c>
      <c r="AB58" s="138"/>
      <c r="AC58" s="138"/>
      <c r="AD58" s="138"/>
      <c r="AE58" s="37"/>
      <c r="AF58" s="37"/>
      <c r="AG58" s="37"/>
      <c r="AH58" s="37"/>
      <c r="AI58" s="37"/>
      <c r="AJ58" s="37"/>
      <c r="AK58" s="1">
        <f t="shared" si="11"/>
        <v>0</v>
      </c>
      <c r="AL58" s="1">
        <f t="shared" si="12"/>
        <v>0</v>
      </c>
    </row>
    <row r="59" spans="1:38" ht="12.75">
      <c r="A59" s="106" t="s">
        <v>257</v>
      </c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38" t="s">
        <v>258</v>
      </c>
      <c r="AB59" s="138"/>
      <c r="AC59" s="138"/>
      <c r="AD59" s="138"/>
      <c r="AE59" s="37"/>
      <c r="AF59" s="37"/>
      <c r="AG59" s="37"/>
      <c r="AH59" s="37"/>
      <c r="AI59" s="37"/>
      <c r="AJ59" s="37"/>
      <c r="AK59" s="1">
        <f t="shared" si="11"/>
        <v>0</v>
      </c>
      <c r="AL59" s="1">
        <f t="shared" si="12"/>
        <v>0</v>
      </c>
    </row>
    <row r="60" spans="1:38" ht="12.75" customHeight="1">
      <c r="A60" s="106" t="s">
        <v>259</v>
      </c>
      <c r="B60" s="107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38" t="s">
        <v>260</v>
      </c>
      <c r="AB60" s="138"/>
      <c r="AC60" s="138"/>
      <c r="AD60" s="138"/>
      <c r="AE60" s="37"/>
      <c r="AF60" s="37"/>
      <c r="AG60" s="37"/>
      <c r="AH60" s="37"/>
      <c r="AI60" s="37"/>
      <c r="AJ60" s="37"/>
      <c r="AK60" s="1">
        <f t="shared" si="11"/>
        <v>0</v>
      </c>
      <c r="AL60" s="1">
        <f t="shared" si="12"/>
        <v>0</v>
      </c>
    </row>
    <row r="61" spans="1:38" ht="12.75">
      <c r="A61" s="108" t="s">
        <v>261</v>
      </c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109"/>
      <c r="W61" s="109"/>
      <c r="X61" s="109"/>
      <c r="Y61" s="109"/>
      <c r="Z61" s="109"/>
      <c r="AA61" s="138" t="s">
        <v>262</v>
      </c>
      <c r="AB61" s="138"/>
      <c r="AC61" s="138"/>
      <c r="AD61" s="138"/>
      <c r="AE61" s="37"/>
      <c r="AF61" s="37"/>
      <c r="AG61" s="37"/>
      <c r="AH61" s="37"/>
      <c r="AI61" s="37"/>
      <c r="AJ61" s="37"/>
      <c r="AK61" s="1">
        <f t="shared" si="11"/>
        <v>0</v>
      </c>
      <c r="AL61" s="1">
        <f t="shared" si="12"/>
        <v>0</v>
      </c>
    </row>
    <row r="62" spans="1:38" ht="12.75">
      <c r="A62" s="106" t="s">
        <v>263</v>
      </c>
      <c r="B62" s="107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38" t="s">
        <v>265</v>
      </c>
      <c r="AB62" s="138"/>
      <c r="AC62" s="138"/>
      <c r="AD62" s="138"/>
      <c r="AE62" s="37">
        <v>3204736</v>
      </c>
      <c r="AF62" s="37">
        <v>3304736</v>
      </c>
      <c r="AG62" s="37">
        <v>0</v>
      </c>
      <c r="AH62" s="37"/>
      <c r="AI62" s="37">
        <v>0</v>
      </c>
      <c r="AJ62" s="37">
        <v>0</v>
      </c>
      <c r="AK62" s="1">
        <f t="shared" si="11"/>
        <v>3304736</v>
      </c>
      <c r="AL62" s="1">
        <f t="shared" si="12"/>
        <v>3304736</v>
      </c>
    </row>
    <row r="63" spans="1:38" ht="12.75">
      <c r="A63" s="108" t="s">
        <v>264</v>
      </c>
      <c r="B63" s="109"/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109"/>
      <c r="Z63" s="109"/>
      <c r="AA63" s="138" t="s">
        <v>536</v>
      </c>
      <c r="AB63" s="138"/>
      <c r="AC63" s="138"/>
      <c r="AD63" s="138"/>
      <c r="AE63" s="37">
        <v>9519153</v>
      </c>
      <c r="AF63" s="37">
        <v>3155021</v>
      </c>
      <c r="AG63" s="37">
        <v>0</v>
      </c>
      <c r="AH63" s="37"/>
      <c r="AI63" s="37">
        <v>0</v>
      </c>
      <c r="AJ63" s="37">
        <v>0</v>
      </c>
      <c r="AK63" s="1">
        <f t="shared" si="11"/>
        <v>3155021</v>
      </c>
      <c r="AL63" s="1">
        <f t="shared" si="12"/>
        <v>3155021</v>
      </c>
    </row>
    <row r="64" spans="1:38" s="1" customFormat="1" ht="12.75">
      <c r="A64" s="102" t="s">
        <v>511</v>
      </c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44" t="s">
        <v>266</v>
      </c>
      <c r="AB64" s="144"/>
      <c r="AC64" s="144"/>
      <c r="AD64" s="144"/>
      <c r="AE64" s="1">
        <f aca="true" t="shared" si="13" ref="AE64:AJ64">SUM(AE56:AE63)</f>
        <v>17795207</v>
      </c>
      <c r="AF64" s="1">
        <f t="shared" si="13"/>
        <v>20565092</v>
      </c>
      <c r="AG64" s="1">
        <f t="shared" si="13"/>
        <v>0</v>
      </c>
      <c r="AH64" s="1">
        <f t="shared" si="13"/>
        <v>0</v>
      </c>
      <c r="AI64" s="1">
        <f t="shared" si="13"/>
        <v>0</v>
      </c>
      <c r="AJ64" s="1">
        <f t="shared" si="13"/>
        <v>0</v>
      </c>
      <c r="AK64" s="1">
        <f t="shared" si="11"/>
        <v>20565092</v>
      </c>
      <c r="AL64" s="1">
        <f t="shared" si="12"/>
        <v>20565092</v>
      </c>
    </row>
    <row r="65" spans="1:38" ht="12.75">
      <c r="A65" s="150" t="s">
        <v>267</v>
      </c>
      <c r="B65" s="151"/>
      <c r="C65" s="151"/>
      <c r="D65" s="151"/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  <c r="X65" s="151"/>
      <c r="Y65" s="151"/>
      <c r="Z65" s="151"/>
      <c r="AA65" s="138" t="s">
        <v>268</v>
      </c>
      <c r="AB65" s="138"/>
      <c r="AC65" s="138"/>
      <c r="AD65" s="138"/>
      <c r="AE65" s="37"/>
      <c r="AF65" s="37"/>
      <c r="AG65" s="37"/>
      <c r="AH65" s="37"/>
      <c r="AI65" s="37"/>
      <c r="AJ65" s="37"/>
      <c r="AK65" s="1">
        <f t="shared" si="11"/>
        <v>0</v>
      </c>
      <c r="AL65" s="1">
        <f t="shared" si="12"/>
        <v>0</v>
      </c>
    </row>
    <row r="66" spans="1:38" ht="12.75">
      <c r="A66" s="150" t="s">
        <v>267</v>
      </c>
      <c r="B66" s="151"/>
      <c r="C66" s="151"/>
      <c r="D66" s="151"/>
      <c r="E66" s="151"/>
      <c r="F66" s="151"/>
      <c r="G66" s="151"/>
      <c r="H66" s="151"/>
      <c r="I66" s="151"/>
      <c r="J66" s="151"/>
      <c r="K66" s="151"/>
      <c r="L66" s="151"/>
      <c r="M66" s="151"/>
      <c r="N66" s="151"/>
      <c r="O66" s="151"/>
      <c r="P66" s="151"/>
      <c r="Q66" s="151"/>
      <c r="R66" s="151"/>
      <c r="S66" s="151"/>
      <c r="T66" s="151"/>
      <c r="U66" s="151"/>
      <c r="V66" s="151"/>
      <c r="W66" s="151"/>
      <c r="X66" s="151"/>
      <c r="Y66" s="151"/>
      <c r="Z66" s="151"/>
      <c r="AA66" s="138" t="s">
        <v>268</v>
      </c>
      <c r="AB66" s="138"/>
      <c r="AC66" s="138"/>
      <c r="AD66" s="138"/>
      <c r="AE66" s="37">
        <v>7700000</v>
      </c>
      <c r="AF66" s="37">
        <v>7700000</v>
      </c>
      <c r="AG66" s="37">
        <v>0</v>
      </c>
      <c r="AH66" s="37"/>
      <c r="AI66" s="37">
        <v>0</v>
      </c>
      <c r="AJ66" s="37">
        <v>0</v>
      </c>
      <c r="AK66" s="1">
        <f t="shared" si="11"/>
        <v>7700000</v>
      </c>
      <c r="AL66" s="1">
        <f t="shared" si="12"/>
        <v>7700000</v>
      </c>
    </row>
    <row r="67" spans="1:38" ht="12.75">
      <c r="A67" s="150" t="s">
        <v>269</v>
      </c>
      <c r="B67" s="151"/>
      <c r="C67" s="151"/>
      <c r="D67" s="151"/>
      <c r="E67" s="151"/>
      <c r="F67" s="151"/>
      <c r="G67" s="151"/>
      <c r="H67" s="151"/>
      <c r="I67" s="151"/>
      <c r="J67" s="151"/>
      <c r="K67" s="151"/>
      <c r="L67" s="151"/>
      <c r="M67" s="151"/>
      <c r="N67" s="151"/>
      <c r="O67" s="151"/>
      <c r="P67" s="151"/>
      <c r="Q67" s="151"/>
      <c r="R67" s="151"/>
      <c r="S67" s="151"/>
      <c r="T67" s="151"/>
      <c r="U67" s="151"/>
      <c r="V67" s="151"/>
      <c r="W67" s="151"/>
      <c r="X67" s="151"/>
      <c r="Y67" s="151"/>
      <c r="Z67" s="151"/>
      <c r="AA67" s="138" t="s">
        <v>270</v>
      </c>
      <c r="AB67" s="138"/>
      <c r="AC67" s="138"/>
      <c r="AD67" s="138"/>
      <c r="AE67" s="37"/>
      <c r="AF67" s="37"/>
      <c r="AG67" s="37"/>
      <c r="AH67" s="37"/>
      <c r="AI67" s="37"/>
      <c r="AJ67" s="37"/>
      <c r="AK67" s="1">
        <f t="shared" si="11"/>
        <v>0</v>
      </c>
      <c r="AL67" s="1">
        <f t="shared" si="12"/>
        <v>0</v>
      </c>
    </row>
    <row r="68" spans="1:38" ht="12.75">
      <c r="A68" s="152" t="s">
        <v>535</v>
      </c>
      <c r="B68" s="153"/>
      <c r="C68" s="153"/>
      <c r="D68" s="153"/>
      <c r="E68" s="153"/>
      <c r="F68" s="153"/>
      <c r="G68" s="153"/>
      <c r="H68" s="153"/>
      <c r="I68" s="153"/>
      <c r="J68" s="153"/>
      <c r="K68" s="153"/>
      <c r="L68" s="153"/>
      <c r="M68" s="153"/>
      <c r="N68" s="153"/>
      <c r="O68" s="153"/>
      <c r="P68" s="153"/>
      <c r="Q68" s="153"/>
      <c r="R68" s="153"/>
      <c r="S68" s="153"/>
      <c r="T68" s="153"/>
      <c r="U68" s="153"/>
      <c r="V68" s="153"/>
      <c r="W68" s="153"/>
      <c r="X68" s="153"/>
      <c r="Y68" s="153"/>
      <c r="Z68" s="153"/>
      <c r="AA68" s="145" t="s">
        <v>270</v>
      </c>
      <c r="AB68" s="145"/>
      <c r="AC68" s="145"/>
      <c r="AD68" s="145"/>
      <c r="AE68" s="37">
        <v>320000</v>
      </c>
      <c r="AF68" s="37">
        <v>377953</v>
      </c>
      <c r="AG68" s="37">
        <v>0</v>
      </c>
      <c r="AH68" s="37">
        <v>20457</v>
      </c>
      <c r="AI68" s="37">
        <v>0</v>
      </c>
      <c r="AJ68" s="37">
        <v>0</v>
      </c>
      <c r="AK68" s="1">
        <f t="shared" si="11"/>
        <v>377953</v>
      </c>
      <c r="AL68" s="1">
        <f t="shared" si="12"/>
        <v>398410</v>
      </c>
    </row>
    <row r="69" spans="1:38" ht="12.75">
      <c r="A69" s="150" t="s">
        <v>271</v>
      </c>
      <c r="B69" s="151"/>
      <c r="C69" s="151"/>
      <c r="D69" s="151"/>
      <c r="E69" s="151"/>
      <c r="F69" s="151"/>
      <c r="G69" s="151"/>
      <c r="H69" s="151"/>
      <c r="I69" s="151"/>
      <c r="J69" s="151"/>
      <c r="K69" s="151"/>
      <c r="L69" s="151"/>
      <c r="M69" s="151"/>
      <c r="N69" s="151"/>
      <c r="O69" s="151"/>
      <c r="P69" s="151"/>
      <c r="Q69" s="151"/>
      <c r="R69" s="151"/>
      <c r="S69" s="151"/>
      <c r="T69" s="151"/>
      <c r="U69" s="151"/>
      <c r="V69" s="151"/>
      <c r="W69" s="151"/>
      <c r="X69" s="151"/>
      <c r="Y69" s="151"/>
      <c r="Z69" s="151"/>
      <c r="AA69" s="138" t="s">
        <v>272</v>
      </c>
      <c r="AB69" s="138"/>
      <c r="AC69" s="138"/>
      <c r="AD69" s="138"/>
      <c r="AE69" s="37">
        <v>4198622</v>
      </c>
      <c r="AF69" s="37">
        <v>8493835</v>
      </c>
      <c r="AG69" s="37">
        <v>2000000</v>
      </c>
      <c r="AH69" s="37">
        <v>2192679</v>
      </c>
      <c r="AI69" s="37">
        <v>1935000</v>
      </c>
      <c r="AJ69" s="37">
        <v>731672</v>
      </c>
      <c r="AK69" s="1">
        <f t="shared" si="11"/>
        <v>12428835</v>
      </c>
      <c r="AL69" s="1">
        <f t="shared" si="12"/>
        <v>11418186</v>
      </c>
    </row>
    <row r="70" spans="1:38" ht="12.75" customHeight="1">
      <c r="A70" s="146" t="s">
        <v>273</v>
      </c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38" t="s">
        <v>274</v>
      </c>
      <c r="AB70" s="138"/>
      <c r="AC70" s="138"/>
      <c r="AD70" s="138"/>
      <c r="AE70" s="37"/>
      <c r="AF70" s="37"/>
      <c r="AG70" s="37"/>
      <c r="AH70" s="37"/>
      <c r="AI70" s="37"/>
      <c r="AJ70" s="37"/>
      <c r="AK70" s="1">
        <f t="shared" si="11"/>
        <v>0</v>
      </c>
      <c r="AL70" s="1">
        <f t="shared" si="12"/>
        <v>0</v>
      </c>
    </row>
    <row r="71" spans="1:38" ht="12.75" customHeight="1">
      <c r="A71" s="146" t="s">
        <v>275</v>
      </c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38" t="s">
        <v>276</v>
      </c>
      <c r="AB71" s="138"/>
      <c r="AC71" s="138"/>
      <c r="AD71" s="138"/>
      <c r="AE71" s="37"/>
      <c r="AF71" s="37"/>
      <c r="AG71" s="37"/>
      <c r="AH71" s="37"/>
      <c r="AI71" s="37"/>
      <c r="AJ71" s="37"/>
      <c r="AK71" s="1">
        <f t="shared" si="11"/>
        <v>0</v>
      </c>
      <c r="AL71" s="1">
        <f t="shared" si="12"/>
        <v>0</v>
      </c>
    </row>
    <row r="72" spans="1:38" ht="12.75" customHeight="1">
      <c r="A72" s="146" t="s">
        <v>277</v>
      </c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38" t="s">
        <v>278</v>
      </c>
      <c r="AB72" s="138"/>
      <c r="AC72" s="138"/>
      <c r="AD72" s="138"/>
      <c r="AE72" s="37">
        <v>3299028</v>
      </c>
      <c r="AF72" s="37">
        <v>4474384</v>
      </c>
      <c r="AG72" s="37">
        <v>540000</v>
      </c>
      <c r="AH72" s="37">
        <v>540000</v>
      </c>
      <c r="AI72" s="37">
        <v>522450</v>
      </c>
      <c r="AJ72" s="37">
        <v>197550</v>
      </c>
      <c r="AK72" s="1">
        <f t="shared" si="11"/>
        <v>5536834</v>
      </c>
      <c r="AL72" s="1">
        <f t="shared" si="12"/>
        <v>5211934</v>
      </c>
    </row>
    <row r="73" spans="1:38" s="1" customFormat="1" ht="12.75" customHeight="1">
      <c r="A73" s="154" t="s">
        <v>512</v>
      </c>
      <c r="B73" s="155"/>
      <c r="C73" s="155"/>
      <c r="D73" s="155"/>
      <c r="E73" s="155"/>
      <c r="F73" s="155"/>
      <c r="G73" s="155"/>
      <c r="H73" s="155"/>
      <c r="I73" s="155"/>
      <c r="J73" s="155"/>
      <c r="K73" s="155"/>
      <c r="L73" s="155"/>
      <c r="M73" s="155"/>
      <c r="N73" s="155"/>
      <c r="O73" s="155"/>
      <c r="P73" s="155"/>
      <c r="Q73" s="155"/>
      <c r="R73" s="155"/>
      <c r="S73" s="155"/>
      <c r="T73" s="155"/>
      <c r="U73" s="155"/>
      <c r="V73" s="155"/>
      <c r="W73" s="155"/>
      <c r="X73" s="155"/>
      <c r="Y73" s="155"/>
      <c r="Z73" s="155"/>
      <c r="AA73" s="144" t="s">
        <v>279</v>
      </c>
      <c r="AB73" s="144"/>
      <c r="AC73" s="144"/>
      <c r="AD73" s="144"/>
      <c r="AE73" s="1">
        <f aca="true" t="shared" si="14" ref="AE73:AJ73">SUM(AE66:AE72)</f>
        <v>15517650</v>
      </c>
      <c r="AF73" s="1">
        <f t="shared" si="14"/>
        <v>21046172</v>
      </c>
      <c r="AG73" s="1">
        <f t="shared" si="14"/>
        <v>2540000</v>
      </c>
      <c r="AH73" s="1">
        <f t="shared" si="14"/>
        <v>2753136</v>
      </c>
      <c r="AI73" s="1">
        <f t="shared" si="14"/>
        <v>2457450</v>
      </c>
      <c r="AJ73" s="1">
        <f t="shared" si="14"/>
        <v>929222</v>
      </c>
      <c r="AK73" s="1">
        <f t="shared" si="11"/>
        <v>26043622</v>
      </c>
      <c r="AL73" s="1">
        <f t="shared" si="12"/>
        <v>24728530</v>
      </c>
    </row>
    <row r="74" spans="1:38" ht="12" customHeight="1">
      <c r="A74" s="98" t="s">
        <v>280</v>
      </c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  <c r="AA74" s="138" t="s">
        <v>281</v>
      </c>
      <c r="AB74" s="138"/>
      <c r="AC74" s="138"/>
      <c r="AD74" s="138"/>
      <c r="AE74" s="37">
        <v>26968500</v>
      </c>
      <c r="AF74" s="37">
        <v>19855101</v>
      </c>
      <c r="AG74" s="37">
        <v>0</v>
      </c>
      <c r="AH74" s="37"/>
      <c r="AI74" s="37">
        <v>10000000</v>
      </c>
      <c r="AJ74" s="37">
        <v>10000000</v>
      </c>
      <c r="AK74" s="1">
        <f t="shared" si="11"/>
        <v>29855101</v>
      </c>
      <c r="AL74" s="1">
        <f t="shared" si="12"/>
        <v>29855101</v>
      </c>
    </row>
    <row r="75" spans="1:38" ht="12.75" customHeight="1">
      <c r="A75" s="98" t="s">
        <v>282</v>
      </c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  <c r="AA75" s="138" t="s">
        <v>283</v>
      </c>
      <c r="AB75" s="138"/>
      <c r="AC75" s="138"/>
      <c r="AD75" s="138"/>
      <c r="AE75" s="37"/>
      <c r="AF75" s="37"/>
      <c r="AG75" s="37"/>
      <c r="AH75" s="37"/>
      <c r="AI75" s="37"/>
      <c r="AJ75" s="37"/>
      <c r="AK75" s="1">
        <f t="shared" si="11"/>
        <v>0</v>
      </c>
      <c r="AL75" s="1">
        <f t="shared" si="12"/>
        <v>0</v>
      </c>
    </row>
    <row r="76" spans="1:38" ht="12.75" customHeight="1">
      <c r="A76" s="98" t="s">
        <v>284</v>
      </c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  <c r="AA76" s="138" t="s">
        <v>285</v>
      </c>
      <c r="AB76" s="138"/>
      <c r="AC76" s="138"/>
      <c r="AD76" s="138"/>
      <c r="AE76" s="37"/>
      <c r="AF76" s="37"/>
      <c r="AG76" s="37"/>
      <c r="AH76" s="37"/>
      <c r="AI76" s="37"/>
      <c r="AJ76" s="37"/>
      <c r="AK76" s="1">
        <f t="shared" si="11"/>
        <v>0</v>
      </c>
      <c r="AL76" s="1">
        <f t="shared" si="12"/>
        <v>0</v>
      </c>
    </row>
    <row r="77" spans="1:38" ht="12.75" customHeight="1">
      <c r="A77" s="98" t="s">
        <v>286</v>
      </c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  <c r="AA77" s="138" t="s">
        <v>287</v>
      </c>
      <c r="AB77" s="138"/>
      <c r="AC77" s="138"/>
      <c r="AD77" s="138"/>
      <c r="AE77" s="37">
        <v>7281495</v>
      </c>
      <c r="AF77" s="37">
        <v>5360877</v>
      </c>
      <c r="AG77" s="37">
        <v>0</v>
      </c>
      <c r="AH77" s="37"/>
      <c r="AI77" s="37">
        <v>2700000</v>
      </c>
      <c r="AJ77" s="37">
        <v>2700000</v>
      </c>
      <c r="AK77" s="1">
        <f t="shared" si="11"/>
        <v>8060877</v>
      </c>
      <c r="AL77" s="1">
        <f t="shared" si="12"/>
        <v>8060877</v>
      </c>
    </row>
    <row r="78" spans="1:38" s="1" customFormat="1" ht="12.75" customHeight="1">
      <c r="A78" s="102" t="s">
        <v>513</v>
      </c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44" t="s">
        <v>288</v>
      </c>
      <c r="AB78" s="144"/>
      <c r="AC78" s="144"/>
      <c r="AD78" s="144"/>
      <c r="AE78" s="1">
        <f aca="true" t="shared" si="15" ref="AE78:AJ78">SUM(AE74:AE77)</f>
        <v>34249995</v>
      </c>
      <c r="AF78" s="1">
        <f t="shared" si="15"/>
        <v>25215978</v>
      </c>
      <c r="AG78" s="1">
        <f t="shared" si="15"/>
        <v>0</v>
      </c>
      <c r="AH78" s="1">
        <f t="shared" si="15"/>
        <v>0</v>
      </c>
      <c r="AI78" s="1">
        <f t="shared" si="15"/>
        <v>12700000</v>
      </c>
      <c r="AJ78" s="1">
        <f t="shared" si="15"/>
        <v>12700000</v>
      </c>
      <c r="AK78" s="1">
        <f t="shared" si="11"/>
        <v>37915978</v>
      </c>
      <c r="AL78" s="1">
        <f t="shared" si="12"/>
        <v>37915978</v>
      </c>
    </row>
    <row r="79" spans="1:38" ht="12.75" customHeight="1">
      <c r="A79" s="98" t="s">
        <v>289</v>
      </c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  <c r="AA79" s="138" t="s">
        <v>290</v>
      </c>
      <c r="AB79" s="138"/>
      <c r="AC79" s="138"/>
      <c r="AD79" s="138"/>
      <c r="AE79" s="37"/>
      <c r="AF79" s="37"/>
      <c r="AG79" s="37"/>
      <c r="AH79" s="37"/>
      <c r="AI79" s="37"/>
      <c r="AJ79" s="37"/>
      <c r="AK79" s="1">
        <f t="shared" si="11"/>
        <v>0</v>
      </c>
      <c r="AL79" s="1">
        <f t="shared" si="12"/>
        <v>0</v>
      </c>
    </row>
    <row r="80" spans="1:38" ht="12.75" customHeight="1">
      <c r="A80" s="98" t="s">
        <v>291</v>
      </c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  <c r="AA80" s="138" t="s">
        <v>292</v>
      </c>
      <c r="AB80" s="138"/>
      <c r="AC80" s="138"/>
      <c r="AD80" s="138"/>
      <c r="AE80" s="37"/>
      <c r="AF80" s="37"/>
      <c r="AG80" s="37"/>
      <c r="AH80" s="37"/>
      <c r="AI80" s="37"/>
      <c r="AJ80" s="37"/>
      <c r="AK80" s="1">
        <f t="shared" si="11"/>
        <v>0</v>
      </c>
      <c r="AL80" s="1">
        <f t="shared" si="12"/>
        <v>0</v>
      </c>
    </row>
    <row r="81" spans="1:38" ht="12.75" customHeight="1">
      <c r="A81" s="98" t="s">
        <v>293</v>
      </c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  <c r="AA81" s="138" t="s">
        <v>294</v>
      </c>
      <c r="AB81" s="138"/>
      <c r="AC81" s="138"/>
      <c r="AD81" s="138"/>
      <c r="AE81" s="37"/>
      <c r="AF81" s="37"/>
      <c r="AG81" s="37"/>
      <c r="AH81" s="37"/>
      <c r="AI81" s="37"/>
      <c r="AJ81" s="37"/>
      <c r="AK81" s="1">
        <f t="shared" si="11"/>
        <v>0</v>
      </c>
      <c r="AL81" s="1">
        <f t="shared" si="12"/>
        <v>0</v>
      </c>
    </row>
    <row r="82" spans="1:38" ht="12.75" customHeight="1">
      <c r="A82" s="98" t="s">
        <v>295</v>
      </c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  <c r="AA82" s="138" t="s">
        <v>296</v>
      </c>
      <c r="AB82" s="138"/>
      <c r="AC82" s="138"/>
      <c r="AD82" s="138"/>
      <c r="AE82" s="37"/>
      <c r="AF82" s="37"/>
      <c r="AG82" s="37"/>
      <c r="AH82" s="37"/>
      <c r="AI82" s="37"/>
      <c r="AJ82" s="37"/>
      <c r="AK82" s="1">
        <f t="shared" si="11"/>
        <v>0</v>
      </c>
      <c r="AL82" s="1">
        <f t="shared" si="12"/>
        <v>0</v>
      </c>
    </row>
    <row r="83" spans="1:38" ht="12.75" customHeight="1">
      <c r="A83" s="98" t="s">
        <v>297</v>
      </c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  <c r="AA83" s="138" t="s">
        <v>298</v>
      </c>
      <c r="AB83" s="138"/>
      <c r="AC83" s="138"/>
      <c r="AD83" s="138"/>
      <c r="AE83" s="37"/>
      <c r="AF83" s="37"/>
      <c r="AG83" s="37"/>
      <c r="AH83" s="37"/>
      <c r="AI83" s="37"/>
      <c r="AJ83" s="37"/>
      <c r="AK83" s="1">
        <f t="shared" si="11"/>
        <v>0</v>
      </c>
      <c r="AL83" s="1">
        <f t="shared" si="12"/>
        <v>0</v>
      </c>
    </row>
    <row r="84" spans="1:38" ht="12.75">
      <c r="A84" s="98" t="s">
        <v>299</v>
      </c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  <c r="AA84" s="138" t="s">
        <v>300</v>
      </c>
      <c r="AB84" s="138"/>
      <c r="AC84" s="138"/>
      <c r="AD84" s="138"/>
      <c r="AE84" s="37"/>
      <c r="AF84" s="37"/>
      <c r="AG84" s="37"/>
      <c r="AH84" s="37"/>
      <c r="AI84" s="37"/>
      <c r="AJ84" s="37"/>
      <c r="AK84" s="1">
        <f t="shared" si="11"/>
        <v>0</v>
      </c>
      <c r="AL84" s="1">
        <f t="shared" si="12"/>
        <v>0</v>
      </c>
    </row>
    <row r="85" spans="1:38" ht="12.75">
      <c r="A85" s="98" t="s">
        <v>301</v>
      </c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99"/>
      <c r="AA85" s="138" t="s">
        <v>302</v>
      </c>
      <c r="AB85" s="138"/>
      <c r="AC85" s="138"/>
      <c r="AD85" s="138"/>
      <c r="AE85" s="37"/>
      <c r="AF85" s="37"/>
      <c r="AG85" s="37"/>
      <c r="AH85" s="37"/>
      <c r="AI85" s="37"/>
      <c r="AJ85" s="37"/>
      <c r="AK85" s="1">
        <f t="shared" si="11"/>
        <v>0</v>
      </c>
      <c r="AL85" s="1">
        <f t="shared" si="12"/>
        <v>0</v>
      </c>
    </row>
    <row r="86" spans="1:38" ht="12.75">
      <c r="A86" s="98" t="s">
        <v>303</v>
      </c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  <c r="AA86" s="138" t="s">
        <v>628</v>
      </c>
      <c r="AB86" s="138"/>
      <c r="AC86" s="138"/>
      <c r="AD86" s="138"/>
      <c r="AE86" s="37">
        <v>881960</v>
      </c>
      <c r="AF86" s="37">
        <v>881960</v>
      </c>
      <c r="AG86" s="37">
        <v>0</v>
      </c>
      <c r="AH86" s="37"/>
      <c r="AI86" s="37">
        <v>0</v>
      </c>
      <c r="AJ86" s="37">
        <v>0</v>
      </c>
      <c r="AK86" s="1">
        <f t="shared" si="11"/>
        <v>881960</v>
      </c>
      <c r="AL86" s="1">
        <f t="shared" si="12"/>
        <v>881960</v>
      </c>
    </row>
    <row r="87" spans="1:38" s="1" customFormat="1" ht="12.75">
      <c r="A87" s="102" t="s">
        <v>514</v>
      </c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44" t="s">
        <v>304</v>
      </c>
      <c r="AB87" s="144"/>
      <c r="AC87" s="144"/>
      <c r="AD87" s="144"/>
      <c r="AE87" s="1">
        <f aca="true" t="shared" si="16" ref="AE87:AJ87">SUM(AE86)</f>
        <v>881960</v>
      </c>
      <c r="AF87" s="1">
        <f t="shared" si="16"/>
        <v>881960</v>
      </c>
      <c r="AG87" s="1">
        <f t="shared" si="16"/>
        <v>0</v>
      </c>
      <c r="AH87" s="1">
        <f t="shared" si="16"/>
        <v>0</v>
      </c>
      <c r="AI87" s="1">
        <f t="shared" si="16"/>
        <v>0</v>
      </c>
      <c r="AJ87" s="1">
        <f t="shared" si="16"/>
        <v>0</v>
      </c>
      <c r="AK87" s="1">
        <f t="shared" si="11"/>
        <v>881960</v>
      </c>
      <c r="AL87" s="1">
        <f t="shared" si="12"/>
        <v>881960</v>
      </c>
    </row>
    <row r="88" spans="1:38" s="1" customFormat="1" ht="12.75">
      <c r="A88" s="154" t="s">
        <v>515</v>
      </c>
      <c r="B88" s="155"/>
      <c r="C88" s="155"/>
      <c r="D88" s="155"/>
      <c r="E88" s="155"/>
      <c r="F88" s="155"/>
      <c r="G88" s="155"/>
      <c r="H88" s="155"/>
      <c r="I88" s="155"/>
      <c r="J88" s="155"/>
      <c r="K88" s="155"/>
      <c r="L88" s="155"/>
      <c r="M88" s="155"/>
      <c r="N88" s="155"/>
      <c r="O88" s="155"/>
      <c r="P88" s="155"/>
      <c r="Q88" s="155"/>
      <c r="R88" s="155"/>
      <c r="S88" s="155"/>
      <c r="T88" s="155"/>
      <c r="U88" s="155"/>
      <c r="V88" s="155"/>
      <c r="W88" s="155"/>
      <c r="X88" s="155"/>
      <c r="Y88" s="155"/>
      <c r="Z88" s="155"/>
      <c r="AA88" s="156" t="s">
        <v>305</v>
      </c>
      <c r="AB88" s="157"/>
      <c r="AC88" s="157"/>
      <c r="AD88" s="158"/>
      <c r="AE88" s="1">
        <f aca="true" t="shared" si="17" ref="AE88:AJ88">SUM(AE23,AE24,AE48,AE55,AE64,AE73,AE78,AE87)</f>
        <v>154803394</v>
      </c>
      <c r="AF88" s="1">
        <f t="shared" si="17"/>
        <v>157362522</v>
      </c>
      <c r="AG88" s="1">
        <f t="shared" si="17"/>
        <v>40908765</v>
      </c>
      <c r="AH88" s="1">
        <f t="shared" si="17"/>
        <v>43164754</v>
      </c>
      <c r="AI88" s="1">
        <f t="shared" si="17"/>
        <v>118287317</v>
      </c>
      <c r="AJ88" s="1">
        <f t="shared" si="17"/>
        <v>113457769</v>
      </c>
      <c r="AK88" s="1">
        <f t="shared" si="11"/>
        <v>316558604</v>
      </c>
      <c r="AL88" s="1">
        <f t="shared" si="12"/>
        <v>313985045</v>
      </c>
    </row>
    <row r="89" spans="1:36" ht="12.75">
      <c r="A89" s="97" t="s">
        <v>306</v>
      </c>
      <c r="B89" s="97"/>
      <c r="C89" s="97"/>
      <c r="D89" s="97"/>
      <c r="E89" s="97"/>
      <c r="F89" s="97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37"/>
      <c r="AC89" s="37"/>
      <c r="AD89" s="37"/>
      <c r="AE89" s="37"/>
      <c r="AF89" s="37"/>
      <c r="AG89" s="37"/>
      <c r="AH89" s="37"/>
      <c r="AI89" s="37"/>
      <c r="AJ89" s="37"/>
    </row>
    <row r="90" spans="1:36" ht="12.75">
      <c r="A90" s="97" t="s">
        <v>107</v>
      </c>
      <c r="B90" s="97"/>
      <c r="C90" s="97"/>
      <c r="D90" s="97"/>
      <c r="E90" s="97"/>
      <c r="F90" s="97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37"/>
      <c r="AC90" s="37"/>
      <c r="AD90" s="37"/>
      <c r="AE90" s="37"/>
      <c r="AF90" s="37"/>
      <c r="AG90" s="37"/>
      <c r="AH90" s="37"/>
      <c r="AI90" s="37"/>
      <c r="AJ90" s="37"/>
    </row>
    <row r="91" spans="1:38" ht="12.75">
      <c r="A91" s="113" t="s">
        <v>108</v>
      </c>
      <c r="B91" s="113"/>
      <c r="C91" s="113"/>
      <c r="D91" s="113"/>
      <c r="E91" s="113"/>
      <c r="F91" s="113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 t="s">
        <v>109</v>
      </c>
      <c r="AB91" s="37"/>
      <c r="AC91" s="37"/>
      <c r="AD91" s="37"/>
      <c r="AE91" s="97" t="s">
        <v>499</v>
      </c>
      <c r="AF91" s="97"/>
      <c r="AG91" s="97" t="s">
        <v>159</v>
      </c>
      <c r="AH91" s="97"/>
      <c r="AI91" s="97" t="s">
        <v>160</v>
      </c>
      <c r="AJ91" s="97"/>
      <c r="AK91" s="97" t="s">
        <v>351</v>
      </c>
      <c r="AL91" s="97"/>
    </row>
    <row r="92" spans="1:38" ht="12.75">
      <c r="A92" s="110" t="s">
        <v>307</v>
      </c>
      <c r="B92" s="111"/>
      <c r="C92" s="111"/>
      <c r="D92" s="111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111"/>
      <c r="U92" s="111"/>
      <c r="V92" s="111"/>
      <c r="W92" s="111"/>
      <c r="X92" s="111"/>
      <c r="Y92" s="111"/>
      <c r="Z92" s="112"/>
      <c r="AA92" s="110" t="s">
        <v>308</v>
      </c>
      <c r="AB92" s="111"/>
      <c r="AC92" s="111"/>
      <c r="AD92" s="111"/>
      <c r="AE92" s="37"/>
      <c r="AF92" s="37"/>
      <c r="AG92" s="37"/>
      <c r="AH92" s="37"/>
      <c r="AI92" s="37"/>
      <c r="AJ92" s="37"/>
      <c r="AK92" s="1">
        <f>SUM(AE92,AG92,AI92)</f>
        <v>0</v>
      </c>
      <c r="AL92" s="1">
        <f>SUM(AE92,AH92,AJ92)</f>
        <v>0</v>
      </c>
    </row>
    <row r="93" spans="1:38" ht="12.75">
      <c r="A93" s="110" t="s">
        <v>309</v>
      </c>
      <c r="B93" s="111"/>
      <c r="C93" s="111"/>
      <c r="D93" s="111"/>
      <c r="E93" s="111"/>
      <c r="F93" s="111"/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  <c r="T93" s="111"/>
      <c r="U93" s="111"/>
      <c r="V93" s="111"/>
      <c r="W93" s="111"/>
      <c r="X93" s="111"/>
      <c r="Y93" s="111"/>
      <c r="Z93" s="112"/>
      <c r="AA93" s="110" t="s">
        <v>310</v>
      </c>
      <c r="AB93" s="111"/>
      <c r="AC93" s="111"/>
      <c r="AD93" s="111"/>
      <c r="AE93" s="37"/>
      <c r="AF93" s="37"/>
      <c r="AG93" s="37"/>
      <c r="AH93" s="37"/>
      <c r="AI93" s="37"/>
      <c r="AJ93" s="37"/>
      <c r="AK93" s="1">
        <f aca="true" t="shared" si="18" ref="AK93:AK102">SUM(AE93,AG93,AI93)</f>
        <v>0</v>
      </c>
      <c r="AL93" s="1">
        <f aca="true" t="shared" si="19" ref="AL93:AL102">SUM(AE93,AH93,AJ93)</f>
        <v>0</v>
      </c>
    </row>
    <row r="94" spans="1:38" ht="12.75">
      <c r="A94" s="110" t="s">
        <v>311</v>
      </c>
      <c r="B94" s="111"/>
      <c r="C94" s="111"/>
      <c r="D94" s="111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111"/>
      <c r="U94" s="111"/>
      <c r="V94" s="111"/>
      <c r="W94" s="111"/>
      <c r="X94" s="111"/>
      <c r="Y94" s="111"/>
      <c r="Z94" s="112"/>
      <c r="AA94" s="110" t="s">
        <v>312</v>
      </c>
      <c r="AB94" s="111"/>
      <c r="AC94" s="111"/>
      <c r="AD94" s="111"/>
      <c r="AE94" s="37"/>
      <c r="AF94" s="37"/>
      <c r="AG94" s="37"/>
      <c r="AH94" s="37"/>
      <c r="AI94" s="37"/>
      <c r="AJ94" s="37"/>
      <c r="AK94" s="1">
        <f t="shared" si="18"/>
        <v>0</v>
      </c>
      <c r="AL94" s="1">
        <f t="shared" si="19"/>
        <v>0</v>
      </c>
    </row>
    <row r="95" spans="1:38" ht="12.75">
      <c r="A95" s="114" t="s">
        <v>313</v>
      </c>
      <c r="B95" s="115"/>
      <c r="C95" s="115"/>
      <c r="D95" s="115"/>
      <c r="E95" s="115"/>
      <c r="F95" s="115"/>
      <c r="G95" s="115"/>
      <c r="H95" s="115"/>
      <c r="I95" s="115"/>
      <c r="J95" s="115"/>
      <c r="K95" s="115"/>
      <c r="L95" s="115"/>
      <c r="M95" s="115"/>
      <c r="N95" s="115"/>
      <c r="O95" s="115"/>
      <c r="P95" s="115"/>
      <c r="Q95" s="115"/>
      <c r="R95" s="115"/>
      <c r="S95" s="115"/>
      <c r="T95" s="115"/>
      <c r="U95" s="115"/>
      <c r="V95" s="115"/>
      <c r="W95" s="115"/>
      <c r="X95" s="115"/>
      <c r="Y95" s="115"/>
      <c r="Z95" s="116"/>
      <c r="AA95" s="114" t="s">
        <v>314</v>
      </c>
      <c r="AB95" s="115"/>
      <c r="AC95" s="115"/>
      <c r="AD95" s="115"/>
      <c r="AE95" s="37">
        <f>SUM(AE92:AE94)</f>
        <v>0</v>
      </c>
      <c r="AF95" s="37"/>
      <c r="AG95" s="37">
        <f>SUM(AG92:AG94)</f>
        <v>0</v>
      </c>
      <c r="AH95" s="37"/>
      <c r="AI95" s="37">
        <f>SUM(AI92:AI94)</f>
        <v>0</v>
      </c>
      <c r="AJ95" s="37"/>
      <c r="AK95" s="1">
        <f t="shared" si="18"/>
        <v>0</v>
      </c>
      <c r="AL95" s="1">
        <f t="shared" si="19"/>
        <v>0</v>
      </c>
    </row>
    <row r="96" spans="1:38" ht="12.75">
      <c r="A96" s="117" t="s">
        <v>315</v>
      </c>
      <c r="B96" s="118"/>
      <c r="C96" s="118"/>
      <c r="D96" s="118"/>
      <c r="E96" s="118"/>
      <c r="F96" s="118"/>
      <c r="G96" s="118"/>
      <c r="H96" s="118"/>
      <c r="I96" s="118"/>
      <c r="J96" s="118"/>
      <c r="K96" s="118"/>
      <c r="L96" s="118"/>
      <c r="M96" s="118"/>
      <c r="N96" s="118"/>
      <c r="O96" s="118"/>
      <c r="P96" s="118"/>
      <c r="Q96" s="118"/>
      <c r="R96" s="118"/>
      <c r="S96" s="118"/>
      <c r="T96" s="118"/>
      <c r="U96" s="118"/>
      <c r="V96" s="118"/>
      <c r="W96" s="118"/>
      <c r="X96" s="118"/>
      <c r="Y96" s="118"/>
      <c r="Z96" s="119"/>
      <c r="AA96" s="110" t="s">
        <v>316</v>
      </c>
      <c r="AB96" s="111"/>
      <c r="AC96" s="111"/>
      <c r="AD96" s="111"/>
      <c r="AE96" s="37"/>
      <c r="AF96" s="37"/>
      <c r="AG96" s="37"/>
      <c r="AH96" s="37"/>
      <c r="AI96" s="37"/>
      <c r="AJ96" s="37"/>
      <c r="AK96" s="1">
        <f t="shared" si="18"/>
        <v>0</v>
      </c>
      <c r="AL96" s="1">
        <f t="shared" si="19"/>
        <v>0</v>
      </c>
    </row>
    <row r="97" spans="1:38" s="1" customFormat="1" ht="12.75">
      <c r="A97" s="117" t="s">
        <v>317</v>
      </c>
      <c r="B97" s="118"/>
      <c r="C97" s="118"/>
      <c r="D97" s="118"/>
      <c r="E97" s="118"/>
      <c r="F97" s="118"/>
      <c r="G97" s="118"/>
      <c r="H97" s="118"/>
      <c r="I97" s="118"/>
      <c r="J97" s="118"/>
      <c r="K97" s="118"/>
      <c r="L97" s="118"/>
      <c r="M97" s="118"/>
      <c r="N97" s="118"/>
      <c r="O97" s="118"/>
      <c r="P97" s="118"/>
      <c r="Q97" s="118"/>
      <c r="R97" s="118"/>
      <c r="S97" s="118"/>
      <c r="T97" s="118"/>
      <c r="U97" s="118"/>
      <c r="V97" s="118"/>
      <c r="W97" s="118"/>
      <c r="X97" s="118"/>
      <c r="Y97" s="118"/>
      <c r="Z97" s="119"/>
      <c r="AA97" s="110" t="s">
        <v>318</v>
      </c>
      <c r="AB97" s="111"/>
      <c r="AC97" s="111"/>
      <c r="AD97" s="111"/>
      <c r="AE97" s="37"/>
      <c r="AF97" s="37"/>
      <c r="AG97" s="37"/>
      <c r="AH97" s="37"/>
      <c r="AI97" s="37"/>
      <c r="AJ97" s="37"/>
      <c r="AK97" s="1">
        <f t="shared" si="18"/>
        <v>0</v>
      </c>
      <c r="AL97" s="1">
        <f t="shared" si="19"/>
        <v>0</v>
      </c>
    </row>
    <row r="98" spans="1:38" ht="12.75">
      <c r="A98" s="110" t="s">
        <v>319</v>
      </c>
      <c r="B98" s="111"/>
      <c r="C98" s="111"/>
      <c r="D98" s="111"/>
      <c r="E98" s="111"/>
      <c r="F98" s="111"/>
      <c r="G98" s="111"/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111"/>
      <c r="S98" s="111"/>
      <c r="T98" s="111"/>
      <c r="U98" s="111"/>
      <c r="V98" s="111"/>
      <c r="W98" s="111"/>
      <c r="X98" s="111"/>
      <c r="Y98" s="111"/>
      <c r="Z98" s="112"/>
      <c r="AA98" s="110" t="s">
        <v>320</v>
      </c>
      <c r="AB98" s="111"/>
      <c r="AC98" s="111"/>
      <c r="AD98" s="111"/>
      <c r="AE98" s="37"/>
      <c r="AF98" s="37"/>
      <c r="AG98" s="37"/>
      <c r="AH98" s="37"/>
      <c r="AI98" s="37"/>
      <c r="AJ98" s="37"/>
      <c r="AK98" s="1">
        <f t="shared" si="18"/>
        <v>0</v>
      </c>
      <c r="AL98" s="1">
        <f t="shared" si="19"/>
        <v>0</v>
      </c>
    </row>
    <row r="99" spans="1:38" ht="12.75">
      <c r="A99" s="110" t="s">
        <v>321</v>
      </c>
      <c r="B99" s="111"/>
      <c r="C99" s="111"/>
      <c r="D99" s="111"/>
      <c r="E99" s="111"/>
      <c r="F99" s="111"/>
      <c r="G99" s="111"/>
      <c r="H99" s="111"/>
      <c r="I99" s="111"/>
      <c r="J99" s="111"/>
      <c r="K99" s="111"/>
      <c r="L99" s="111"/>
      <c r="M99" s="111"/>
      <c r="N99" s="111"/>
      <c r="O99" s="111"/>
      <c r="P99" s="111"/>
      <c r="Q99" s="111"/>
      <c r="R99" s="111"/>
      <c r="S99" s="111"/>
      <c r="T99" s="111"/>
      <c r="U99" s="111"/>
      <c r="V99" s="111"/>
      <c r="W99" s="111"/>
      <c r="X99" s="111"/>
      <c r="Y99" s="111"/>
      <c r="Z99" s="112"/>
      <c r="AA99" s="110" t="s">
        <v>322</v>
      </c>
      <c r="AB99" s="111"/>
      <c r="AC99" s="111"/>
      <c r="AD99" s="111"/>
      <c r="AE99" s="37"/>
      <c r="AF99" s="37"/>
      <c r="AG99" s="37"/>
      <c r="AH99" s="37"/>
      <c r="AI99" s="37"/>
      <c r="AJ99" s="37"/>
      <c r="AK99" s="1">
        <f t="shared" si="18"/>
        <v>0</v>
      </c>
      <c r="AL99" s="1">
        <f t="shared" si="19"/>
        <v>0</v>
      </c>
    </row>
    <row r="100" spans="1:38" ht="12.75">
      <c r="A100" s="120" t="s">
        <v>323</v>
      </c>
      <c r="B100" s="121"/>
      <c r="C100" s="121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2"/>
      <c r="AA100" s="114" t="s">
        <v>324</v>
      </c>
      <c r="AB100" s="115"/>
      <c r="AC100" s="115"/>
      <c r="AD100" s="115"/>
      <c r="AE100" s="37">
        <f>SUM(AE96:AE99)</f>
        <v>0</v>
      </c>
      <c r="AF100" s="37"/>
      <c r="AG100" s="37"/>
      <c r="AH100" s="37"/>
      <c r="AI100" s="37"/>
      <c r="AJ100" s="37"/>
      <c r="AK100" s="1">
        <f t="shared" si="18"/>
        <v>0</v>
      </c>
      <c r="AL100" s="1">
        <f t="shared" si="19"/>
        <v>0</v>
      </c>
    </row>
    <row r="101" spans="1:38" ht="12.75">
      <c r="A101" s="117" t="s">
        <v>325</v>
      </c>
      <c r="B101" s="118"/>
      <c r="C101" s="118"/>
      <c r="D101" s="118"/>
      <c r="E101" s="118"/>
      <c r="F101" s="118"/>
      <c r="G101" s="118"/>
      <c r="H101" s="118"/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  <c r="S101" s="118"/>
      <c r="T101" s="118"/>
      <c r="U101" s="118"/>
      <c r="V101" s="118"/>
      <c r="W101" s="118"/>
      <c r="X101" s="118"/>
      <c r="Y101" s="118"/>
      <c r="Z101" s="119"/>
      <c r="AA101" s="110" t="s">
        <v>326</v>
      </c>
      <c r="AB101" s="111"/>
      <c r="AC101" s="111"/>
      <c r="AD101" s="111"/>
      <c r="AE101" s="37"/>
      <c r="AF101" s="37"/>
      <c r="AG101" s="37"/>
      <c r="AH101" s="37"/>
      <c r="AI101" s="37"/>
      <c r="AJ101" s="37"/>
      <c r="AK101" s="1">
        <f t="shared" si="18"/>
        <v>0</v>
      </c>
      <c r="AL101" s="1">
        <f t="shared" si="19"/>
        <v>0</v>
      </c>
    </row>
    <row r="102" spans="1:38" ht="12.75">
      <c r="A102" s="117" t="s">
        <v>327</v>
      </c>
      <c r="B102" s="118"/>
      <c r="C102" s="118"/>
      <c r="D102" s="118"/>
      <c r="E102" s="118"/>
      <c r="F102" s="118"/>
      <c r="G102" s="118"/>
      <c r="H102" s="118"/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  <c r="S102" s="118"/>
      <c r="T102" s="118"/>
      <c r="U102" s="118"/>
      <c r="V102" s="118"/>
      <c r="W102" s="118"/>
      <c r="X102" s="118"/>
      <c r="Y102" s="118"/>
      <c r="Z102" s="119"/>
      <c r="AA102" s="110" t="s">
        <v>328</v>
      </c>
      <c r="AB102" s="111"/>
      <c r="AC102" s="111"/>
      <c r="AD102" s="111"/>
      <c r="AE102" s="37"/>
      <c r="AF102" s="37"/>
      <c r="AG102" s="37"/>
      <c r="AH102" s="37"/>
      <c r="AI102" s="37"/>
      <c r="AJ102" s="37"/>
      <c r="AK102" s="1">
        <f t="shared" si="18"/>
        <v>0</v>
      </c>
      <c r="AL102" s="1">
        <f t="shared" si="19"/>
        <v>0</v>
      </c>
    </row>
    <row r="103" spans="1:38" s="1" customFormat="1" ht="12.75">
      <c r="A103" s="32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4"/>
      <c r="AA103" s="94"/>
      <c r="AB103" s="95"/>
      <c r="AC103" s="95"/>
      <c r="AD103" s="95"/>
      <c r="AE103" s="1" t="s">
        <v>500</v>
      </c>
      <c r="AF103" s="1" t="s">
        <v>615</v>
      </c>
      <c r="AG103" s="1" t="s">
        <v>500</v>
      </c>
      <c r="AH103" s="1" t="s">
        <v>615</v>
      </c>
      <c r="AI103" s="1" t="s">
        <v>500</v>
      </c>
      <c r="AJ103" s="1" t="s">
        <v>615</v>
      </c>
      <c r="AK103" s="1" t="s">
        <v>500</v>
      </c>
      <c r="AL103" s="1" t="s">
        <v>615</v>
      </c>
    </row>
    <row r="104" spans="1:38" s="1" customFormat="1" ht="12.75">
      <c r="A104" s="100" t="s">
        <v>617</v>
      </c>
      <c r="B104" s="101"/>
      <c r="C104" s="101"/>
      <c r="D104" s="101"/>
      <c r="E104" s="101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4"/>
      <c r="AA104" s="93" t="s">
        <v>328</v>
      </c>
      <c r="AB104" s="95"/>
      <c r="AC104" s="95"/>
      <c r="AD104" s="95"/>
      <c r="AE104" s="37">
        <v>0</v>
      </c>
      <c r="AF104" s="37">
        <v>3601956</v>
      </c>
      <c r="AK104" s="1">
        <f>SUM(AE104,AG104,AI104)</f>
        <v>0</v>
      </c>
      <c r="AL104" s="1">
        <f>SUM(AF104,AH104,AJ104)</f>
        <v>3601956</v>
      </c>
    </row>
    <row r="105" spans="1:38" ht="12.75">
      <c r="A105" s="117" t="s">
        <v>329</v>
      </c>
      <c r="B105" s="118"/>
      <c r="C105" s="118"/>
      <c r="D105" s="118"/>
      <c r="E105" s="118"/>
      <c r="F105" s="118"/>
      <c r="G105" s="118"/>
      <c r="H105" s="118"/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  <c r="S105" s="118"/>
      <c r="T105" s="118"/>
      <c r="U105" s="118"/>
      <c r="V105" s="118"/>
      <c r="W105" s="118"/>
      <c r="X105" s="118"/>
      <c r="Y105" s="118"/>
      <c r="Z105" s="119"/>
      <c r="AA105" s="110" t="s">
        <v>330</v>
      </c>
      <c r="AB105" s="111"/>
      <c r="AC105" s="111"/>
      <c r="AD105" s="111"/>
      <c r="AE105" s="37">
        <v>143553740</v>
      </c>
      <c r="AF105" s="37">
        <v>139089727</v>
      </c>
      <c r="AG105" s="37">
        <v>0</v>
      </c>
      <c r="AH105" s="37"/>
      <c r="AI105" s="37">
        <v>0</v>
      </c>
      <c r="AJ105" s="37">
        <v>0</v>
      </c>
      <c r="AK105" s="1">
        <f aca="true" t="shared" si="20" ref="AK105:AK110">SUM(AE105,AG105,AI105)</f>
        <v>143553740</v>
      </c>
      <c r="AL105" s="1">
        <f aca="true" t="shared" si="21" ref="AL105:AL110">SUM(AF105,AH105,AJ105)</f>
        <v>139089727</v>
      </c>
    </row>
    <row r="106" spans="1:38" ht="12.75">
      <c r="A106" s="117" t="s">
        <v>331</v>
      </c>
      <c r="B106" s="118"/>
      <c r="C106" s="118"/>
      <c r="D106" s="118"/>
      <c r="E106" s="118"/>
      <c r="F106" s="118"/>
      <c r="G106" s="118"/>
      <c r="H106" s="118"/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  <c r="S106" s="118"/>
      <c r="T106" s="118"/>
      <c r="U106" s="118"/>
      <c r="V106" s="118"/>
      <c r="W106" s="118"/>
      <c r="X106" s="118"/>
      <c r="Y106" s="118"/>
      <c r="Z106" s="119"/>
      <c r="AA106" s="110" t="s">
        <v>473</v>
      </c>
      <c r="AB106" s="111"/>
      <c r="AC106" s="111"/>
      <c r="AD106" s="111"/>
      <c r="AE106" s="37"/>
      <c r="AF106" s="37"/>
      <c r="AG106" s="37"/>
      <c r="AH106" s="37"/>
      <c r="AI106" s="37"/>
      <c r="AJ106" s="37"/>
      <c r="AK106" s="1">
        <f t="shared" si="20"/>
        <v>0</v>
      </c>
      <c r="AL106" s="1">
        <f t="shared" si="21"/>
        <v>0</v>
      </c>
    </row>
    <row r="107" spans="1:38" ht="12.75">
      <c r="A107" s="117" t="s">
        <v>332</v>
      </c>
      <c r="B107" s="118"/>
      <c r="C107" s="118"/>
      <c r="D107" s="118"/>
      <c r="E107" s="118"/>
      <c r="F107" s="118"/>
      <c r="G107" s="118"/>
      <c r="H107" s="118"/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  <c r="S107" s="118"/>
      <c r="T107" s="118"/>
      <c r="U107" s="118"/>
      <c r="V107" s="118"/>
      <c r="W107" s="118"/>
      <c r="X107" s="118"/>
      <c r="Y107" s="118"/>
      <c r="Z107" s="119"/>
      <c r="AA107" s="110" t="s">
        <v>333</v>
      </c>
      <c r="AB107" s="111"/>
      <c r="AC107" s="111"/>
      <c r="AD107" s="111"/>
      <c r="AE107" s="37"/>
      <c r="AF107" s="37"/>
      <c r="AG107" s="37"/>
      <c r="AH107" s="37"/>
      <c r="AI107" s="37"/>
      <c r="AJ107" s="37"/>
      <c r="AK107" s="1">
        <f t="shared" si="20"/>
        <v>0</v>
      </c>
      <c r="AL107" s="1">
        <f t="shared" si="21"/>
        <v>0</v>
      </c>
    </row>
    <row r="108" spans="1:38" ht="12.75">
      <c r="A108" s="117" t="s">
        <v>334</v>
      </c>
      <c r="B108" s="118"/>
      <c r="C108" s="118"/>
      <c r="D108" s="118"/>
      <c r="E108" s="118"/>
      <c r="F108" s="118"/>
      <c r="G108" s="118"/>
      <c r="H108" s="118"/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  <c r="S108" s="118"/>
      <c r="T108" s="118"/>
      <c r="U108" s="118"/>
      <c r="V108" s="118"/>
      <c r="W108" s="118"/>
      <c r="X108" s="118"/>
      <c r="Y108" s="118"/>
      <c r="Z108" s="119"/>
      <c r="AA108" s="110" t="s">
        <v>335</v>
      </c>
      <c r="AB108" s="111"/>
      <c r="AC108" s="111"/>
      <c r="AD108" s="111"/>
      <c r="AE108" s="37"/>
      <c r="AF108" s="37"/>
      <c r="AG108" s="37"/>
      <c r="AH108" s="37"/>
      <c r="AI108" s="37"/>
      <c r="AJ108" s="37"/>
      <c r="AK108" s="1">
        <f t="shared" si="20"/>
        <v>0</v>
      </c>
      <c r="AL108" s="1">
        <f t="shared" si="21"/>
        <v>0</v>
      </c>
    </row>
    <row r="109" spans="1:38" s="1" customFormat="1" ht="12.75">
      <c r="A109" s="120" t="s">
        <v>516</v>
      </c>
      <c r="B109" s="121"/>
      <c r="C109" s="121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2"/>
      <c r="AA109" s="114" t="s">
        <v>336</v>
      </c>
      <c r="AB109" s="115"/>
      <c r="AC109" s="115"/>
      <c r="AD109" s="115"/>
      <c r="AE109" s="1">
        <f aca="true" t="shared" si="22" ref="AE109:AJ109">SUM(AE104:AE108)</f>
        <v>143553740</v>
      </c>
      <c r="AF109" s="1">
        <f t="shared" si="22"/>
        <v>142691683</v>
      </c>
      <c r="AG109" s="1">
        <f t="shared" si="22"/>
        <v>0</v>
      </c>
      <c r="AH109" s="1">
        <f t="shared" si="22"/>
        <v>0</v>
      </c>
      <c r="AI109" s="1">
        <f t="shared" si="22"/>
        <v>0</v>
      </c>
      <c r="AJ109" s="1">
        <f t="shared" si="22"/>
        <v>0</v>
      </c>
      <c r="AK109" s="1">
        <f t="shared" si="20"/>
        <v>143553740</v>
      </c>
      <c r="AL109" s="1">
        <f t="shared" si="21"/>
        <v>142691683</v>
      </c>
    </row>
    <row r="110" spans="1:38" ht="12.75">
      <c r="A110" s="117" t="s">
        <v>337</v>
      </c>
      <c r="B110" s="118"/>
      <c r="C110" s="118"/>
      <c r="D110" s="118"/>
      <c r="E110" s="118"/>
      <c r="F110" s="118"/>
      <c r="G110" s="118"/>
      <c r="H110" s="118"/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  <c r="S110" s="118"/>
      <c r="T110" s="118"/>
      <c r="U110" s="118"/>
      <c r="V110" s="118"/>
      <c r="W110" s="118"/>
      <c r="X110" s="118"/>
      <c r="Y110" s="118"/>
      <c r="Z110" s="119"/>
      <c r="AA110" s="110" t="s">
        <v>338</v>
      </c>
      <c r="AB110" s="111"/>
      <c r="AC110" s="111"/>
      <c r="AD110" s="111"/>
      <c r="AE110" s="37"/>
      <c r="AF110" s="37"/>
      <c r="AG110" s="37"/>
      <c r="AH110" s="37"/>
      <c r="AI110" s="37"/>
      <c r="AJ110" s="37"/>
      <c r="AK110" s="1">
        <f t="shared" si="20"/>
        <v>0</v>
      </c>
      <c r="AL110" s="1">
        <f t="shared" si="21"/>
        <v>0</v>
      </c>
    </row>
    <row r="111" spans="1:38" ht="12.75">
      <c r="A111" s="110" t="s">
        <v>339</v>
      </c>
      <c r="B111" s="111"/>
      <c r="C111" s="111"/>
      <c r="D111" s="111"/>
      <c r="E111" s="111"/>
      <c r="F111" s="111"/>
      <c r="G111" s="111"/>
      <c r="H111" s="111"/>
      <c r="I111" s="111"/>
      <c r="J111" s="111"/>
      <c r="K111" s="111"/>
      <c r="L111" s="111"/>
      <c r="M111" s="111"/>
      <c r="N111" s="111"/>
      <c r="O111" s="111"/>
      <c r="P111" s="111"/>
      <c r="Q111" s="111"/>
      <c r="R111" s="111"/>
      <c r="S111" s="111"/>
      <c r="T111" s="111"/>
      <c r="U111" s="111"/>
      <c r="V111" s="111"/>
      <c r="W111" s="111"/>
      <c r="X111" s="111"/>
      <c r="Y111" s="111"/>
      <c r="Z111" s="112"/>
      <c r="AA111" s="110" t="s">
        <v>340</v>
      </c>
      <c r="AB111" s="111"/>
      <c r="AC111" s="111"/>
      <c r="AD111" s="111"/>
      <c r="AE111" s="37"/>
      <c r="AF111" s="37"/>
      <c r="AG111" s="37"/>
      <c r="AH111" s="37"/>
      <c r="AI111" s="37"/>
      <c r="AJ111" s="37"/>
      <c r="AK111" s="1">
        <f>SUM(AE111,AG111,AI111)</f>
        <v>0</v>
      </c>
      <c r="AL111" s="1">
        <f>SUM(AF111,AH111,AJ111)</f>
        <v>0</v>
      </c>
    </row>
    <row r="112" spans="1:38" ht="12.75">
      <c r="A112" s="117" t="s">
        <v>341</v>
      </c>
      <c r="B112" s="118"/>
      <c r="C112" s="118"/>
      <c r="D112" s="118"/>
      <c r="E112" s="118"/>
      <c r="F112" s="118"/>
      <c r="G112" s="118"/>
      <c r="H112" s="118"/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  <c r="S112" s="118"/>
      <c r="T112" s="118"/>
      <c r="U112" s="118"/>
      <c r="V112" s="118"/>
      <c r="W112" s="118"/>
      <c r="X112" s="118"/>
      <c r="Y112" s="118"/>
      <c r="Z112" s="119"/>
      <c r="AA112" s="110" t="s">
        <v>342</v>
      </c>
      <c r="AB112" s="111"/>
      <c r="AC112" s="111"/>
      <c r="AD112" s="111"/>
      <c r="AE112" s="37"/>
      <c r="AF112" s="37"/>
      <c r="AG112" s="37"/>
      <c r="AH112" s="37"/>
      <c r="AI112" s="37"/>
      <c r="AJ112" s="37"/>
      <c r="AK112" s="1">
        <f aca="true" t="shared" si="23" ref="AK112:AK118">SUM(AE112,AG112,AI112)</f>
        <v>0</v>
      </c>
      <c r="AL112" s="1">
        <f aca="true" t="shared" si="24" ref="AL112:AL118">SUM(AF112,AH112,AJ112)</f>
        <v>0</v>
      </c>
    </row>
    <row r="113" spans="1:38" ht="12.75">
      <c r="A113" s="117" t="s">
        <v>343</v>
      </c>
      <c r="B113" s="118"/>
      <c r="C113" s="118"/>
      <c r="D113" s="118"/>
      <c r="E113" s="118"/>
      <c r="F113" s="118"/>
      <c r="G113" s="118"/>
      <c r="H113" s="118"/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  <c r="S113" s="118"/>
      <c r="T113" s="118"/>
      <c r="U113" s="118"/>
      <c r="V113" s="118"/>
      <c r="W113" s="118"/>
      <c r="X113" s="118"/>
      <c r="Y113" s="118"/>
      <c r="Z113" s="119"/>
      <c r="AA113" s="110" t="s">
        <v>344</v>
      </c>
      <c r="AB113" s="111"/>
      <c r="AC113" s="111"/>
      <c r="AD113" s="111"/>
      <c r="AE113" s="37"/>
      <c r="AF113" s="37"/>
      <c r="AG113" s="37"/>
      <c r="AH113" s="37"/>
      <c r="AI113" s="37"/>
      <c r="AJ113" s="37"/>
      <c r="AK113" s="1">
        <f t="shared" si="23"/>
        <v>0</v>
      </c>
      <c r="AL113" s="1">
        <f t="shared" si="24"/>
        <v>0</v>
      </c>
    </row>
    <row r="114" spans="1:38" ht="12.75">
      <c r="A114" s="120" t="s">
        <v>345</v>
      </c>
      <c r="B114" s="121"/>
      <c r="C114" s="121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2"/>
      <c r="AA114" s="114" t="s">
        <v>346</v>
      </c>
      <c r="AB114" s="115"/>
      <c r="AC114" s="115"/>
      <c r="AD114" s="115"/>
      <c r="AE114" s="37">
        <f>SUM(AE110:AE113)</f>
        <v>0</v>
      </c>
      <c r="AF114" s="37"/>
      <c r="AG114" s="37">
        <f>SUM(AG110:AG113)</f>
        <v>0</v>
      </c>
      <c r="AH114" s="37"/>
      <c r="AI114" s="37">
        <f>SUM(AI110:AI113)</f>
        <v>0</v>
      </c>
      <c r="AJ114" s="37"/>
      <c r="AK114" s="1">
        <f t="shared" si="23"/>
        <v>0</v>
      </c>
      <c r="AL114" s="1">
        <f t="shared" si="24"/>
        <v>0</v>
      </c>
    </row>
    <row r="115" spans="1:38" ht="12.75">
      <c r="A115" s="110" t="s">
        <v>347</v>
      </c>
      <c r="B115" s="111"/>
      <c r="C115" s="111"/>
      <c r="D115" s="111"/>
      <c r="E115" s="111"/>
      <c r="F115" s="111"/>
      <c r="G115" s="111"/>
      <c r="H115" s="111"/>
      <c r="I115" s="111"/>
      <c r="J115" s="111"/>
      <c r="K115" s="111"/>
      <c r="L115" s="111"/>
      <c r="M115" s="111"/>
      <c r="N115" s="111"/>
      <c r="O115" s="111"/>
      <c r="P115" s="111"/>
      <c r="Q115" s="111"/>
      <c r="R115" s="111"/>
      <c r="S115" s="111"/>
      <c r="T115" s="111"/>
      <c r="U115" s="111"/>
      <c r="V115" s="111"/>
      <c r="W115" s="111"/>
      <c r="X115" s="111"/>
      <c r="Y115" s="111"/>
      <c r="Z115" s="112"/>
      <c r="AA115" s="110" t="s">
        <v>348</v>
      </c>
      <c r="AB115" s="111"/>
      <c r="AC115" s="111"/>
      <c r="AD115" s="111"/>
      <c r="AE115" s="37"/>
      <c r="AF115" s="37"/>
      <c r="AG115" s="37"/>
      <c r="AH115" s="37"/>
      <c r="AI115" s="37"/>
      <c r="AJ115" s="37"/>
      <c r="AK115" s="1">
        <f t="shared" si="23"/>
        <v>0</v>
      </c>
      <c r="AL115" s="1">
        <f t="shared" si="24"/>
        <v>0</v>
      </c>
    </row>
    <row r="116" spans="1:38" s="1" customFormat="1" ht="12.75">
      <c r="A116" s="120" t="s">
        <v>517</v>
      </c>
      <c r="B116" s="121"/>
      <c r="C116" s="121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2"/>
      <c r="AA116" s="114" t="s">
        <v>349</v>
      </c>
      <c r="AB116" s="115"/>
      <c r="AC116" s="115"/>
      <c r="AD116" s="115"/>
      <c r="AE116" s="1">
        <f aca="true" t="shared" si="25" ref="AE116:AJ116">SUM(AE109,AE114,AE115)</f>
        <v>143553740</v>
      </c>
      <c r="AF116" s="1">
        <f t="shared" si="25"/>
        <v>142691683</v>
      </c>
      <c r="AG116" s="1">
        <f t="shared" si="25"/>
        <v>0</v>
      </c>
      <c r="AH116" s="1">
        <f t="shared" si="25"/>
        <v>0</v>
      </c>
      <c r="AI116" s="1">
        <f t="shared" si="25"/>
        <v>0</v>
      </c>
      <c r="AJ116" s="1">
        <f t="shared" si="25"/>
        <v>0</v>
      </c>
      <c r="AK116" s="1">
        <f t="shared" si="23"/>
        <v>143553740</v>
      </c>
      <c r="AL116" s="1">
        <f t="shared" si="24"/>
        <v>142691683</v>
      </c>
    </row>
    <row r="117" spans="1:38" ht="12.75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  <c r="AJ117" s="37"/>
      <c r="AK117" s="1">
        <f t="shared" si="23"/>
        <v>0</v>
      </c>
      <c r="AL117" s="1">
        <f t="shared" si="24"/>
        <v>0</v>
      </c>
    </row>
    <row r="118" spans="1:38" s="1" customFormat="1" ht="12.75">
      <c r="A118" s="1" t="s">
        <v>350</v>
      </c>
      <c r="AE118" s="1">
        <f aca="true" t="shared" si="26" ref="AE118:AJ118">SUM(AE88,AE116)</f>
        <v>298357134</v>
      </c>
      <c r="AF118" s="1">
        <f t="shared" si="26"/>
        <v>300054205</v>
      </c>
      <c r="AG118" s="1">
        <f t="shared" si="26"/>
        <v>40908765</v>
      </c>
      <c r="AH118" s="1">
        <f t="shared" si="26"/>
        <v>43164754</v>
      </c>
      <c r="AI118" s="1">
        <f t="shared" si="26"/>
        <v>118287317</v>
      </c>
      <c r="AJ118" s="1">
        <f t="shared" si="26"/>
        <v>113457769</v>
      </c>
      <c r="AK118" s="1">
        <f t="shared" si="23"/>
        <v>457553216</v>
      </c>
      <c r="AL118" s="1">
        <f t="shared" si="24"/>
        <v>456676728</v>
      </c>
    </row>
    <row r="119" spans="1:36" ht="12.75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  <c r="AJ119" s="37"/>
    </row>
    <row r="120" spans="1:36" ht="12.75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</row>
    <row r="121" spans="1:36" ht="12.75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</row>
    <row r="122" spans="1:36" ht="12.75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  <c r="AJ122" s="37"/>
    </row>
    <row r="123" spans="1:36" ht="12.75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  <c r="AJ123" s="37"/>
    </row>
    <row r="124" spans="1:36" ht="12.75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  <c r="AJ124" s="37"/>
    </row>
    <row r="125" spans="1:36" ht="12.75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  <c r="AJ125" s="37"/>
    </row>
    <row r="126" spans="1:36" ht="12.75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  <c r="AJ126" s="37"/>
    </row>
    <row r="127" spans="1:36" ht="12.75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  <c r="AI127" s="37"/>
      <c r="AJ127" s="37"/>
    </row>
    <row r="128" spans="1:36" ht="12.75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  <c r="AH128" s="37"/>
      <c r="AI128" s="37"/>
      <c r="AJ128" s="37"/>
    </row>
    <row r="129" spans="1:36" ht="12.75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  <c r="AI129" s="37"/>
      <c r="AJ129" s="37"/>
    </row>
    <row r="130" spans="1:36" ht="12.75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G130" s="37"/>
      <c r="AH130" s="37"/>
      <c r="AI130" s="37"/>
      <c r="AJ130" s="37"/>
    </row>
    <row r="131" spans="1:36" ht="12.75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F131" s="37"/>
      <c r="AG131" s="37"/>
      <c r="AH131" s="37"/>
      <c r="AI131" s="37"/>
      <c r="AJ131" s="37"/>
    </row>
    <row r="132" spans="1:36" ht="12.75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G132" s="37"/>
      <c r="AH132" s="37"/>
      <c r="AI132" s="37"/>
      <c r="AJ132" s="37"/>
    </row>
    <row r="133" spans="1:36" ht="12.75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  <c r="AJ133" s="37"/>
    </row>
    <row r="134" spans="1:36" ht="12.75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  <c r="AJ134" s="37"/>
    </row>
    <row r="135" spans="1:36" ht="12.75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  <c r="AG135" s="37"/>
      <c r="AH135" s="37"/>
      <c r="AI135" s="37"/>
      <c r="AJ135" s="37"/>
    </row>
    <row r="136" spans="1:36" ht="12.75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  <c r="AG136" s="37"/>
      <c r="AH136" s="37"/>
      <c r="AI136" s="37"/>
      <c r="AJ136" s="37"/>
    </row>
    <row r="137" spans="1:36" ht="12.75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G137" s="37"/>
      <c r="AH137" s="37"/>
      <c r="AI137" s="37"/>
      <c r="AJ137" s="37"/>
    </row>
    <row r="138" spans="1:36" ht="12.75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</row>
    <row r="139" spans="1:36" ht="12.75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</row>
    <row r="140" spans="1:36" ht="12.75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G140" s="37"/>
      <c r="AH140" s="37"/>
      <c r="AI140" s="37"/>
      <c r="AJ140" s="37"/>
    </row>
    <row r="141" spans="1:36" ht="12.75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37"/>
      <c r="AJ141" s="37"/>
    </row>
    <row r="142" spans="1:36" ht="12.75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F142" s="37"/>
      <c r="AG142" s="37"/>
      <c r="AH142" s="37"/>
      <c r="AI142" s="37"/>
      <c r="AJ142" s="37"/>
    </row>
    <row r="143" spans="1:36" ht="12.75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F143" s="37"/>
      <c r="AG143" s="37"/>
      <c r="AH143" s="37"/>
      <c r="AI143" s="37"/>
      <c r="AJ143" s="37"/>
    </row>
    <row r="144" spans="1:36" ht="12.75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F144" s="37"/>
      <c r="AG144" s="37"/>
      <c r="AH144" s="37"/>
      <c r="AI144" s="37"/>
      <c r="AJ144" s="37"/>
    </row>
    <row r="145" spans="1:36" ht="12.75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F145" s="37"/>
      <c r="AG145" s="37"/>
      <c r="AH145" s="37"/>
      <c r="AI145" s="37"/>
      <c r="AJ145" s="37"/>
    </row>
    <row r="146" spans="1:36" ht="12.75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F146" s="37"/>
      <c r="AG146" s="37"/>
      <c r="AH146" s="37"/>
      <c r="AI146" s="37"/>
      <c r="AJ146" s="37"/>
    </row>
    <row r="147" spans="1:36" ht="12.75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F147" s="37"/>
      <c r="AG147" s="37"/>
      <c r="AH147" s="37"/>
      <c r="AI147" s="37"/>
      <c r="AJ147" s="37"/>
    </row>
    <row r="148" spans="1:36" ht="12.75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F148" s="37"/>
      <c r="AG148" s="37"/>
      <c r="AH148" s="37"/>
      <c r="AI148" s="37"/>
      <c r="AJ148" s="37"/>
    </row>
    <row r="149" spans="1:36" ht="12.75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F149" s="37"/>
      <c r="AG149" s="37"/>
      <c r="AH149" s="37"/>
      <c r="AI149" s="37"/>
      <c r="AJ149" s="37"/>
    </row>
    <row r="150" spans="1:36" ht="12.75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F150" s="37"/>
      <c r="AG150" s="37"/>
      <c r="AH150" s="37"/>
      <c r="AI150" s="37"/>
      <c r="AJ150" s="37"/>
    </row>
    <row r="151" spans="1:36" ht="12.75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F151" s="37"/>
      <c r="AG151" s="37"/>
      <c r="AH151" s="37"/>
      <c r="AI151" s="37"/>
      <c r="AJ151" s="37"/>
    </row>
    <row r="152" spans="1:36" ht="12.75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F152" s="37"/>
      <c r="AG152" s="37"/>
      <c r="AH152" s="37"/>
      <c r="AI152" s="37"/>
      <c r="AJ152" s="37"/>
    </row>
    <row r="153" spans="1:36" ht="12.75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F153" s="37"/>
      <c r="AG153" s="37"/>
      <c r="AH153" s="37"/>
      <c r="AI153" s="37"/>
      <c r="AJ153" s="37"/>
    </row>
    <row r="154" spans="1:36" ht="12.75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F154" s="37"/>
      <c r="AG154" s="37"/>
      <c r="AH154" s="37"/>
      <c r="AI154" s="37"/>
      <c r="AJ154" s="37"/>
    </row>
    <row r="155" spans="1:36" ht="12.75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F155" s="37"/>
      <c r="AG155" s="37"/>
      <c r="AH155" s="37"/>
      <c r="AI155" s="37"/>
      <c r="AJ155" s="37"/>
    </row>
    <row r="156" spans="1:36" ht="12.75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F156" s="37"/>
      <c r="AG156" s="37"/>
      <c r="AH156" s="37"/>
      <c r="AI156" s="37"/>
      <c r="AJ156" s="37"/>
    </row>
    <row r="157" spans="1:36" ht="12.75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F157" s="37"/>
      <c r="AG157" s="37"/>
      <c r="AH157" s="37"/>
      <c r="AI157" s="37"/>
      <c r="AJ157" s="37"/>
    </row>
    <row r="158" spans="1:36" ht="12.75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F158" s="37"/>
      <c r="AG158" s="37"/>
      <c r="AH158" s="37"/>
      <c r="AI158" s="37"/>
      <c r="AJ158" s="37"/>
    </row>
    <row r="159" spans="1:36" ht="12.75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F159" s="37"/>
      <c r="AG159" s="37"/>
      <c r="AH159" s="37"/>
      <c r="AI159" s="37"/>
      <c r="AJ159" s="37"/>
    </row>
    <row r="160" spans="1:36" ht="12.75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F160" s="37"/>
      <c r="AG160" s="37"/>
      <c r="AH160" s="37"/>
      <c r="AI160" s="37"/>
      <c r="AJ160" s="37"/>
    </row>
    <row r="161" spans="1:36" ht="12.75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F161" s="37"/>
      <c r="AG161" s="37"/>
      <c r="AH161" s="37"/>
      <c r="AI161" s="37"/>
      <c r="AJ161" s="37"/>
    </row>
    <row r="162" spans="1:36" ht="12.75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F162" s="37"/>
      <c r="AG162" s="37"/>
      <c r="AH162" s="37"/>
      <c r="AI162" s="37"/>
      <c r="AJ162" s="37"/>
    </row>
    <row r="163" spans="1:36" ht="12.75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F163" s="37"/>
      <c r="AG163" s="37"/>
      <c r="AH163" s="37"/>
      <c r="AI163" s="37"/>
      <c r="AJ163" s="37"/>
    </row>
    <row r="164" spans="1:36" ht="12.75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F164" s="37"/>
      <c r="AG164" s="37"/>
      <c r="AH164" s="37"/>
      <c r="AI164" s="37"/>
      <c r="AJ164" s="37"/>
    </row>
    <row r="165" spans="1:36" ht="12.75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F165" s="37"/>
      <c r="AG165" s="37"/>
      <c r="AH165" s="37"/>
      <c r="AI165" s="37"/>
      <c r="AJ165" s="37"/>
    </row>
    <row r="166" spans="1:36" ht="12.75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F166" s="37"/>
      <c r="AG166" s="37"/>
      <c r="AH166" s="37"/>
      <c r="AI166" s="37"/>
      <c r="AJ166" s="37"/>
    </row>
    <row r="167" spans="1:36" ht="12.75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F167" s="37"/>
      <c r="AG167" s="37"/>
      <c r="AH167" s="37"/>
      <c r="AI167" s="37"/>
      <c r="AJ167" s="37"/>
    </row>
    <row r="168" spans="1:36" ht="12.75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F168" s="37"/>
      <c r="AG168" s="37"/>
      <c r="AH168" s="37"/>
      <c r="AI168" s="37"/>
      <c r="AJ168" s="37"/>
    </row>
    <row r="169" spans="1:36" ht="12.75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F169" s="37"/>
      <c r="AG169" s="37"/>
      <c r="AH169" s="37"/>
      <c r="AI169" s="37"/>
      <c r="AJ169" s="37"/>
    </row>
    <row r="170" spans="1:36" ht="12.75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F170" s="37"/>
      <c r="AG170" s="37"/>
      <c r="AH170" s="37"/>
      <c r="AI170" s="37"/>
      <c r="AJ170" s="37"/>
    </row>
    <row r="171" spans="1:36" ht="12.75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F171" s="37"/>
      <c r="AG171" s="37"/>
      <c r="AH171" s="37"/>
      <c r="AI171" s="37"/>
      <c r="AJ171" s="37"/>
    </row>
    <row r="172" spans="1:36" ht="12.75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F172" s="37"/>
      <c r="AG172" s="37"/>
      <c r="AH172" s="37"/>
      <c r="AI172" s="37"/>
      <c r="AJ172" s="37"/>
    </row>
    <row r="173" spans="1:36" ht="12.75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F173" s="37"/>
      <c r="AG173" s="37"/>
      <c r="AH173" s="37"/>
      <c r="AI173" s="37"/>
      <c r="AJ173" s="37"/>
    </row>
    <row r="174" spans="1:36" ht="12.75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F174" s="37"/>
      <c r="AG174" s="37"/>
      <c r="AH174" s="37"/>
      <c r="AI174" s="37"/>
      <c r="AJ174" s="37"/>
    </row>
    <row r="175" spans="1:36" ht="12.75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F175" s="37"/>
      <c r="AG175" s="37"/>
      <c r="AH175" s="37"/>
      <c r="AI175" s="37"/>
      <c r="AJ175" s="37"/>
    </row>
    <row r="176" spans="1:36" ht="12.75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F176" s="37"/>
      <c r="AG176" s="37"/>
      <c r="AH176" s="37"/>
      <c r="AI176" s="37"/>
      <c r="AJ176" s="37"/>
    </row>
    <row r="177" spans="1:36" ht="12.75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F177" s="37"/>
      <c r="AG177" s="37"/>
      <c r="AH177" s="37"/>
      <c r="AI177" s="37"/>
      <c r="AJ177" s="37"/>
    </row>
    <row r="178" spans="1:36" ht="12.75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F178" s="37"/>
      <c r="AG178" s="37"/>
      <c r="AH178" s="37"/>
      <c r="AI178" s="37"/>
      <c r="AJ178" s="37"/>
    </row>
    <row r="179" spans="1:36" ht="12.75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F179" s="37"/>
      <c r="AG179" s="37"/>
      <c r="AH179" s="37"/>
      <c r="AI179" s="37"/>
      <c r="AJ179" s="37"/>
    </row>
    <row r="180" ht="15.75" customHeight="1"/>
  </sheetData>
  <sheetProtection/>
  <mergeCells count="222">
    <mergeCell ref="A110:Z110"/>
    <mergeCell ref="A113:Z113"/>
    <mergeCell ref="AA113:AD113"/>
    <mergeCell ref="A116:Z116"/>
    <mergeCell ref="AA116:AD116"/>
    <mergeCell ref="A114:Z114"/>
    <mergeCell ref="AA114:AD114"/>
    <mergeCell ref="A115:Z115"/>
    <mergeCell ref="AA115:AD115"/>
    <mergeCell ref="AA110:AD110"/>
    <mergeCell ref="A111:Z111"/>
    <mergeCell ref="AA111:AD111"/>
    <mergeCell ref="A112:Z112"/>
    <mergeCell ref="AA112:AD112"/>
    <mergeCell ref="A107:Z107"/>
    <mergeCell ref="AA107:AD107"/>
    <mergeCell ref="A108:Z108"/>
    <mergeCell ref="AA108:AD108"/>
    <mergeCell ref="A109:Z109"/>
    <mergeCell ref="AA109:AD109"/>
    <mergeCell ref="A102:Z102"/>
    <mergeCell ref="AA102:AD102"/>
    <mergeCell ref="A105:Z105"/>
    <mergeCell ref="AA105:AD105"/>
    <mergeCell ref="A106:Z106"/>
    <mergeCell ref="AA106:AD106"/>
    <mergeCell ref="AA76:AD76"/>
    <mergeCell ref="A74:Z74"/>
    <mergeCell ref="AA74:AD74"/>
    <mergeCell ref="A75:Z75"/>
    <mergeCell ref="AA75:AD75"/>
    <mergeCell ref="A76:Z76"/>
    <mergeCell ref="A42:Z42"/>
    <mergeCell ref="AA42:AD42"/>
    <mergeCell ref="A43:Z43"/>
    <mergeCell ref="AA43:AD43"/>
    <mergeCell ref="A44:Z44"/>
    <mergeCell ref="AA44:AD44"/>
    <mergeCell ref="A101:Z101"/>
    <mergeCell ref="AA101:AD101"/>
    <mergeCell ref="A1:AA1"/>
    <mergeCell ref="A2:I2"/>
    <mergeCell ref="A36:Z36"/>
    <mergeCell ref="AA36:AD36"/>
    <mergeCell ref="A37:Z37"/>
    <mergeCell ref="AA37:AD37"/>
    <mergeCell ref="A99:Z99"/>
    <mergeCell ref="AA99:AD99"/>
    <mergeCell ref="A96:Z96"/>
    <mergeCell ref="AA96:AD96"/>
    <mergeCell ref="A100:Z100"/>
    <mergeCell ref="AA100:AD100"/>
    <mergeCell ref="A97:Z97"/>
    <mergeCell ref="AA97:AD97"/>
    <mergeCell ref="A98:Z98"/>
    <mergeCell ref="AA98:AD98"/>
    <mergeCell ref="A93:Z93"/>
    <mergeCell ref="AA93:AD93"/>
    <mergeCell ref="A94:Z94"/>
    <mergeCell ref="AA94:AD94"/>
    <mergeCell ref="A95:Z95"/>
    <mergeCell ref="AA95:AD95"/>
    <mergeCell ref="A92:Z92"/>
    <mergeCell ref="AA92:AD92"/>
    <mergeCell ref="A89:F89"/>
    <mergeCell ref="A88:Z88"/>
    <mergeCell ref="AA88:AD88"/>
    <mergeCell ref="A90:F90"/>
    <mergeCell ref="A91:F91"/>
    <mergeCell ref="AA86:AD86"/>
    <mergeCell ref="A87:Z87"/>
    <mergeCell ref="AA87:AD87"/>
    <mergeCell ref="A84:Z84"/>
    <mergeCell ref="AA84:AD84"/>
    <mergeCell ref="A85:Z85"/>
    <mergeCell ref="AA85:AD85"/>
    <mergeCell ref="A86:Z86"/>
    <mergeCell ref="AA82:AD82"/>
    <mergeCell ref="A83:Z83"/>
    <mergeCell ref="AA83:AD83"/>
    <mergeCell ref="A80:Z80"/>
    <mergeCell ref="AA80:AD80"/>
    <mergeCell ref="A81:Z81"/>
    <mergeCell ref="AA81:AD81"/>
    <mergeCell ref="A82:Z82"/>
    <mergeCell ref="AA79:AD79"/>
    <mergeCell ref="A77:Z77"/>
    <mergeCell ref="AA77:AD77"/>
    <mergeCell ref="A78:Z78"/>
    <mergeCell ref="AA78:AD78"/>
    <mergeCell ref="A79:Z79"/>
    <mergeCell ref="AA73:AD73"/>
    <mergeCell ref="A70:Z70"/>
    <mergeCell ref="AA70:AD70"/>
    <mergeCell ref="A71:Z71"/>
    <mergeCell ref="AA71:AD71"/>
    <mergeCell ref="A72:Z72"/>
    <mergeCell ref="AA72:AD72"/>
    <mergeCell ref="A73:Z73"/>
    <mergeCell ref="AA67:AD67"/>
    <mergeCell ref="A69:Z69"/>
    <mergeCell ref="AA69:AD69"/>
    <mergeCell ref="A65:Z65"/>
    <mergeCell ref="AA65:AD65"/>
    <mergeCell ref="A66:Z66"/>
    <mergeCell ref="AA66:AD66"/>
    <mergeCell ref="A67:Z67"/>
    <mergeCell ref="AA63:AD63"/>
    <mergeCell ref="A64:Z64"/>
    <mergeCell ref="AA64:AD64"/>
    <mergeCell ref="A61:Z61"/>
    <mergeCell ref="AA61:AD61"/>
    <mergeCell ref="A62:Z62"/>
    <mergeCell ref="AA62:AD62"/>
    <mergeCell ref="A63:Z63"/>
    <mergeCell ref="AA59:AD59"/>
    <mergeCell ref="A60:Z60"/>
    <mergeCell ref="AA60:AD60"/>
    <mergeCell ref="A57:Z57"/>
    <mergeCell ref="AA57:AD57"/>
    <mergeCell ref="A58:Z58"/>
    <mergeCell ref="AA58:AD58"/>
    <mergeCell ref="A59:Z59"/>
    <mergeCell ref="A49:Z49"/>
    <mergeCell ref="AA49:AD49"/>
    <mergeCell ref="A50:Z50"/>
    <mergeCell ref="A51:Z51"/>
    <mergeCell ref="AA47:AD47"/>
    <mergeCell ref="AA50:AD50"/>
    <mergeCell ref="A52:Z52"/>
    <mergeCell ref="AA52:AD52"/>
    <mergeCell ref="A48:E48"/>
    <mergeCell ref="A35:Z35"/>
    <mergeCell ref="AA35:AD35"/>
    <mergeCell ref="A38:Z38"/>
    <mergeCell ref="AA38:AD38"/>
    <mergeCell ref="AA51:AD51"/>
    <mergeCell ref="A45:Z45"/>
    <mergeCell ref="AA45:AD45"/>
    <mergeCell ref="A46:Z46"/>
    <mergeCell ref="AA46:AD46"/>
    <mergeCell ref="A47:Z47"/>
    <mergeCell ref="A41:Z41"/>
    <mergeCell ref="AA41:AD41"/>
    <mergeCell ref="A33:Z33"/>
    <mergeCell ref="AA33:AD33"/>
    <mergeCell ref="A34:Z34"/>
    <mergeCell ref="AA34:AD34"/>
    <mergeCell ref="A39:Z39"/>
    <mergeCell ref="AA39:AD39"/>
    <mergeCell ref="A40:Z40"/>
    <mergeCell ref="AA40:AD40"/>
    <mergeCell ref="A30:Z30"/>
    <mergeCell ref="AA30:AD30"/>
    <mergeCell ref="A31:Z31"/>
    <mergeCell ref="AA31:AD31"/>
    <mergeCell ref="A32:Z32"/>
    <mergeCell ref="AA32:AD32"/>
    <mergeCell ref="A27:Z27"/>
    <mergeCell ref="AA27:AD27"/>
    <mergeCell ref="A28:Z28"/>
    <mergeCell ref="AA28:AD28"/>
    <mergeCell ref="A29:Z29"/>
    <mergeCell ref="AA29:AD29"/>
    <mergeCell ref="A24:Z24"/>
    <mergeCell ref="AA24:AD24"/>
    <mergeCell ref="A25:Z25"/>
    <mergeCell ref="AA25:AD25"/>
    <mergeCell ref="A26:Z26"/>
    <mergeCell ref="AA26:AD26"/>
    <mergeCell ref="A21:Z21"/>
    <mergeCell ref="AA21:AD21"/>
    <mergeCell ref="A20:E20"/>
    <mergeCell ref="A22:Z22"/>
    <mergeCell ref="AA22:AD22"/>
    <mergeCell ref="A23:Z23"/>
    <mergeCell ref="AA23:AD23"/>
    <mergeCell ref="A17:Z17"/>
    <mergeCell ref="AA17:AD17"/>
    <mergeCell ref="A18:Z18"/>
    <mergeCell ref="AA18:AD18"/>
    <mergeCell ref="A19:Z19"/>
    <mergeCell ref="AA19:AD19"/>
    <mergeCell ref="A14:Z14"/>
    <mergeCell ref="AA14:AD14"/>
    <mergeCell ref="A15:Z15"/>
    <mergeCell ref="AA15:AD15"/>
    <mergeCell ref="A16:Z16"/>
    <mergeCell ref="AA16:AD16"/>
    <mergeCell ref="A11:Z11"/>
    <mergeCell ref="AA11:AD11"/>
    <mergeCell ref="A12:Z12"/>
    <mergeCell ref="AA12:AD12"/>
    <mergeCell ref="A13:Z13"/>
    <mergeCell ref="AA13:AD13"/>
    <mergeCell ref="AA7:AD7"/>
    <mergeCell ref="A8:Z8"/>
    <mergeCell ref="AA8:AD8"/>
    <mergeCell ref="A9:Z9"/>
    <mergeCell ref="AA9:AD9"/>
    <mergeCell ref="A10:Z10"/>
    <mergeCell ref="AA10:AD10"/>
    <mergeCell ref="A53:E53"/>
    <mergeCell ref="A54:E54"/>
    <mergeCell ref="A55:E55"/>
    <mergeCell ref="A4:Z4"/>
    <mergeCell ref="AA4:AD4"/>
    <mergeCell ref="A5:Z5"/>
    <mergeCell ref="AA5:AD5"/>
    <mergeCell ref="A6:Z6"/>
    <mergeCell ref="AA6:AD6"/>
    <mergeCell ref="A7:Z7"/>
    <mergeCell ref="AE2:AF2"/>
    <mergeCell ref="AG2:AH2"/>
    <mergeCell ref="AI2:AJ2"/>
    <mergeCell ref="AK2:AL2"/>
    <mergeCell ref="A56:E56"/>
    <mergeCell ref="A104:E104"/>
    <mergeCell ref="AE91:AF91"/>
    <mergeCell ref="AG91:AH91"/>
    <mergeCell ref="AI91:AJ91"/>
    <mergeCell ref="AK91:AL91"/>
  </mergeCells>
  <printOptions gridLines="1"/>
  <pageMargins left="0.75" right="0.75" top="1" bottom="1" header="0.5" footer="0.5"/>
  <pageSetup horizontalDpi="600" verticalDpi="600" orientation="landscape" paperSize="8" r:id="rId1"/>
  <headerFooter alignWithMargins="0">
    <oddHeader>&amp;C1.1 melléklet a 2/2019. (V.28.)
ÖK rendelethez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M166"/>
  <sheetViews>
    <sheetView zoomScaleSheetLayoutView="100" workbookViewId="0" topLeftCell="A1">
      <selection activeCell="B2" sqref="B2:G166"/>
    </sheetView>
  </sheetViews>
  <sheetFormatPr defaultColWidth="8.00390625" defaultRowHeight="12.75"/>
  <cols>
    <col min="1" max="1" width="5.8515625" style="5" customWidth="1"/>
    <col min="2" max="2" width="47.28125" style="6" customWidth="1"/>
    <col min="3" max="4" width="14.00390625" style="55" customWidth="1"/>
    <col min="5" max="5" width="47.28125" style="5" customWidth="1"/>
    <col min="6" max="7" width="14.00390625" style="55" customWidth="1"/>
    <col min="8" max="8" width="4.140625" style="5" customWidth="1"/>
    <col min="9" max="16384" width="8.00390625" style="5" customWidth="1"/>
  </cols>
  <sheetData>
    <row r="1" spans="5:7" ht="12.75">
      <c r="E1" s="133" t="s">
        <v>634</v>
      </c>
      <c r="F1" s="133"/>
      <c r="G1" s="58"/>
    </row>
    <row r="2" spans="2:8" ht="25.5" customHeight="1">
      <c r="B2" s="26" t="s">
        <v>578</v>
      </c>
      <c r="C2" s="27"/>
      <c r="D2" s="27"/>
      <c r="E2" s="27"/>
      <c r="F2" s="27"/>
      <c r="G2" s="27"/>
      <c r="H2" s="134"/>
    </row>
    <row r="3" spans="2:8" ht="14.25" thickBot="1">
      <c r="B3" s="347" t="s">
        <v>460</v>
      </c>
      <c r="C3" s="347"/>
      <c r="D3" s="347"/>
      <c r="E3" s="347"/>
      <c r="F3" s="348" t="s">
        <v>544</v>
      </c>
      <c r="G3" s="49"/>
      <c r="H3" s="134"/>
    </row>
    <row r="4" spans="1:8" ht="18" customHeight="1" thickBot="1">
      <c r="A4" s="131" t="s">
        <v>352</v>
      </c>
      <c r="B4" s="7" t="s">
        <v>353</v>
      </c>
      <c r="C4" s="349"/>
      <c r="D4" s="350"/>
      <c r="E4" s="7" t="s">
        <v>354</v>
      </c>
      <c r="F4" s="351"/>
      <c r="G4" s="35"/>
      <c r="H4" s="134"/>
    </row>
    <row r="5" spans="1:8" s="9" customFormat="1" ht="35.25" customHeight="1" thickBot="1">
      <c r="A5" s="132"/>
      <c r="B5" s="8" t="s">
        <v>355</v>
      </c>
      <c r="C5" s="352" t="s">
        <v>620</v>
      </c>
      <c r="D5" s="353" t="s">
        <v>621</v>
      </c>
      <c r="E5" s="8" t="s">
        <v>355</v>
      </c>
      <c r="F5" s="352" t="s">
        <v>620</v>
      </c>
      <c r="G5" s="353" t="s">
        <v>621</v>
      </c>
      <c r="H5" s="134"/>
    </row>
    <row r="6" spans="1:8" ht="12.75" customHeight="1">
      <c r="A6" s="10" t="s">
        <v>359</v>
      </c>
      <c r="B6" s="11" t="s">
        <v>429</v>
      </c>
      <c r="C6" s="354">
        <v>0</v>
      </c>
      <c r="D6" s="355"/>
      <c r="E6" s="11" t="s">
        <v>361</v>
      </c>
      <c r="F6" s="356"/>
      <c r="G6" s="357"/>
      <c r="H6" s="134"/>
    </row>
    <row r="7" spans="1:8" ht="12.75" customHeight="1">
      <c r="A7" s="12" t="s">
        <v>362</v>
      </c>
      <c r="B7" s="13" t="s">
        <v>430</v>
      </c>
      <c r="C7" s="357"/>
      <c r="D7" s="358"/>
      <c r="E7" s="13" t="s">
        <v>363</v>
      </c>
      <c r="F7" s="359"/>
      <c r="G7" s="357"/>
      <c r="H7" s="134"/>
    </row>
    <row r="8" spans="1:8" ht="12.75" customHeight="1">
      <c r="A8" s="12" t="s">
        <v>356</v>
      </c>
      <c r="B8" s="13" t="s">
        <v>360</v>
      </c>
      <c r="C8" s="357">
        <v>0</v>
      </c>
      <c r="D8" s="358"/>
      <c r="E8" s="13" t="s">
        <v>364</v>
      </c>
      <c r="F8" s="359"/>
      <c r="G8" s="357"/>
      <c r="H8" s="134"/>
    </row>
    <row r="9" spans="1:8" ht="12.75" customHeight="1">
      <c r="A9" s="12" t="s">
        <v>357</v>
      </c>
      <c r="B9" s="14" t="s">
        <v>431</v>
      </c>
      <c r="C9" s="357"/>
      <c r="D9" s="358"/>
      <c r="E9" s="13" t="s">
        <v>365</v>
      </c>
      <c r="F9" s="359"/>
      <c r="G9" s="357"/>
      <c r="H9" s="134"/>
    </row>
    <row r="10" spans="1:8" ht="12.75" customHeight="1">
      <c r="A10" s="12" t="s">
        <v>358</v>
      </c>
      <c r="B10" s="13" t="s">
        <v>432</v>
      </c>
      <c r="C10" s="357"/>
      <c r="D10" s="358"/>
      <c r="E10" s="13" t="s">
        <v>434</v>
      </c>
      <c r="F10" s="359"/>
      <c r="G10" s="357"/>
      <c r="H10" s="134"/>
    </row>
    <row r="11" spans="1:8" ht="12.75" customHeight="1" thickBot="1">
      <c r="A11" s="16" t="s">
        <v>366</v>
      </c>
      <c r="B11" s="360" t="s">
        <v>433</v>
      </c>
      <c r="C11" s="361"/>
      <c r="D11" s="362"/>
      <c r="E11" s="13" t="s">
        <v>437</v>
      </c>
      <c r="F11" s="363"/>
      <c r="G11" s="357"/>
      <c r="H11" s="134"/>
    </row>
    <row r="12" spans="1:8" s="41" customFormat="1" ht="13.5" thickBot="1">
      <c r="A12" s="15" t="s">
        <v>367</v>
      </c>
      <c r="B12" s="364" t="s">
        <v>455</v>
      </c>
      <c r="C12" s="365">
        <f>SUM(C6:C11)</f>
        <v>0</v>
      </c>
      <c r="D12" s="366"/>
      <c r="E12" s="364" t="s">
        <v>457</v>
      </c>
      <c r="F12" s="367">
        <f>SUM(F6:F11)</f>
        <v>0</v>
      </c>
      <c r="G12" s="368"/>
      <c r="H12" s="134"/>
    </row>
    <row r="13" spans="1:7" ht="12.75">
      <c r="A13" s="21" t="s">
        <v>368</v>
      </c>
      <c r="B13" s="11" t="s">
        <v>440</v>
      </c>
      <c r="C13" s="354"/>
      <c r="D13" s="355"/>
      <c r="E13" s="11" t="s">
        <v>393</v>
      </c>
      <c r="F13" s="356"/>
      <c r="G13" s="357"/>
    </row>
    <row r="14" spans="1:7" ht="12.75">
      <c r="A14" s="19" t="s">
        <v>369</v>
      </c>
      <c r="B14" s="13" t="s">
        <v>441</v>
      </c>
      <c r="C14" s="357"/>
      <c r="D14" s="358"/>
      <c r="E14" s="13" t="s">
        <v>394</v>
      </c>
      <c r="F14" s="359"/>
      <c r="G14" s="357"/>
    </row>
    <row r="15" spans="1:7" ht="12.75">
      <c r="A15" s="19" t="s">
        <v>370</v>
      </c>
      <c r="B15" s="369" t="s">
        <v>445</v>
      </c>
      <c r="C15" s="357"/>
      <c r="D15" s="358"/>
      <c r="E15" s="13" t="s">
        <v>442</v>
      </c>
      <c r="F15" s="359"/>
      <c r="G15" s="357"/>
    </row>
    <row r="16" spans="1:7" ht="13.5" thickBot="1">
      <c r="A16" s="21" t="s">
        <v>371</v>
      </c>
      <c r="B16" s="369"/>
      <c r="C16" s="370"/>
      <c r="D16" s="371"/>
      <c r="E16" s="13" t="s">
        <v>446</v>
      </c>
      <c r="F16" s="356"/>
      <c r="G16" s="357"/>
    </row>
    <row r="17" spans="1:7" s="41" customFormat="1" ht="12.75">
      <c r="A17" s="23">
        <v>12</v>
      </c>
      <c r="B17" s="372" t="s">
        <v>456</v>
      </c>
      <c r="C17" s="373">
        <f>SUM(C13:C15)</f>
        <v>0</v>
      </c>
      <c r="D17" s="374"/>
      <c r="E17" s="372" t="s">
        <v>458</v>
      </c>
      <c r="F17" s="375">
        <f>SUM(F13:F16)</f>
        <v>0</v>
      </c>
      <c r="G17" s="368"/>
    </row>
    <row r="18" spans="1:91" s="43" customFormat="1" ht="12.75">
      <c r="A18" s="24" t="s">
        <v>373</v>
      </c>
      <c r="B18" s="376" t="s">
        <v>158</v>
      </c>
      <c r="C18" s="368">
        <f>SUM(C12,C17)</f>
        <v>0</v>
      </c>
      <c r="D18" s="368"/>
      <c r="E18" s="376" t="s">
        <v>459</v>
      </c>
      <c r="F18" s="377">
        <f>SUM(F12,F17)</f>
        <v>0</v>
      </c>
      <c r="G18" s="368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</row>
    <row r="19" spans="2:7" ht="14.25" thickBot="1">
      <c r="B19" s="347" t="s">
        <v>461</v>
      </c>
      <c r="C19" s="347"/>
      <c r="D19" s="347"/>
      <c r="E19" s="347"/>
      <c r="F19" s="49" t="s">
        <v>543</v>
      </c>
      <c r="G19" s="50"/>
    </row>
    <row r="20" spans="1:7" ht="18" customHeight="1" thickBot="1">
      <c r="A20" s="131" t="s">
        <v>352</v>
      </c>
      <c r="B20" s="7" t="s">
        <v>353</v>
      </c>
      <c r="C20" s="349"/>
      <c r="D20" s="350"/>
      <c r="E20" s="7" t="s">
        <v>354</v>
      </c>
      <c r="F20" s="351"/>
      <c r="G20" s="35"/>
    </row>
    <row r="21" spans="1:8" s="9" customFormat="1" ht="34.5" customHeight="1" thickBot="1">
      <c r="A21" s="132"/>
      <c r="B21" s="8" t="s">
        <v>355</v>
      </c>
      <c r="C21" s="352" t="s">
        <v>620</v>
      </c>
      <c r="D21" s="353" t="s">
        <v>621</v>
      </c>
      <c r="E21" s="8" t="s">
        <v>355</v>
      </c>
      <c r="F21" s="352" t="s">
        <v>620</v>
      </c>
      <c r="G21" s="353" t="s">
        <v>621</v>
      </c>
      <c r="H21" s="5"/>
    </row>
    <row r="22" spans="1:7" ht="12.75" customHeight="1">
      <c r="A22" s="10" t="s">
        <v>359</v>
      </c>
      <c r="B22" s="11" t="s">
        <v>429</v>
      </c>
      <c r="C22" s="378"/>
      <c r="D22" s="379"/>
      <c r="E22" s="11" t="s">
        <v>361</v>
      </c>
      <c r="F22" s="380"/>
      <c r="G22" s="381"/>
    </row>
    <row r="23" spans="1:7" ht="12.75" customHeight="1">
      <c r="A23" s="12" t="s">
        <v>362</v>
      </c>
      <c r="B23" s="13" t="s">
        <v>430</v>
      </c>
      <c r="C23" s="381"/>
      <c r="D23" s="382"/>
      <c r="E23" s="13" t="s">
        <v>363</v>
      </c>
      <c r="F23" s="383"/>
      <c r="G23" s="381"/>
    </row>
    <row r="24" spans="1:7" ht="12.75" customHeight="1">
      <c r="A24" s="12" t="s">
        <v>356</v>
      </c>
      <c r="B24" s="13" t="s">
        <v>360</v>
      </c>
      <c r="C24" s="381"/>
      <c r="D24" s="382"/>
      <c r="E24" s="13" t="s">
        <v>364</v>
      </c>
      <c r="F24" s="383"/>
      <c r="G24" s="381"/>
    </row>
    <row r="25" spans="1:7" ht="12.75" customHeight="1">
      <c r="A25" s="12" t="s">
        <v>357</v>
      </c>
      <c r="B25" s="14" t="s">
        <v>431</v>
      </c>
      <c r="C25" s="381"/>
      <c r="D25" s="382"/>
      <c r="E25" s="13" t="s">
        <v>365</v>
      </c>
      <c r="F25" s="383"/>
      <c r="G25" s="381"/>
    </row>
    <row r="26" spans="1:7" ht="12.75" customHeight="1">
      <c r="A26" s="12" t="s">
        <v>358</v>
      </c>
      <c r="B26" s="13" t="s">
        <v>432</v>
      </c>
      <c r="C26" s="381"/>
      <c r="D26" s="382"/>
      <c r="E26" s="13" t="s">
        <v>434</v>
      </c>
      <c r="F26" s="383"/>
      <c r="G26" s="381"/>
    </row>
    <row r="27" spans="1:7" ht="12.75" customHeight="1">
      <c r="A27" s="16" t="s">
        <v>366</v>
      </c>
      <c r="B27" s="360" t="s">
        <v>433</v>
      </c>
      <c r="C27" s="384"/>
      <c r="D27" s="385"/>
      <c r="E27" s="13" t="s">
        <v>437</v>
      </c>
      <c r="F27" s="386"/>
      <c r="G27" s="381"/>
    </row>
    <row r="28" spans="1:7" ht="12.75" customHeight="1" thickBot="1">
      <c r="A28" s="16"/>
      <c r="B28" s="360"/>
      <c r="C28" s="387"/>
      <c r="D28" s="387"/>
      <c r="E28" s="360" t="s">
        <v>492</v>
      </c>
      <c r="F28" s="388"/>
      <c r="G28" s="381"/>
    </row>
    <row r="29" spans="1:7" s="41" customFormat="1" ht="13.5" thickBot="1">
      <c r="A29" s="15" t="s">
        <v>367</v>
      </c>
      <c r="B29" s="364" t="s">
        <v>455</v>
      </c>
      <c r="C29" s="365">
        <f>SUM(C22:C27)</f>
        <v>0</v>
      </c>
      <c r="D29" s="366"/>
      <c r="E29" s="364" t="s">
        <v>457</v>
      </c>
      <c r="F29" s="366">
        <f>SUM(F22:F25,F27,F28)</f>
        <v>0</v>
      </c>
      <c r="G29" s="368"/>
    </row>
    <row r="30" spans="1:7" ht="12.75">
      <c r="A30" s="21" t="s">
        <v>368</v>
      </c>
      <c r="B30" s="11" t="s">
        <v>440</v>
      </c>
      <c r="C30" s="378"/>
      <c r="D30" s="379"/>
      <c r="E30" s="11" t="s">
        <v>393</v>
      </c>
      <c r="F30" s="380"/>
      <c r="G30" s="381"/>
    </row>
    <row r="31" spans="1:7" ht="12.75">
      <c r="A31" s="19" t="s">
        <v>369</v>
      </c>
      <c r="B31" s="13" t="s">
        <v>441</v>
      </c>
      <c r="C31" s="381"/>
      <c r="D31" s="382"/>
      <c r="E31" s="13" t="s">
        <v>394</v>
      </c>
      <c r="F31" s="383"/>
      <c r="G31" s="381"/>
    </row>
    <row r="32" spans="1:7" ht="12.75">
      <c r="A32" s="19" t="s">
        <v>370</v>
      </c>
      <c r="B32" s="369" t="s">
        <v>445</v>
      </c>
      <c r="C32" s="381"/>
      <c r="D32" s="382"/>
      <c r="E32" s="13" t="s">
        <v>442</v>
      </c>
      <c r="F32" s="383"/>
      <c r="G32" s="381"/>
    </row>
    <row r="33" spans="1:7" ht="13.5" thickBot="1">
      <c r="A33" s="21" t="s">
        <v>371</v>
      </c>
      <c r="B33" s="369"/>
      <c r="C33" s="389"/>
      <c r="D33" s="390"/>
      <c r="E33" s="13" t="s">
        <v>446</v>
      </c>
      <c r="F33" s="380"/>
      <c r="G33" s="381"/>
    </row>
    <row r="34" spans="1:7" s="41" customFormat="1" ht="12.75">
      <c r="A34" s="23">
        <v>12</v>
      </c>
      <c r="B34" s="372" t="s">
        <v>456</v>
      </c>
      <c r="C34" s="373">
        <f>SUM(C30:C33)</f>
        <v>0</v>
      </c>
      <c r="D34" s="374"/>
      <c r="E34" s="372" t="s">
        <v>458</v>
      </c>
      <c r="F34" s="374">
        <f>SUM(F30:F33)</f>
        <v>0</v>
      </c>
      <c r="G34" s="368"/>
    </row>
    <row r="35" spans="1:91" s="43" customFormat="1" ht="12.75">
      <c r="A35" s="24" t="s">
        <v>373</v>
      </c>
      <c r="B35" s="376" t="s">
        <v>158</v>
      </c>
      <c r="C35" s="368">
        <f>SUM(C29,C34)</f>
        <v>0</v>
      </c>
      <c r="D35" s="368"/>
      <c r="E35" s="376" t="s">
        <v>459</v>
      </c>
      <c r="F35" s="377">
        <f>SUM(F29,F34)</f>
        <v>0</v>
      </c>
      <c r="G35" s="368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</row>
    <row r="36" spans="2:7" ht="14.25" thickBot="1">
      <c r="B36" s="347" t="s">
        <v>462</v>
      </c>
      <c r="C36" s="347"/>
      <c r="D36" s="347"/>
      <c r="E36" s="347"/>
      <c r="F36" s="49" t="s">
        <v>543</v>
      </c>
      <c r="G36" s="50"/>
    </row>
    <row r="37" spans="1:7" ht="13.5" thickBot="1">
      <c r="A37" s="131" t="s">
        <v>352</v>
      </c>
      <c r="B37" s="7" t="s">
        <v>353</v>
      </c>
      <c r="C37" s="349"/>
      <c r="D37" s="350"/>
      <c r="E37" s="7" t="s">
        <v>354</v>
      </c>
      <c r="F37" s="351"/>
      <c r="G37" s="35"/>
    </row>
    <row r="38" spans="1:7" ht="34.5" thickBot="1">
      <c r="A38" s="132"/>
      <c r="B38" s="8" t="s">
        <v>355</v>
      </c>
      <c r="C38" s="352" t="s">
        <v>620</v>
      </c>
      <c r="D38" s="353" t="s">
        <v>621</v>
      </c>
      <c r="E38" s="8" t="s">
        <v>355</v>
      </c>
      <c r="F38" s="352" t="s">
        <v>620</v>
      </c>
      <c r="G38" s="353" t="s">
        <v>621</v>
      </c>
    </row>
    <row r="39" spans="1:7" ht="12.75">
      <c r="A39" s="10" t="s">
        <v>359</v>
      </c>
      <c r="B39" s="11" t="s">
        <v>429</v>
      </c>
      <c r="C39" s="354"/>
      <c r="D39" s="355"/>
      <c r="E39" s="11" t="s">
        <v>361</v>
      </c>
      <c r="F39" s="356">
        <v>26520384</v>
      </c>
      <c r="G39" s="357">
        <v>28599805</v>
      </c>
    </row>
    <row r="40" spans="1:7" ht="12.75">
      <c r="A40" s="12" t="s">
        <v>362</v>
      </c>
      <c r="B40" s="13" t="s">
        <v>430</v>
      </c>
      <c r="C40" s="357"/>
      <c r="D40" s="358"/>
      <c r="E40" s="13" t="s">
        <v>363</v>
      </c>
      <c r="F40" s="359">
        <v>5351781</v>
      </c>
      <c r="G40" s="357">
        <v>5655181</v>
      </c>
    </row>
    <row r="41" spans="1:7" ht="12.75">
      <c r="A41" s="12" t="s">
        <v>356</v>
      </c>
      <c r="B41" s="13" t="s">
        <v>360</v>
      </c>
      <c r="C41" s="357"/>
      <c r="D41" s="358"/>
      <c r="E41" s="13" t="s">
        <v>364</v>
      </c>
      <c r="F41" s="359">
        <v>6496600</v>
      </c>
      <c r="G41" s="357">
        <v>6156632</v>
      </c>
    </row>
    <row r="42" spans="1:7" ht="12.75">
      <c r="A42" s="12" t="s">
        <v>357</v>
      </c>
      <c r="B42" s="14" t="s">
        <v>431</v>
      </c>
      <c r="C42" s="357"/>
      <c r="D42" s="358"/>
      <c r="E42" s="13" t="s">
        <v>365</v>
      </c>
      <c r="F42" s="359"/>
      <c r="G42" s="357"/>
    </row>
    <row r="43" spans="1:7" ht="12.75">
      <c r="A43" s="12" t="s">
        <v>358</v>
      </c>
      <c r="B43" s="13" t="s">
        <v>432</v>
      </c>
      <c r="C43" s="357"/>
      <c r="D43" s="358"/>
      <c r="E43" s="13" t="s">
        <v>434</v>
      </c>
      <c r="F43" s="359"/>
      <c r="G43" s="357"/>
    </row>
    <row r="44" spans="1:7" ht="13.5" thickBot="1">
      <c r="A44" s="16" t="s">
        <v>366</v>
      </c>
      <c r="B44" s="360" t="s">
        <v>433</v>
      </c>
      <c r="C44" s="391">
        <v>40908765</v>
      </c>
      <c r="D44" s="392">
        <v>41999648</v>
      </c>
      <c r="E44" s="13" t="s">
        <v>492</v>
      </c>
      <c r="F44" s="363"/>
      <c r="G44" s="357"/>
    </row>
    <row r="45" spans="1:7" s="41" customFormat="1" ht="13.5" thickBot="1">
      <c r="A45" s="15" t="s">
        <v>367</v>
      </c>
      <c r="B45" s="364" t="s">
        <v>455</v>
      </c>
      <c r="C45" s="365">
        <f>SUM(C39:C44)</f>
        <v>40908765</v>
      </c>
      <c r="D45" s="365">
        <f>SUM(D39:D44)</f>
        <v>41999648</v>
      </c>
      <c r="E45" s="364" t="s">
        <v>457</v>
      </c>
      <c r="F45" s="366">
        <f>SUM(F39:F44)</f>
        <v>38368765</v>
      </c>
      <c r="G45" s="366">
        <f>SUM(G39:G44)</f>
        <v>40411618</v>
      </c>
    </row>
    <row r="46" spans="1:7" ht="12.75">
      <c r="A46" s="21" t="s">
        <v>368</v>
      </c>
      <c r="B46" s="11" t="s">
        <v>440</v>
      </c>
      <c r="C46" s="354"/>
      <c r="D46" s="355"/>
      <c r="E46" s="11" t="s">
        <v>393</v>
      </c>
      <c r="F46" s="356">
        <v>2540000</v>
      </c>
      <c r="G46" s="357">
        <v>2753136</v>
      </c>
    </row>
    <row r="47" spans="1:7" ht="12.75">
      <c r="A47" s="19" t="s">
        <v>369</v>
      </c>
      <c r="B47" s="13" t="s">
        <v>441</v>
      </c>
      <c r="C47" s="357"/>
      <c r="D47" s="358"/>
      <c r="E47" s="13" t="s">
        <v>394</v>
      </c>
      <c r="F47" s="359"/>
      <c r="G47" s="357"/>
    </row>
    <row r="48" spans="1:7" ht="12.75">
      <c r="A48" s="19" t="s">
        <v>370</v>
      </c>
      <c r="B48" s="369" t="s">
        <v>445</v>
      </c>
      <c r="C48" s="357"/>
      <c r="D48" s="358"/>
      <c r="E48" s="13" t="s">
        <v>442</v>
      </c>
      <c r="F48" s="359"/>
      <c r="G48" s="357"/>
    </row>
    <row r="49" spans="1:7" ht="13.5" thickBot="1">
      <c r="A49" s="21" t="s">
        <v>371</v>
      </c>
      <c r="B49" s="369"/>
      <c r="C49" s="370"/>
      <c r="D49" s="371"/>
      <c r="E49" s="13" t="s">
        <v>446</v>
      </c>
      <c r="F49" s="356"/>
      <c r="G49" s="357"/>
    </row>
    <row r="50" spans="1:7" s="41" customFormat="1" ht="12.75">
      <c r="A50" s="23">
        <v>12</v>
      </c>
      <c r="B50" s="372" t="s">
        <v>456</v>
      </c>
      <c r="C50" s="373">
        <f>SUM(C46:C49)</f>
        <v>0</v>
      </c>
      <c r="D50" s="374"/>
      <c r="E50" s="372" t="s">
        <v>458</v>
      </c>
      <c r="F50" s="374">
        <f>SUM(F46:F49)</f>
        <v>2540000</v>
      </c>
      <c r="G50" s="374">
        <f>SUM(G46:G49)</f>
        <v>2753136</v>
      </c>
    </row>
    <row r="51" spans="1:7" s="41" customFormat="1" ht="12.75">
      <c r="A51" s="24" t="s">
        <v>373</v>
      </c>
      <c r="B51" s="376" t="s">
        <v>158</v>
      </c>
      <c r="C51" s="368">
        <f>SUM(C45,C50)</f>
        <v>40908765</v>
      </c>
      <c r="D51" s="368">
        <f>SUM(D45,D50)</f>
        <v>41999648</v>
      </c>
      <c r="E51" s="376" t="s">
        <v>459</v>
      </c>
      <c r="F51" s="377">
        <f>SUM(F45,F50)</f>
        <v>40908765</v>
      </c>
      <c r="G51" s="377">
        <f>SUM(G45,G50)</f>
        <v>43164754</v>
      </c>
    </row>
    <row r="52" spans="2:7" ht="12.75">
      <c r="B52" s="393"/>
      <c r="C52" s="394"/>
      <c r="D52" s="394"/>
      <c r="E52" s="394"/>
      <c r="F52" s="394"/>
      <c r="G52" s="394"/>
    </row>
    <row r="53" spans="2:7" ht="12.75">
      <c r="B53" s="393"/>
      <c r="C53" s="394"/>
      <c r="D53" s="394"/>
      <c r="E53" s="394"/>
      <c r="F53" s="394"/>
      <c r="G53" s="394"/>
    </row>
    <row r="54" spans="2:7" ht="12.75">
      <c r="B54" s="393"/>
      <c r="C54" s="394"/>
      <c r="D54" s="394"/>
      <c r="E54" s="394"/>
      <c r="F54" s="394"/>
      <c r="G54" s="394"/>
    </row>
    <row r="55" spans="2:7" ht="12.75">
      <c r="B55" s="393"/>
      <c r="C55" s="394"/>
      <c r="D55" s="394"/>
      <c r="E55" s="394"/>
      <c r="F55" s="394"/>
      <c r="G55" s="394"/>
    </row>
    <row r="56" spans="2:7" ht="12.75">
      <c r="B56" s="393"/>
      <c r="C56" s="394"/>
      <c r="D56" s="394"/>
      <c r="E56" s="394"/>
      <c r="F56" s="394"/>
      <c r="G56" s="394"/>
    </row>
    <row r="57" spans="2:7" ht="12.75">
      <c r="B57" s="393"/>
      <c r="C57" s="394"/>
      <c r="D57" s="394"/>
      <c r="E57" s="394"/>
      <c r="F57" s="394"/>
      <c r="G57" s="394"/>
    </row>
    <row r="58" spans="2:7" ht="12.75">
      <c r="B58" s="393"/>
      <c r="C58" s="394"/>
      <c r="D58" s="394"/>
      <c r="E58" s="394"/>
      <c r="F58" s="394"/>
      <c r="G58" s="394"/>
    </row>
    <row r="59" spans="2:7" ht="12.75">
      <c r="B59" s="393"/>
      <c r="C59" s="394"/>
      <c r="D59" s="394"/>
      <c r="E59" s="394"/>
      <c r="F59" s="394"/>
      <c r="G59" s="394"/>
    </row>
    <row r="60" spans="2:7" ht="12.75">
      <c r="B60" s="393"/>
      <c r="C60" s="394"/>
      <c r="D60" s="394"/>
      <c r="E60" s="394"/>
      <c r="F60" s="394"/>
      <c r="G60" s="394"/>
    </row>
    <row r="61" spans="2:7" ht="12.75">
      <c r="B61" s="393"/>
      <c r="C61" s="394"/>
      <c r="D61" s="394"/>
      <c r="E61" s="394"/>
      <c r="F61" s="394"/>
      <c r="G61" s="394"/>
    </row>
    <row r="62" spans="2:7" ht="12.75">
      <c r="B62" s="393"/>
      <c r="C62" s="394"/>
      <c r="D62" s="394"/>
      <c r="E62" s="394"/>
      <c r="F62" s="394"/>
      <c r="G62" s="394"/>
    </row>
    <row r="63" spans="2:7" ht="12.75">
      <c r="B63" s="393"/>
      <c r="C63" s="394"/>
      <c r="D63" s="394"/>
      <c r="E63" s="394"/>
      <c r="F63" s="394"/>
      <c r="G63" s="394"/>
    </row>
    <row r="64" spans="2:7" ht="12.75">
      <c r="B64" s="393"/>
      <c r="C64" s="394"/>
      <c r="D64" s="394"/>
      <c r="E64" s="394"/>
      <c r="F64" s="394"/>
      <c r="G64" s="394"/>
    </row>
    <row r="65" spans="2:7" ht="12.75">
      <c r="B65" s="393"/>
      <c r="C65" s="394"/>
      <c r="D65" s="394"/>
      <c r="E65" s="394"/>
      <c r="F65" s="394"/>
      <c r="G65" s="394"/>
    </row>
    <row r="66" spans="2:7" ht="12.75">
      <c r="B66" s="393"/>
      <c r="C66" s="394"/>
      <c r="D66" s="394"/>
      <c r="E66" s="394"/>
      <c r="F66" s="394"/>
      <c r="G66" s="394"/>
    </row>
    <row r="67" spans="2:7" ht="12.75">
      <c r="B67" s="393"/>
      <c r="C67" s="394"/>
      <c r="D67" s="394"/>
      <c r="E67" s="394"/>
      <c r="F67" s="394"/>
      <c r="G67" s="394"/>
    </row>
    <row r="68" spans="2:7" ht="12.75">
      <c r="B68" s="393"/>
      <c r="C68" s="394"/>
      <c r="D68" s="394"/>
      <c r="E68" s="394"/>
      <c r="F68" s="394"/>
      <c r="G68" s="394"/>
    </row>
    <row r="69" spans="2:7" ht="12.75">
      <c r="B69" s="393"/>
      <c r="C69" s="394"/>
      <c r="D69" s="394"/>
      <c r="E69" s="394"/>
      <c r="F69" s="394"/>
      <c r="G69" s="394"/>
    </row>
    <row r="70" spans="2:7" ht="12.75">
      <c r="B70" s="393"/>
      <c r="C70" s="394"/>
      <c r="D70" s="394"/>
      <c r="E70" s="394"/>
      <c r="F70" s="394"/>
      <c r="G70" s="394"/>
    </row>
    <row r="71" spans="2:7" ht="12.75">
      <c r="B71" s="393"/>
      <c r="C71" s="394"/>
      <c r="D71" s="394"/>
      <c r="E71" s="394"/>
      <c r="F71" s="394"/>
      <c r="G71" s="394"/>
    </row>
    <row r="72" spans="2:7" ht="12.75">
      <c r="B72" s="393"/>
      <c r="C72" s="394"/>
      <c r="D72" s="394"/>
      <c r="E72" s="394"/>
      <c r="F72" s="394"/>
      <c r="G72" s="394"/>
    </row>
    <row r="73" spans="2:7" ht="12.75">
      <c r="B73" s="393"/>
      <c r="C73" s="394"/>
      <c r="D73" s="394"/>
      <c r="E73" s="394"/>
      <c r="F73" s="394"/>
      <c r="G73" s="394"/>
    </row>
    <row r="74" spans="2:7" ht="12.75">
      <c r="B74" s="393"/>
      <c r="C74" s="394"/>
      <c r="D74" s="394"/>
      <c r="E74" s="394"/>
      <c r="F74" s="394"/>
      <c r="G74" s="394"/>
    </row>
    <row r="75" spans="2:7" ht="12.75">
      <c r="B75" s="393"/>
      <c r="C75" s="394"/>
      <c r="D75" s="394"/>
      <c r="E75" s="394"/>
      <c r="F75" s="394"/>
      <c r="G75" s="394"/>
    </row>
    <row r="76" spans="2:7" ht="12.75">
      <c r="B76" s="393"/>
      <c r="C76" s="394"/>
      <c r="D76" s="394"/>
      <c r="E76" s="394"/>
      <c r="F76" s="394"/>
      <c r="G76" s="394"/>
    </row>
    <row r="77" spans="2:7" ht="12.75">
      <c r="B77" s="393"/>
      <c r="C77" s="394"/>
      <c r="D77" s="394"/>
      <c r="E77" s="394"/>
      <c r="F77" s="394"/>
      <c r="G77" s="394"/>
    </row>
    <row r="78" spans="2:7" ht="12.75">
      <c r="B78" s="393"/>
      <c r="C78" s="394"/>
      <c r="D78" s="394"/>
      <c r="E78" s="394"/>
      <c r="F78" s="394"/>
      <c r="G78" s="394"/>
    </row>
    <row r="79" spans="2:7" ht="12.75">
      <c r="B79" s="393"/>
      <c r="C79" s="394"/>
      <c r="D79" s="394"/>
      <c r="E79" s="394"/>
      <c r="F79" s="394"/>
      <c r="G79" s="394"/>
    </row>
    <row r="80" spans="2:7" ht="12.75">
      <c r="B80" s="393"/>
      <c r="C80" s="394"/>
      <c r="D80" s="394"/>
      <c r="E80" s="394"/>
      <c r="F80" s="394"/>
      <c r="G80" s="394"/>
    </row>
    <row r="81" spans="2:7" ht="12.75">
      <c r="B81" s="393"/>
      <c r="C81" s="394"/>
      <c r="D81" s="394"/>
      <c r="E81" s="394"/>
      <c r="F81" s="394"/>
      <c r="G81" s="394"/>
    </row>
    <row r="82" spans="2:7" ht="12.75">
      <c r="B82" s="393"/>
      <c r="C82" s="394"/>
      <c r="D82" s="394"/>
      <c r="E82" s="394"/>
      <c r="F82" s="394"/>
      <c r="G82" s="394"/>
    </row>
    <row r="83" spans="2:7" ht="12.75">
      <c r="B83" s="393"/>
      <c r="C83" s="394"/>
      <c r="D83" s="394"/>
      <c r="E83" s="394"/>
      <c r="F83" s="394"/>
      <c r="G83" s="394"/>
    </row>
    <row r="84" spans="2:7" ht="12.75">
      <c r="B84" s="393"/>
      <c r="C84" s="394"/>
      <c r="D84" s="394"/>
      <c r="E84" s="394"/>
      <c r="F84" s="394"/>
      <c r="G84" s="394"/>
    </row>
    <row r="85" spans="2:7" ht="12.75">
      <c r="B85" s="393"/>
      <c r="C85" s="394"/>
      <c r="D85" s="394"/>
      <c r="E85" s="394"/>
      <c r="F85" s="394"/>
      <c r="G85" s="394"/>
    </row>
    <row r="86" spans="2:7" ht="12.75">
      <c r="B86" s="393"/>
      <c r="C86" s="394"/>
      <c r="D86" s="394"/>
      <c r="E86" s="394"/>
      <c r="F86" s="394"/>
      <c r="G86" s="394"/>
    </row>
    <row r="87" spans="2:7" ht="12.75">
      <c r="B87" s="393"/>
      <c r="C87" s="394"/>
      <c r="D87" s="394"/>
      <c r="E87" s="394"/>
      <c r="F87" s="394"/>
      <c r="G87" s="394"/>
    </row>
    <row r="88" spans="2:7" ht="12.75">
      <c r="B88" s="393"/>
      <c r="C88" s="394"/>
      <c r="D88" s="394"/>
      <c r="E88" s="394"/>
      <c r="F88" s="394"/>
      <c r="G88" s="394"/>
    </row>
    <row r="89" spans="2:7" ht="12.75">
      <c r="B89" s="393"/>
      <c r="C89" s="394"/>
      <c r="D89" s="394"/>
      <c r="E89" s="394"/>
      <c r="F89" s="394"/>
      <c r="G89" s="394"/>
    </row>
    <row r="90" spans="2:7" ht="12.75">
      <c r="B90" s="393"/>
      <c r="C90" s="394"/>
      <c r="D90" s="394"/>
      <c r="E90" s="394"/>
      <c r="F90" s="394"/>
      <c r="G90" s="394"/>
    </row>
    <row r="91" spans="2:7" ht="12.75">
      <c r="B91" s="393"/>
      <c r="C91" s="394"/>
      <c r="D91" s="394"/>
      <c r="E91" s="394"/>
      <c r="F91" s="394"/>
      <c r="G91" s="394"/>
    </row>
    <row r="92" spans="2:7" ht="12.75">
      <c r="B92" s="393"/>
      <c r="C92" s="394"/>
      <c r="D92" s="394"/>
      <c r="E92" s="394"/>
      <c r="F92" s="394"/>
      <c r="G92" s="394"/>
    </row>
    <row r="93" spans="2:7" ht="12.75">
      <c r="B93" s="393"/>
      <c r="C93" s="394"/>
      <c r="D93" s="394"/>
      <c r="E93" s="394"/>
      <c r="F93" s="394"/>
      <c r="G93" s="394"/>
    </row>
    <row r="94" spans="2:7" ht="12.75">
      <c r="B94" s="393"/>
      <c r="C94" s="394"/>
      <c r="D94" s="394"/>
      <c r="E94" s="394"/>
      <c r="F94" s="394"/>
      <c r="G94" s="394"/>
    </row>
    <row r="95" spans="2:7" ht="12.75">
      <c r="B95" s="393"/>
      <c r="C95" s="394"/>
      <c r="D95" s="394"/>
      <c r="E95" s="394"/>
      <c r="F95" s="394"/>
      <c r="G95" s="394"/>
    </row>
    <row r="96" spans="2:7" ht="12.75">
      <c r="B96" s="393"/>
      <c r="C96" s="394"/>
      <c r="D96" s="394"/>
      <c r="E96" s="394"/>
      <c r="F96" s="394"/>
      <c r="G96" s="394"/>
    </row>
    <row r="97" spans="2:7" ht="12.75">
      <c r="B97" s="393"/>
      <c r="C97" s="394"/>
      <c r="D97" s="394"/>
      <c r="E97" s="394"/>
      <c r="F97" s="394"/>
      <c r="G97" s="394"/>
    </row>
    <row r="98" spans="2:7" ht="12.75">
      <c r="B98" s="393"/>
      <c r="C98" s="394"/>
      <c r="D98" s="394"/>
      <c r="E98" s="394"/>
      <c r="F98" s="394"/>
      <c r="G98" s="394"/>
    </row>
    <row r="99" spans="2:7" ht="12.75">
      <c r="B99" s="393"/>
      <c r="C99" s="394"/>
      <c r="D99" s="394"/>
      <c r="E99" s="394"/>
      <c r="F99" s="394"/>
      <c r="G99" s="394"/>
    </row>
    <row r="100" spans="2:7" ht="12.75">
      <c r="B100" s="393"/>
      <c r="C100" s="394"/>
      <c r="D100" s="394"/>
      <c r="E100" s="394"/>
      <c r="F100" s="394"/>
      <c r="G100" s="394"/>
    </row>
    <row r="101" spans="2:7" ht="12.75">
      <c r="B101" s="393"/>
      <c r="C101" s="394"/>
      <c r="D101" s="394"/>
      <c r="E101" s="394"/>
      <c r="F101" s="394"/>
      <c r="G101" s="394"/>
    </row>
    <row r="102" spans="2:7" ht="12.75">
      <c r="B102" s="393"/>
      <c r="C102" s="394"/>
      <c r="D102" s="394"/>
      <c r="E102" s="394"/>
      <c r="F102" s="394"/>
      <c r="G102" s="394"/>
    </row>
    <row r="103" spans="2:7" ht="12.75">
      <c r="B103" s="393"/>
      <c r="C103" s="394"/>
      <c r="D103" s="394"/>
      <c r="E103" s="394"/>
      <c r="F103" s="394"/>
      <c r="G103" s="394"/>
    </row>
    <row r="104" spans="2:7" ht="12.75">
      <c r="B104" s="393"/>
      <c r="C104" s="394"/>
      <c r="D104" s="394"/>
      <c r="E104" s="394"/>
      <c r="F104" s="394"/>
      <c r="G104" s="394"/>
    </row>
    <row r="105" spans="2:7" ht="12.75">
      <c r="B105" s="393"/>
      <c r="C105" s="394"/>
      <c r="D105" s="394"/>
      <c r="E105" s="394"/>
      <c r="F105" s="394"/>
      <c r="G105" s="394"/>
    </row>
    <row r="106" spans="2:7" ht="12.75">
      <c r="B106" s="393"/>
      <c r="C106" s="394"/>
      <c r="D106" s="394"/>
      <c r="E106" s="394"/>
      <c r="F106" s="394"/>
      <c r="G106" s="394"/>
    </row>
    <row r="107" spans="2:7" ht="12.75">
      <c r="B107" s="393"/>
      <c r="C107" s="394"/>
      <c r="D107" s="394"/>
      <c r="E107" s="394"/>
      <c r="F107" s="394"/>
      <c r="G107" s="394"/>
    </row>
    <row r="108" spans="2:7" ht="12.75">
      <c r="B108" s="393"/>
      <c r="C108" s="394"/>
      <c r="D108" s="394"/>
      <c r="E108" s="394"/>
      <c r="F108" s="394"/>
      <c r="G108" s="394"/>
    </row>
    <row r="109" spans="2:7" ht="12.75">
      <c r="B109" s="393"/>
      <c r="C109" s="394"/>
      <c r="D109" s="394"/>
      <c r="E109" s="394"/>
      <c r="F109" s="394"/>
      <c r="G109" s="394"/>
    </row>
    <row r="110" spans="2:7" ht="12.75">
      <c r="B110" s="393"/>
      <c r="C110" s="394"/>
      <c r="D110" s="394"/>
      <c r="E110" s="394"/>
      <c r="F110" s="394"/>
      <c r="G110" s="394"/>
    </row>
    <row r="111" spans="2:7" ht="12.75">
      <c r="B111" s="393"/>
      <c r="C111" s="394"/>
      <c r="D111" s="394"/>
      <c r="E111" s="394"/>
      <c r="F111" s="394"/>
      <c r="G111" s="394"/>
    </row>
    <row r="112" spans="2:7" ht="12.75">
      <c r="B112" s="393"/>
      <c r="C112" s="394"/>
      <c r="D112" s="394"/>
      <c r="E112" s="394"/>
      <c r="F112" s="394"/>
      <c r="G112" s="394"/>
    </row>
    <row r="113" spans="2:7" ht="12.75">
      <c r="B113" s="393"/>
      <c r="C113" s="394"/>
      <c r="D113" s="394"/>
      <c r="E113" s="394"/>
      <c r="F113" s="394"/>
      <c r="G113" s="394"/>
    </row>
    <row r="114" spans="2:7" ht="12.75">
      <c r="B114" s="393"/>
      <c r="C114" s="394"/>
      <c r="D114" s="394"/>
      <c r="E114" s="394"/>
      <c r="F114" s="394"/>
      <c r="G114" s="394"/>
    </row>
    <row r="115" spans="2:7" ht="12.75">
      <c r="B115" s="393"/>
      <c r="C115" s="394"/>
      <c r="D115" s="394"/>
      <c r="E115" s="394"/>
      <c r="F115" s="394"/>
      <c r="G115" s="394"/>
    </row>
    <row r="116" spans="2:7" ht="12.75">
      <c r="B116" s="393"/>
      <c r="C116" s="394"/>
      <c r="D116" s="394"/>
      <c r="E116" s="394"/>
      <c r="F116" s="394"/>
      <c r="G116" s="394"/>
    </row>
    <row r="117" spans="2:7" ht="12.75">
      <c r="B117" s="393"/>
      <c r="C117" s="394"/>
      <c r="D117" s="394"/>
      <c r="E117" s="394"/>
      <c r="F117" s="394"/>
      <c r="G117" s="394"/>
    </row>
    <row r="118" spans="2:7" ht="12.75">
      <c r="B118" s="393"/>
      <c r="C118" s="394"/>
      <c r="D118" s="394"/>
      <c r="E118" s="394"/>
      <c r="F118" s="394"/>
      <c r="G118" s="394"/>
    </row>
    <row r="119" spans="2:7" ht="12.75">
      <c r="B119" s="393"/>
      <c r="C119" s="394"/>
      <c r="D119" s="394"/>
      <c r="E119" s="394"/>
      <c r="F119" s="394"/>
      <c r="G119" s="394"/>
    </row>
    <row r="120" spans="2:7" ht="12.75">
      <c r="B120" s="393"/>
      <c r="C120" s="394"/>
      <c r="D120" s="394"/>
      <c r="E120" s="394"/>
      <c r="F120" s="394"/>
      <c r="G120" s="394"/>
    </row>
    <row r="121" spans="2:7" ht="12.75">
      <c r="B121" s="393"/>
      <c r="C121" s="394"/>
      <c r="D121" s="394"/>
      <c r="E121" s="394"/>
      <c r="F121" s="394"/>
      <c r="G121" s="394"/>
    </row>
    <row r="122" spans="2:7" ht="12.75">
      <c r="B122" s="393"/>
      <c r="C122" s="394"/>
      <c r="D122" s="394"/>
      <c r="E122" s="394"/>
      <c r="F122" s="394"/>
      <c r="G122" s="394"/>
    </row>
    <row r="123" spans="2:7" ht="12.75">
      <c r="B123" s="393"/>
      <c r="C123" s="394"/>
      <c r="D123" s="394"/>
      <c r="E123" s="394"/>
      <c r="F123" s="394"/>
      <c r="G123" s="394"/>
    </row>
    <row r="124" spans="2:7" ht="12.75">
      <c r="B124" s="393"/>
      <c r="C124" s="394"/>
      <c r="D124" s="394"/>
      <c r="E124" s="394"/>
      <c r="F124" s="394"/>
      <c r="G124" s="394"/>
    </row>
    <row r="125" spans="2:7" ht="12.75">
      <c r="B125" s="393"/>
      <c r="C125" s="394"/>
      <c r="D125" s="394"/>
      <c r="E125" s="394"/>
      <c r="F125" s="394"/>
      <c r="G125" s="394"/>
    </row>
    <row r="126" spans="2:7" ht="12.75">
      <c r="B126" s="393"/>
      <c r="C126" s="394"/>
      <c r="D126" s="394"/>
      <c r="E126" s="394"/>
      <c r="F126" s="394"/>
      <c r="G126" s="394"/>
    </row>
    <row r="127" spans="2:7" ht="12.75">
      <c r="B127" s="393"/>
      <c r="C127" s="394"/>
      <c r="D127" s="394"/>
      <c r="E127" s="394"/>
      <c r="F127" s="394"/>
      <c r="G127" s="394"/>
    </row>
    <row r="128" spans="2:7" ht="12.75">
      <c r="B128" s="393"/>
      <c r="C128" s="394"/>
      <c r="D128" s="394"/>
      <c r="E128" s="394"/>
      <c r="F128" s="394"/>
      <c r="G128" s="394"/>
    </row>
    <row r="129" spans="2:7" ht="12.75">
      <c r="B129" s="393"/>
      <c r="C129" s="394"/>
      <c r="D129" s="394"/>
      <c r="E129" s="394"/>
      <c r="F129" s="394"/>
      <c r="G129" s="394"/>
    </row>
    <row r="130" spans="2:7" ht="12.75">
      <c r="B130" s="393"/>
      <c r="C130" s="394"/>
      <c r="D130" s="394"/>
      <c r="E130" s="394"/>
      <c r="F130" s="394"/>
      <c r="G130" s="394"/>
    </row>
    <row r="131" spans="2:7" ht="12.75">
      <c r="B131" s="393"/>
      <c r="C131" s="394"/>
      <c r="D131" s="394"/>
      <c r="E131" s="394"/>
      <c r="F131" s="394"/>
      <c r="G131" s="394"/>
    </row>
    <row r="132" spans="2:7" ht="12.75">
      <c r="B132" s="393"/>
      <c r="C132" s="394"/>
      <c r="D132" s="394"/>
      <c r="E132" s="394"/>
      <c r="F132" s="394"/>
      <c r="G132" s="394"/>
    </row>
    <row r="133" spans="2:7" ht="12.75">
      <c r="B133" s="393"/>
      <c r="C133" s="394"/>
      <c r="D133" s="394"/>
      <c r="E133" s="394"/>
      <c r="F133" s="394"/>
      <c r="G133" s="394"/>
    </row>
    <row r="134" spans="2:7" ht="12.75">
      <c r="B134" s="393"/>
      <c r="C134" s="394"/>
      <c r="D134" s="394"/>
      <c r="E134" s="394"/>
      <c r="F134" s="394"/>
      <c r="G134" s="394"/>
    </row>
    <row r="135" spans="2:7" ht="12.75">
      <c r="B135" s="393"/>
      <c r="C135" s="394"/>
      <c r="D135" s="394"/>
      <c r="E135" s="394"/>
      <c r="F135" s="394"/>
      <c r="G135" s="394"/>
    </row>
    <row r="136" spans="2:7" ht="12.75">
      <c r="B136" s="393"/>
      <c r="C136" s="394"/>
      <c r="D136" s="394"/>
      <c r="E136" s="394"/>
      <c r="F136" s="394"/>
      <c r="G136" s="394"/>
    </row>
    <row r="137" spans="2:7" ht="12.75">
      <c r="B137" s="393"/>
      <c r="C137" s="394"/>
      <c r="D137" s="394"/>
      <c r="E137" s="394"/>
      <c r="F137" s="394"/>
      <c r="G137" s="394"/>
    </row>
    <row r="138" spans="2:7" ht="12.75">
      <c r="B138" s="393"/>
      <c r="C138" s="394"/>
      <c r="D138" s="394"/>
      <c r="E138" s="394"/>
      <c r="F138" s="394"/>
      <c r="G138" s="394"/>
    </row>
    <row r="139" spans="2:7" ht="12.75">
      <c r="B139" s="393"/>
      <c r="C139" s="394"/>
      <c r="D139" s="394"/>
      <c r="E139" s="394"/>
      <c r="F139" s="394"/>
      <c r="G139" s="394"/>
    </row>
    <row r="140" spans="2:7" ht="12.75">
      <c r="B140" s="393"/>
      <c r="C140" s="394"/>
      <c r="D140" s="394"/>
      <c r="E140" s="394"/>
      <c r="F140" s="394"/>
      <c r="G140" s="394"/>
    </row>
    <row r="141" spans="2:7" ht="12.75">
      <c r="B141" s="393"/>
      <c r="C141" s="394"/>
      <c r="D141" s="394"/>
      <c r="E141" s="394"/>
      <c r="F141" s="394"/>
      <c r="G141" s="394"/>
    </row>
    <row r="142" spans="2:7" ht="12.75">
      <c r="B142" s="393"/>
      <c r="C142" s="394"/>
      <c r="D142" s="394"/>
      <c r="E142" s="394"/>
      <c r="F142" s="394"/>
      <c r="G142" s="394"/>
    </row>
    <row r="143" spans="2:7" ht="12.75">
      <c r="B143" s="393"/>
      <c r="C143" s="394"/>
      <c r="D143" s="394"/>
      <c r="E143" s="394"/>
      <c r="F143" s="394"/>
      <c r="G143" s="394"/>
    </row>
    <row r="144" spans="2:7" ht="12.75">
      <c r="B144" s="393"/>
      <c r="C144" s="394"/>
      <c r="D144" s="394"/>
      <c r="E144" s="394"/>
      <c r="F144" s="394"/>
      <c r="G144" s="394"/>
    </row>
    <row r="145" spans="2:7" ht="12.75">
      <c r="B145" s="393"/>
      <c r="C145" s="394"/>
      <c r="D145" s="394"/>
      <c r="E145" s="394"/>
      <c r="F145" s="394"/>
      <c r="G145" s="394"/>
    </row>
    <row r="146" spans="2:7" ht="12.75">
      <c r="B146" s="393"/>
      <c r="C146" s="394"/>
      <c r="D146" s="394"/>
      <c r="E146" s="394"/>
      <c r="F146" s="394"/>
      <c r="G146" s="394"/>
    </row>
    <row r="147" spans="2:7" ht="12.75">
      <c r="B147" s="393"/>
      <c r="C147" s="394"/>
      <c r="D147" s="394"/>
      <c r="E147" s="394"/>
      <c r="F147" s="394"/>
      <c r="G147" s="394"/>
    </row>
    <row r="148" spans="2:7" ht="12.75">
      <c r="B148" s="393"/>
      <c r="C148" s="394"/>
      <c r="D148" s="394"/>
      <c r="E148" s="394"/>
      <c r="F148" s="394"/>
      <c r="G148" s="394"/>
    </row>
    <row r="149" spans="2:7" ht="12.75">
      <c r="B149" s="393"/>
      <c r="C149" s="394"/>
      <c r="D149" s="394"/>
      <c r="E149" s="394"/>
      <c r="F149" s="394"/>
      <c r="G149" s="394"/>
    </row>
    <row r="150" spans="2:7" ht="12.75">
      <c r="B150" s="393"/>
      <c r="C150" s="394"/>
      <c r="D150" s="394"/>
      <c r="E150" s="394"/>
      <c r="F150" s="394"/>
      <c r="G150" s="394"/>
    </row>
    <row r="151" spans="2:7" ht="12.75">
      <c r="B151" s="393"/>
      <c r="C151" s="394"/>
      <c r="D151" s="394"/>
      <c r="E151" s="394"/>
      <c r="F151" s="394"/>
      <c r="G151" s="394"/>
    </row>
    <row r="152" spans="2:7" ht="12.75">
      <c r="B152" s="393"/>
      <c r="C152" s="394"/>
      <c r="D152" s="394"/>
      <c r="E152" s="394"/>
      <c r="F152" s="394"/>
      <c r="G152" s="394"/>
    </row>
    <row r="153" spans="2:7" ht="12.75">
      <c r="B153" s="393"/>
      <c r="C153" s="394"/>
      <c r="D153" s="394"/>
      <c r="E153" s="394"/>
      <c r="F153" s="394"/>
      <c r="G153" s="394"/>
    </row>
    <row r="154" spans="2:7" ht="12.75">
      <c r="B154" s="393"/>
      <c r="C154" s="394"/>
      <c r="D154" s="394"/>
      <c r="E154" s="394"/>
      <c r="F154" s="394"/>
      <c r="G154" s="394"/>
    </row>
    <row r="155" spans="2:7" ht="12.75">
      <c r="B155" s="393"/>
      <c r="C155" s="394"/>
      <c r="D155" s="394"/>
      <c r="E155" s="394"/>
      <c r="F155" s="394"/>
      <c r="G155" s="394"/>
    </row>
    <row r="156" spans="2:7" ht="12.75">
      <c r="B156" s="393"/>
      <c r="C156" s="394"/>
      <c r="D156" s="394"/>
      <c r="E156" s="394"/>
      <c r="F156" s="394"/>
      <c r="G156" s="394"/>
    </row>
    <row r="157" spans="2:7" ht="12.75">
      <c r="B157" s="393"/>
      <c r="C157" s="394"/>
      <c r="D157" s="394"/>
      <c r="E157" s="394"/>
      <c r="F157" s="394"/>
      <c r="G157" s="394"/>
    </row>
    <row r="158" spans="2:7" ht="12.75">
      <c r="B158" s="393"/>
      <c r="C158" s="394"/>
      <c r="D158" s="394"/>
      <c r="E158" s="394"/>
      <c r="F158" s="394"/>
      <c r="G158" s="394"/>
    </row>
    <row r="159" spans="2:7" ht="12.75">
      <c r="B159" s="393"/>
      <c r="C159" s="394"/>
      <c r="D159" s="394"/>
      <c r="E159" s="394"/>
      <c r="F159" s="394"/>
      <c r="G159" s="394"/>
    </row>
    <row r="160" spans="2:7" ht="12.75">
      <c r="B160" s="393"/>
      <c r="C160" s="394"/>
      <c r="D160" s="394"/>
      <c r="E160" s="394"/>
      <c r="F160" s="394"/>
      <c r="G160" s="394"/>
    </row>
    <row r="161" spans="2:7" ht="12.75">
      <c r="B161" s="393"/>
      <c r="C161" s="394"/>
      <c r="D161" s="394"/>
      <c r="E161" s="394"/>
      <c r="F161" s="394"/>
      <c r="G161" s="394"/>
    </row>
    <row r="162" spans="2:7" ht="12.75">
      <c r="B162" s="393"/>
      <c r="C162" s="394"/>
      <c r="D162" s="394"/>
      <c r="E162" s="394"/>
      <c r="F162" s="394"/>
      <c r="G162" s="394"/>
    </row>
    <row r="163" spans="2:7" ht="12.75">
      <c r="B163" s="393"/>
      <c r="C163" s="394"/>
      <c r="D163" s="394"/>
      <c r="E163" s="394"/>
      <c r="F163" s="394"/>
      <c r="G163" s="394"/>
    </row>
    <row r="164" spans="2:7" ht="12.75">
      <c r="B164" s="393"/>
      <c r="C164" s="394"/>
      <c r="D164" s="394"/>
      <c r="E164" s="394"/>
      <c r="F164" s="394"/>
      <c r="G164" s="394"/>
    </row>
    <row r="165" spans="2:7" ht="12.75">
      <c r="B165" s="393"/>
      <c r="C165" s="394"/>
      <c r="D165" s="394"/>
      <c r="E165" s="394"/>
      <c r="F165" s="394"/>
      <c r="G165" s="394"/>
    </row>
    <row r="166" spans="2:7" ht="12.75">
      <c r="B166" s="393"/>
      <c r="C166" s="394"/>
      <c r="D166" s="394"/>
      <c r="E166" s="394"/>
      <c r="F166" s="394"/>
      <c r="G166" s="394"/>
    </row>
  </sheetData>
  <sheetProtection/>
  <mergeCells count="8">
    <mergeCell ref="E1:F1"/>
    <mergeCell ref="B36:E36"/>
    <mergeCell ref="A37:A38"/>
    <mergeCell ref="A4:A5"/>
    <mergeCell ref="H2:H12"/>
    <mergeCell ref="B3:E3"/>
    <mergeCell ref="B19:E19"/>
    <mergeCell ref="A20:A21"/>
  </mergeCells>
  <printOptions horizontalCentered="1"/>
  <pageMargins left="0.31496062992125984" right="0.4724409448818898" top="0.9055118110236221" bottom="0.5118110236220472" header="0.6692913385826772" footer="0.2755905511811024"/>
  <pageSetup horizontalDpi="600" verticalDpi="600" orientation="landscape" paperSize="8" r:id="rId1"/>
  <headerFooter alignWithMargins="0">
    <oddHeader xml:space="preserve">&amp;R&amp;"Times New Roman CE,Félkövér dőlt"&amp;11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M51"/>
  <sheetViews>
    <sheetView zoomScalePageLayoutView="0" workbookViewId="0" topLeftCell="A31">
      <selection activeCell="L54" sqref="L54"/>
    </sheetView>
  </sheetViews>
  <sheetFormatPr defaultColWidth="8.00390625" defaultRowHeight="12.75"/>
  <cols>
    <col min="1" max="1" width="5.8515625" style="5" customWidth="1"/>
    <col min="2" max="2" width="47.28125" style="6" customWidth="1"/>
    <col min="3" max="4" width="14.00390625" style="55" customWidth="1"/>
    <col min="5" max="5" width="47.28125" style="5" customWidth="1"/>
    <col min="6" max="7" width="14.00390625" style="55" customWidth="1"/>
    <col min="8" max="8" width="4.140625" style="5" customWidth="1"/>
    <col min="9" max="16384" width="8.00390625" style="5" customWidth="1"/>
  </cols>
  <sheetData>
    <row r="1" spans="5:7" ht="12.75">
      <c r="E1" s="133" t="s">
        <v>633</v>
      </c>
      <c r="F1" s="133"/>
      <c r="G1" s="58"/>
    </row>
    <row r="2" spans="1:9" ht="25.5" customHeight="1">
      <c r="A2" s="190"/>
      <c r="B2" s="395" t="s">
        <v>579</v>
      </c>
      <c r="C2" s="192"/>
      <c r="D2" s="192"/>
      <c r="E2" s="192"/>
      <c r="F2" s="192"/>
      <c r="G2" s="192"/>
      <c r="H2" s="134"/>
      <c r="I2" s="190"/>
    </row>
    <row r="3" spans="1:9" ht="14.25" thickBot="1">
      <c r="A3" s="190"/>
      <c r="B3" s="130" t="s">
        <v>460</v>
      </c>
      <c r="C3" s="130"/>
      <c r="D3" s="130"/>
      <c r="E3" s="130"/>
      <c r="F3" s="194" t="s">
        <v>544</v>
      </c>
      <c r="G3" s="194"/>
      <c r="H3" s="134"/>
      <c r="I3" s="190"/>
    </row>
    <row r="4" spans="1:9" ht="18" customHeight="1" thickBot="1">
      <c r="A4" s="131" t="s">
        <v>352</v>
      </c>
      <c r="B4" s="196" t="s">
        <v>353</v>
      </c>
      <c r="C4" s="197"/>
      <c r="D4" s="198"/>
      <c r="E4" s="196" t="s">
        <v>354</v>
      </c>
      <c r="F4" s="321"/>
      <c r="G4" s="322"/>
      <c r="H4" s="134"/>
      <c r="I4" s="190"/>
    </row>
    <row r="5" spans="1:9" s="9" customFormat="1" ht="35.25" customHeight="1" thickBot="1">
      <c r="A5" s="132"/>
      <c r="B5" s="202" t="s">
        <v>355</v>
      </c>
      <c r="C5" s="249" t="s">
        <v>620</v>
      </c>
      <c r="D5" s="323" t="s">
        <v>621</v>
      </c>
      <c r="E5" s="202" t="s">
        <v>355</v>
      </c>
      <c r="F5" s="396" t="s">
        <v>620</v>
      </c>
      <c r="G5" s="323" t="s">
        <v>621</v>
      </c>
      <c r="H5" s="134"/>
      <c r="I5" s="47"/>
    </row>
    <row r="6" spans="1:9" ht="12.75" customHeight="1">
      <c r="A6" s="21" t="s">
        <v>359</v>
      </c>
      <c r="B6" s="210" t="s">
        <v>429</v>
      </c>
      <c r="C6" s="211">
        <v>0</v>
      </c>
      <c r="D6" s="212"/>
      <c r="E6" s="210" t="s">
        <v>361</v>
      </c>
      <c r="F6" s="324"/>
      <c r="G6" s="213"/>
      <c r="H6" s="134"/>
      <c r="I6" s="190"/>
    </row>
    <row r="7" spans="1:9" ht="12.75" customHeight="1">
      <c r="A7" s="19" t="s">
        <v>362</v>
      </c>
      <c r="B7" s="18" t="s">
        <v>430</v>
      </c>
      <c r="C7" s="213"/>
      <c r="D7" s="214"/>
      <c r="E7" s="18" t="s">
        <v>363</v>
      </c>
      <c r="F7" s="325"/>
      <c r="G7" s="213"/>
      <c r="H7" s="134"/>
      <c r="I7" s="190"/>
    </row>
    <row r="8" spans="1:9" ht="12.75" customHeight="1">
      <c r="A8" s="19" t="s">
        <v>356</v>
      </c>
      <c r="B8" s="18" t="s">
        <v>360</v>
      </c>
      <c r="C8" s="213">
        <v>0</v>
      </c>
      <c r="D8" s="214"/>
      <c r="E8" s="18" t="s">
        <v>364</v>
      </c>
      <c r="F8" s="325"/>
      <c r="G8" s="213"/>
      <c r="H8" s="134"/>
      <c r="I8" s="190"/>
    </row>
    <row r="9" spans="1:9" ht="12.75" customHeight="1">
      <c r="A9" s="19" t="s">
        <v>357</v>
      </c>
      <c r="B9" s="326" t="s">
        <v>431</v>
      </c>
      <c r="C9" s="213"/>
      <c r="D9" s="214"/>
      <c r="E9" s="18" t="s">
        <v>365</v>
      </c>
      <c r="F9" s="325"/>
      <c r="G9" s="213"/>
      <c r="H9" s="134"/>
      <c r="I9" s="190"/>
    </row>
    <row r="10" spans="1:9" ht="12.75" customHeight="1">
      <c r="A10" s="19" t="s">
        <v>358</v>
      </c>
      <c r="B10" s="18" t="s">
        <v>432</v>
      </c>
      <c r="C10" s="213"/>
      <c r="D10" s="214"/>
      <c r="E10" s="18" t="s">
        <v>434</v>
      </c>
      <c r="F10" s="325"/>
      <c r="G10" s="213"/>
      <c r="H10" s="134"/>
      <c r="I10" s="190"/>
    </row>
    <row r="11" spans="1:9" ht="12.75" customHeight="1" thickBot="1">
      <c r="A11" s="16" t="s">
        <v>366</v>
      </c>
      <c r="B11" s="17" t="s">
        <v>433</v>
      </c>
      <c r="C11" s="327"/>
      <c r="D11" s="328"/>
      <c r="E11" s="18" t="s">
        <v>437</v>
      </c>
      <c r="F11" s="329"/>
      <c r="G11" s="213"/>
      <c r="H11" s="134"/>
      <c r="I11" s="190"/>
    </row>
    <row r="12" spans="1:8" s="41" customFormat="1" ht="13.5" thickBot="1">
      <c r="A12" s="15" t="s">
        <v>367</v>
      </c>
      <c r="B12" s="20" t="s">
        <v>455</v>
      </c>
      <c r="C12" s="227">
        <f>SUM(C6:C11)</f>
        <v>0</v>
      </c>
      <c r="D12" s="48"/>
      <c r="E12" s="20" t="s">
        <v>457</v>
      </c>
      <c r="F12" s="48">
        <f>SUM(F6:F11)</f>
        <v>0</v>
      </c>
      <c r="G12" s="229"/>
      <c r="H12" s="134"/>
    </row>
    <row r="13" spans="1:9" ht="12.75">
      <c r="A13" s="21" t="s">
        <v>368</v>
      </c>
      <c r="B13" s="210" t="s">
        <v>440</v>
      </c>
      <c r="C13" s="211"/>
      <c r="D13" s="212"/>
      <c r="E13" s="210" t="s">
        <v>393</v>
      </c>
      <c r="F13" s="324"/>
      <c r="G13" s="213"/>
      <c r="H13" s="190"/>
      <c r="I13" s="190"/>
    </row>
    <row r="14" spans="1:9" ht="12.75">
      <c r="A14" s="19" t="s">
        <v>369</v>
      </c>
      <c r="B14" s="18" t="s">
        <v>441</v>
      </c>
      <c r="C14" s="213"/>
      <c r="D14" s="214"/>
      <c r="E14" s="18" t="s">
        <v>394</v>
      </c>
      <c r="F14" s="325"/>
      <c r="G14" s="213"/>
      <c r="H14" s="190"/>
      <c r="I14" s="190"/>
    </row>
    <row r="15" spans="1:9" ht="12.75">
      <c r="A15" s="19" t="s">
        <v>370</v>
      </c>
      <c r="B15" s="22" t="s">
        <v>445</v>
      </c>
      <c r="C15" s="213"/>
      <c r="D15" s="214"/>
      <c r="E15" s="18" t="s">
        <v>442</v>
      </c>
      <c r="F15" s="325"/>
      <c r="G15" s="213"/>
      <c r="H15" s="190"/>
      <c r="I15" s="190"/>
    </row>
    <row r="16" spans="1:9" ht="13.5" thickBot="1">
      <c r="A16" s="21" t="s">
        <v>371</v>
      </c>
      <c r="B16" s="22"/>
      <c r="C16" s="221"/>
      <c r="D16" s="222"/>
      <c r="E16" s="18" t="s">
        <v>446</v>
      </c>
      <c r="F16" s="324"/>
      <c r="G16" s="213"/>
      <c r="H16" s="190"/>
      <c r="I16" s="190"/>
    </row>
    <row r="17" spans="1:7" s="41" customFormat="1" ht="12.75">
      <c r="A17" s="23">
        <v>12</v>
      </c>
      <c r="B17" s="25" t="s">
        <v>456</v>
      </c>
      <c r="C17" s="330">
        <f>SUM(C13:C15)</f>
        <v>0</v>
      </c>
      <c r="D17" s="331"/>
      <c r="E17" s="25" t="s">
        <v>458</v>
      </c>
      <c r="F17" s="331">
        <f>SUM(F13:F16)</f>
        <v>0</v>
      </c>
      <c r="G17" s="229"/>
    </row>
    <row r="18" spans="1:91" s="43" customFormat="1" ht="12.75">
      <c r="A18" s="24" t="s">
        <v>373</v>
      </c>
      <c r="B18" s="24" t="s">
        <v>158</v>
      </c>
      <c r="C18" s="229">
        <f>SUM(C12,C17)</f>
        <v>0</v>
      </c>
      <c r="D18" s="229"/>
      <c r="E18" s="24" t="s">
        <v>459</v>
      </c>
      <c r="F18" s="332">
        <f>SUM(F12,F17)</f>
        <v>0</v>
      </c>
      <c r="G18" s="229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</row>
    <row r="19" spans="1:9" ht="14.25" thickBot="1">
      <c r="A19" s="190"/>
      <c r="B19" s="130" t="s">
        <v>461</v>
      </c>
      <c r="C19" s="130"/>
      <c r="D19" s="130"/>
      <c r="E19" s="130"/>
      <c r="F19" s="320" t="s">
        <v>543</v>
      </c>
      <c r="G19" s="333"/>
      <c r="H19" s="190"/>
      <c r="I19" s="190"/>
    </row>
    <row r="20" spans="1:9" ht="18" customHeight="1" thickBot="1">
      <c r="A20" s="131" t="s">
        <v>352</v>
      </c>
      <c r="B20" s="196" t="s">
        <v>353</v>
      </c>
      <c r="C20" s="197"/>
      <c r="D20" s="198"/>
      <c r="E20" s="196" t="s">
        <v>354</v>
      </c>
      <c r="F20" s="321"/>
      <c r="G20" s="322"/>
      <c r="H20" s="190"/>
      <c r="I20" s="190"/>
    </row>
    <row r="21" spans="1:9" s="9" customFormat="1" ht="34.5" customHeight="1" thickBot="1">
      <c r="A21" s="132"/>
      <c r="B21" s="202" t="s">
        <v>355</v>
      </c>
      <c r="C21" s="249" t="s">
        <v>620</v>
      </c>
      <c r="D21" s="323" t="s">
        <v>621</v>
      </c>
      <c r="E21" s="202" t="s">
        <v>355</v>
      </c>
      <c r="F21" s="396" t="s">
        <v>620</v>
      </c>
      <c r="G21" s="323" t="s">
        <v>621</v>
      </c>
      <c r="H21" s="190"/>
      <c r="I21" s="47"/>
    </row>
    <row r="22" spans="1:9" ht="12.75" customHeight="1">
      <c r="A22" s="21" t="s">
        <v>359</v>
      </c>
      <c r="B22" s="210" t="s">
        <v>429</v>
      </c>
      <c r="C22" s="334"/>
      <c r="D22" s="335"/>
      <c r="E22" s="210" t="s">
        <v>361</v>
      </c>
      <c r="F22" s="336">
        <v>53696502</v>
      </c>
      <c r="G22" s="337">
        <v>52785969</v>
      </c>
      <c r="H22" s="190"/>
      <c r="I22" s="190"/>
    </row>
    <row r="23" spans="1:9" ht="12.75" customHeight="1">
      <c r="A23" s="19" t="s">
        <v>362</v>
      </c>
      <c r="B23" s="18" t="s">
        <v>430</v>
      </c>
      <c r="C23" s="337"/>
      <c r="D23" s="338"/>
      <c r="E23" s="18" t="s">
        <v>363</v>
      </c>
      <c r="F23" s="339">
        <v>10788321</v>
      </c>
      <c r="G23" s="337">
        <v>10031772</v>
      </c>
      <c r="H23" s="190"/>
      <c r="I23" s="190"/>
    </row>
    <row r="24" spans="1:9" ht="12.75" customHeight="1">
      <c r="A24" s="19" t="s">
        <v>356</v>
      </c>
      <c r="B24" s="18" t="s">
        <v>360</v>
      </c>
      <c r="C24" s="337"/>
      <c r="D24" s="338"/>
      <c r="E24" s="18" t="s">
        <v>364</v>
      </c>
      <c r="F24" s="339">
        <v>38645044</v>
      </c>
      <c r="G24" s="337">
        <v>37010806</v>
      </c>
      <c r="H24" s="190"/>
      <c r="I24" s="190"/>
    </row>
    <row r="25" spans="1:9" ht="12.75" customHeight="1">
      <c r="A25" s="19" t="s">
        <v>357</v>
      </c>
      <c r="B25" s="326" t="s">
        <v>431</v>
      </c>
      <c r="C25" s="337">
        <v>15642342</v>
      </c>
      <c r="D25" s="338">
        <v>15642342</v>
      </c>
      <c r="E25" s="18" t="s">
        <v>365</v>
      </c>
      <c r="F25" s="339"/>
      <c r="G25" s="337"/>
      <c r="H25" s="190"/>
      <c r="I25" s="190"/>
    </row>
    <row r="26" spans="1:9" ht="12.75" customHeight="1">
      <c r="A26" s="19" t="s">
        <v>358</v>
      </c>
      <c r="B26" s="18" t="s">
        <v>432</v>
      </c>
      <c r="C26" s="337"/>
      <c r="D26" s="338"/>
      <c r="E26" s="18" t="s">
        <v>434</v>
      </c>
      <c r="F26" s="339"/>
      <c r="G26" s="337"/>
      <c r="H26" s="190"/>
      <c r="I26" s="190"/>
    </row>
    <row r="27" spans="1:9" ht="12.75" customHeight="1">
      <c r="A27" s="16" t="s">
        <v>366</v>
      </c>
      <c r="B27" s="17" t="s">
        <v>433</v>
      </c>
      <c r="C27" s="340">
        <v>102644975</v>
      </c>
      <c r="D27" s="341">
        <v>97815427</v>
      </c>
      <c r="E27" s="18" t="s">
        <v>437</v>
      </c>
      <c r="F27" s="342"/>
      <c r="G27" s="337"/>
      <c r="H27" s="190"/>
      <c r="I27" s="190"/>
    </row>
    <row r="28" spans="1:9" ht="12.75" customHeight="1" thickBot="1">
      <c r="A28" s="16"/>
      <c r="B28" s="17"/>
      <c r="C28" s="343"/>
      <c r="D28" s="343"/>
      <c r="E28" s="17" t="s">
        <v>492</v>
      </c>
      <c r="F28" s="344"/>
      <c r="G28" s="337"/>
      <c r="H28" s="190"/>
      <c r="I28" s="190"/>
    </row>
    <row r="29" spans="1:7" s="41" customFormat="1" ht="13.5" thickBot="1">
      <c r="A29" s="15" t="s">
        <v>367</v>
      </c>
      <c r="B29" s="20" t="s">
        <v>455</v>
      </c>
      <c r="C29" s="227">
        <f>SUM(C22:C27)</f>
        <v>118287317</v>
      </c>
      <c r="D29" s="227">
        <f>SUM(D22:D27)</f>
        <v>113457769</v>
      </c>
      <c r="E29" s="20" t="s">
        <v>457</v>
      </c>
      <c r="F29" s="48">
        <f>SUM(F22:F28)</f>
        <v>103129867</v>
      </c>
      <c r="G29" s="48">
        <f>SUM(G22:G28)</f>
        <v>99828547</v>
      </c>
    </row>
    <row r="30" spans="1:9" ht="12.75">
      <c r="A30" s="21" t="s">
        <v>368</v>
      </c>
      <c r="B30" s="210" t="s">
        <v>440</v>
      </c>
      <c r="C30" s="334"/>
      <c r="D30" s="335"/>
      <c r="E30" s="210" t="s">
        <v>393</v>
      </c>
      <c r="F30" s="336">
        <v>2457450</v>
      </c>
      <c r="G30" s="337">
        <v>929222</v>
      </c>
      <c r="H30" s="190"/>
      <c r="I30" s="190"/>
    </row>
    <row r="31" spans="1:9" ht="12.75">
      <c r="A31" s="19" t="s">
        <v>369</v>
      </c>
      <c r="B31" s="18" t="s">
        <v>441</v>
      </c>
      <c r="C31" s="337"/>
      <c r="D31" s="338"/>
      <c r="E31" s="18" t="s">
        <v>394</v>
      </c>
      <c r="F31" s="339">
        <v>12700000</v>
      </c>
      <c r="G31" s="337">
        <v>12700000</v>
      </c>
      <c r="H31" s="190"/>
      <c r="I31" s="190"/>
    </row>
    <row r="32" spans="1:9" ht="12.75">
      <c r="A32" s="19" t="s">
        <v>370</v>
      </c>
      <c r="B32" s="22" t="s">
        <v>445</v>
      </c>
      <c r="C32" s="337"/>
      <c r="D32" s="338"/>
      <c r="E32" s="18" t="s">
        <v>442</v>
      </c>
      <c r="F32" s="339"/>
      <c r="G32" s="337"/>
      <c r="H32" s="190"/>
      <c r="I32" s="190"/>
    </row>
    <row r="33" spans="1:9" ht="13.5" thickBot="1">
      <c r="A33" s="21" t="s">
        <v>371</v>
      </c>
      <c r="B33" s="22"/>
      <c r="C33" s="345"/>
      <c r="D33" s="346"/>
      <c r="E33" s="18" t="s">
        <v>446</v>
      </c>
      <c r="F33" s="336"/>
      <c r="G33" s="337"/>
      <c r="H33" s="190"/>
      <c r="I33" s="190"/>
    </row>
    <row r="34" spans="1:7" s="41" customFormat="1" ht="12.75">
      <c r="A34" s="23">
        <v>12</v>
      </c>
      <c r="B34" s="25" t="s">
        <v>456</v>
      </c>
      <c r="C34" s="330">
        <f>SUM(C30:C33)</f>
        <v>0</v>
      </c>
      <c r="D34" s="331"/>
      <c r="E34" s="25" t="s">
        <v>458</v>
      </c>
      <c r="F34" s="331">
        <f>SUM(F30:F33)</f>
        <v>15157450</v>
      </c>
      <c r="G34" s="331">
        <f>SUM(G30:G33)</f>
        <v>13629222</v>
      </c>
    </row>
    <row r="35" spans="1:91" s="43" customFormat="1" ht="12.75">
      <c r="A35" s="24" t="s">
        <v>373</v>
      </c>
      <c r="B35" s="24" t="s">
        <v>158</v>
      </c>
      <c r="C35" s="229">
        <f>SUM(C29,C34)</f>
        <v>118287317</v>
      </c>
      <c r="D35" s="229">
        <f>SUM(D29,D34)</f>
        <v>113457769</v>
      </c>
      <c r="E35" s="24" t="s">
        <v>459</v>
      </c>
      <c r="F35" s="332">
        <f>SUM(F29,F34)</f>
        <v>118287317</v>
      </c>
      <c r="G35" s="332">
        <f>SUM(G29,G34)</f>
        <v>113457769</v>
      </c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</row>
    <row r="36" spans="1:9" ht="14.25" thickBot="1">
      <c r="A36" s="190"/>
      <c r="B36" s="130" t="s">
        <v>462</v>
      </c>
      <c r="C36" s="130"/>
      <c r="D36" s="130"/>
      <c r="E36" s="130"/>
      <c r="F36" s="320" t="s">
        <v>543</v>
      </c>
      <c r="G36" s="333"/>
      <c r="H36" s="190"/>
      <c r="I36" s="190"/>
    </row>
    <row r="37" spans="1:9" ht="13.5" thickBot="1">
      <c r="A37" s="131" t="s">
        <v>352</v>
      </c>
      <c r="B37" s="196" t="s">
        <v>353</v>
      </c>
      <c r="C37" s="197"/>
      <c r="D37" s="198"/>
      <c r="E37" s="196" t="s">
        <v>354</v>
      </c>
      <c r="F37" s="321"/>
      <c r="G37" s="322"/>
      <c r="H37" s="190"/>
      <c r="I37" s="190"/>
    </row>
    <row r="38" spans="1:9" ht="34.5" thickBot="1">
      <c r="A38" s="132"/>
      <c r="B38" s="202" t="s">
        <v>355</v>
      </c>
      <c r="C38" s="249" t="s">
        <v>620</v>
      </c>
      <c r="D38" s="323" t="s">
        <v>621</v>
      </c>
      <c r="E38" s="202" t="s">
        <v>355</v>
      </c>
      <c r="F38" s="396" t="s">
        <v>620</v>
      </c>
      <c r="G38" s="323" t="s">
        <v>621</v>
      </c>
      <c r="H38" s="190"/>
      <c r="I38" s="190"/>
    </row>
    <row r="39" spans="1:9" ht="12.75">
      <c r="A39" s="21" t="s">
        <v>359</v>
      </c>
      <c r="B39" s="210" t="s">
        <v>429</v>
      </c>
      <c r="C39" s="211"/>
      <c r="D39" s="212"/>
      <c r="E39" s="210" t="s">
        <v>361</v>
      </c>
      <c r="F39" s="324"/>
      <c r="G39" s="213"/>
      <c r="H39" s="190"/>
      <c r="I39" s="190"/>
    </row>
    <row r="40" spans="1:9" ht="12.75">
      <c r="A40" s="19" t="s">
        <v>362</v>
      </c>
      <c r="B40" s="18" t="s">
        <v>430</v>
      </c>
      <c r="C40" s="213"/>
      <c r="D40" s="214"/>
      <c r="E40" s="18" t="s">
        <v>363</v>
      </c>
      <c r="F40" s="325"/>
      <c r="G40" s="213"/>
      <c r="H40" s="190"/>
      <c r="I40" s="190"/>
    </row>
    <row r="41" spans="1:9" ht="12.75">
      <c r="A41" s="19" t="s">
        <v>356</v>
      </c>
      <c r="B41" s="18" t="s">
        <v>360</v>
      </c>
      <c r="C41" s="213"/>
      <c r="D41" s="214"/>
      <c r="E41" s="18" t="s">
        <v>364</v>
      </c>
      <c r="F41" s="325"/>
      <c r="G41" s="213"/>
      <c r="H41" s="190"/>
      <c r="I41" s="190"/>
    </row>
    <row r="42" spans="1:7" ht="12.75">
      <c r="A42" s="12" t="s">
        <v>357</v>
      </c>
      <c r="B42" s="14" t="s">
        <v>431</v>
      </c>
      <c r="C42" s="61"/>
      <c r="D42" s="62"/>
      <c r="E42" s="13" t="s">
        <v>365</v>
      </c>
      <c r="F42" s="73"/>
      <c r="G42" s="61"/>
    </row>
    <row r="43" spans="1:7" ht="12.75">
      <c r="A43" s="12" t="s">
        <v>358</v>
      </c>
      <c r="B43" s="13" t="s">
        <v>432</v>
      </c>
      <c r="C43" s="61"/>
      <c r="D43" s="62"/>
      <c r="E43" s="13" t="s">
        <v>434</v>
      </c>
      <c r="F43" s="73"/>
      <c r="G43" s="61"/>
    </row>
    <row r="44" spans="1:7" ht="13.5" thickBot="1">
      <c r="A44" s="16" t="s">
        <v>366</v>
      </c>
      <c r="B44" s="17" t="s">
        <v>433</v>
      </c>
      <c r="C44" s="68"/>
      <c r="D44" s="70"/>
      <c r="E44" s="18" t="s">
        <v>437</v>
      </c>
      <c r="F44" s="74"/>
      <c r="G44" s="61"/>
    </row>
    <row r="45" spans="1:7" s="41" customFormat="1" ht="13.5" thickBot="1">
      <c r="A45" s="15" t="s">
        <v>367</v>
      </c>
      <c r="B45" s="20" t="s">
        <v>455</v>
      </c>
      <c r="C45" s="65">
        <f>SUM(C39:C44)</f>
        <v>0</v>
      </c>
      <c r="D45" s="66"/>
      <c r="E45" s="20" t="s">
        <v>457</v>
      </c>
      <c r="F45" s="66">
        <f>SUM(F39:F44)</f>
        <v>0</v>
      </c>
      <c r="G45" s="67"/>
    </row>
    <row r="46" spans="1:7" ht="12.75">
      <c r="A46" s="21" t="s">
        <v>368</v>
      </c>
      <c r="B46" s="11" t="s">
        <v>440</v>
      </c>
      <c r="C46" s="59"/>
      <c r="D46" s="60"/>
      <c r="E46" s="11" t="s">
        <v>393</v>
      </c>
      <c r="F46" s="72"/>
      <c r="G46" s="61"/>
    </row>
    <row r="47" spans="1:7" ht="12.75">
      <c r="A47" s="19" t="s">
        <v>369</v>
      </c>
      <c r="B47" s="13" t="s">
        <v>441</v>
      </c>
      <c r="C47" s="61"/>
      <c r="D47" s="62"/>
      <c r="E47" s="13" t="s">
        <v>394</v>
      </c>
      <c r="F47" s="73"/>
      <c r="G47" s="61"/>
    </row>
    <row r="48" spans="1:7" ht="12.75">
      <c r="A48" s="19" t="s">
        <v>370</v>
      </c>
      <c r="B48" s="22" t="s">
        <v>445</v>
      </c>
      <c r="C48" s="61"/>
      <c r="D48" s="62"/>
      <c r="E48" s="13" t="s">
        <v>442</v>
      </c>
      <c r="F48" s="73"/>
      <c r="G48" s="61"/>
    </row>
    <row r="49" spans="1:7" ht="13.5" thickBot="1">
      <c r="A49" s="21" t="s">
        <v>371</v>
      </c>
      <c r="B49" s="22"/>
      <c r="C49" s="63"/>
      <c r="D49" s="64"/>
      <c r="E49" s="18" t="s">
        <v>446</v>
      </c>
      <c r="F49" s="72"/>
      <c r="G49" s="61"/>
    </row>
    <row r="50" spans="1:7" s="41" customFormat="1" ht="12.75">
      <c r="A50" s="23">
        <v>12</v>
      </c>
      <c r="B50" s="25" t="s">
        <v>456</v>
      </c>
      <c r="C50" s="69">
        <f>SUM(C46:C49)</f>
        <v>0</v>
      </c>
      <c r="D50" s="71"/>
      <c r="E50" s="25" t="s">
        <v>458</v>
      </c>
      <c r="F50" s="71">
        <f>SUM(F46:F49)</f>
        <v>0</v>
      </c>
      <c r="G50" s="67"/>
    </row>
    <row r="51" spans="1:7" s="41" customFormat="1" ht="12.75">
      <c r="A51" s="24" t="s">
        <v>373</v>
      </c>
      <c r="B51" s="24" t="s">
        <v>158</v>
      </c>
      <c r="C51" s="67">
        <f>SUM(C45,C50)</f>
        <v>0</v>
      </c>
      <c r="D51" s="67"/>
      <c r="E51" s="24" t="s">
        <v>459</v>
      </c>
      <c r="F51" s="75">
        <f>SUM(F45,F50)</f>
        <v>0</v>
      </c>
      <c r="G51" s="67"/>
    </row>
  </sheetData>
  <sheetProtection/>
  <mergeCells count="8">
    <mergeCell ref="B19:E19"/>
    <mergeCell ref="A20:A21"/>
    <mergeCell ref="B36:E36"/>
    <mergeCell ref="A37:A38"/>
    <mergeCell ref="E1:F1"/>
    <mergeCell ref="H2:H12"/>
    <mergeCell ref="B3:E3"/>
    <mergeCell ref="A4:A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34"/>
  <sheetViews>
    <sheetView view="pageLayout" workbookViewId="0" topLeftCell="A1">
      <selection activeCell="A1" sqref="A1:D34"/>
    </sheetView>
  </sheetViews>
  <sheetFormatPr defaultColWidth="9.140625" defaultRowHeight="12.75"/>
  <cols>
    <col min="1" max="1" width="9.140625" style="51" customWidth="1"/>
    <col min="2" max="2" width="34.7109375" style="51" customWidth="1"/>
    <col min="3" max="3" width="16.00390625" style="51" customWidth="1"/>
    <col min="4" max="4" width="16.140625" style="51" customWidth="1"/>
    <col min="5" max="16384" width="9.140625" style="51" customWidth="1"/>
  </cols>
  <sheetData>
    <row r="1" spans="1:4" ht="15.75" customHeight="1">
      <c r="A1" s="397" t="s">
        <v>529</v>
      </c>
      <c r="B1" s="397"/>
      <c r="C1" s="397"/>
      <c r="D1" s="397"/>
    </row>
    <row r="2" spans="1:4" ht="15.75" thickBot="1">
      <c r="A2" s="398"/>
      <c r="B2" s="399"/>
      <c r="C2" s="400"/>
      <c r="D2" s="401" t="s">
        <v>543</v>
      </c>
    </row>
    <row r="3" spans="1:4" ht="23.25" thickBot="1">
      <c r="A3" s="402" t="s">
        <v>407</v>
      </c>
      <c r="B3" s="403" t="s">
        <v>530</v>
      </c>
      <c r="C3" s="403" t="s">
        <v>531</v>
      </c>
      <c r="D3" s="404" t="s">
        <v>532</v>
      </c>
    </row>
    <row r="4" spans="1:4" ht="13.5" thickBot="1">
      <c r="A4" s="405">
        <v>1</v>
      </c>
      <c r="B4" s="406">
        <v>2</v>
      </c>
      <c r="C4" s="406">
        <v>3</v>
      </c>
      <c r="D4" s="407">
        <v>4</v>
      </c>
    </row>
    <row r="5" spans="1:4" ht="20.25">
      <c r="A5" s="408" t="s">
        <v>359</v>
      </c>
      <c r="B5" s="409" t="s">
        <v>533</v>
      </c>
      <c r="C5" s="410">
        <v>1337550</v>
      </c>
      <c r="D5" s="411">
        <v>668775</v>
      </c>
    </row>
    <row r="6" spans="1:4" ht="12.75">
      <c r="A6" s="412" t="s">
        <v>362</v>
      </c>
      <c r="B6" s="413"/>
      <c r="C6" s="414"/>
      <c r="D6" s="415"/>
    </row>
    <row r="7" spans="1:4" ht="12.75">
      <c r="A7" s="412" t="s">
        <v>356</v>
      </c>
      <c r="B7" s="413"/>
      <c r="C7" s="414"/>
      <c r="D7" s="415"/>
    </row>
    <row r="8" spans="1:4" ht="12.75">
      <c r="A8" s="412" t="s">
        <v>357</v>
      </c>
      <c r="B8" s="413"/>
      <c r="C8" s="414"/>
      <c r="D8" s="415"/>
    </row>
    <row r="9" spans="1:4" ht="12.75">
      <c r="A9" s="412" t="s">
        <v>358</v>
      </c>
      <c r="B9" s="413"/>
      <c r="C9" s="414"/>
      <c r="D9" s="415"/>
    </row>
    <row r="10" spans="1:4" ht="12.75">
      <c r="A10" s="412" t="s">
        <v>366</v>
      </c>
      <c r="B10" s="413"/>
      <c r="C10" s="414"/>
      <c r="D10" s="415"/>
    </row>
    <row r="11" spans="1:4" ht="12.75">
      <c r="A11" s="412" t="s">
        <v>367</v>
      </c>
      <c r="B11" s="416"/>
      <c r="C11" s="414"/>
      <c r="D11" s="415"/>
    </row>
    <row r="12" spans="1:4" ht="12.75">
      <c r="A12" s="412" t="s">
        <v>368</v>
      </c>
      <c r="B12" s="416"/>
      <c r="C12" s="414"/>
      <c r="D12" s="415"/>
    </row>
    <row r="13" spans="1:4" ht="12.75">
      <c r="A13" s="412" t="s">
        <v>369</v>
      </c>
      <c r="B13" s="416"/>
      <c r="C13" s="414"/>
      <c r="D13" s="415"/>
    </row>
    <row r="14" spans="1:4" ht="12.75">
      <c r="A14" s="412" t="s">
        <v>370</v>
      </c>
      <c r="B14" s="416"/>
      <c r="C14" s="414"/>
      <c r="D14" s="415"/>
    </row>
    <row r="15" spans="1:4" ht="12.75">
      <c r="A15" s="412" t="s">
        <v>371</v>
      </c>
      <c r="B15" s="416"/>
      <c r="C15" s="414"/>
      <c r="D15" s="415"/>
    </row>
    <row r="16" spans="1:4" ht="12.75">
      <c r="A16" s="412" t="s">
        <v>372</v>
      </c>
      <c r="B16" s="416"/>
      <c r="C16" s="414"/>
      <c r="D16" s="415"/>
    </row>
    <row r="17" spans="1:4" ht="12.75">
      <c r="A17" s="412" t="s">
        <v>373</v>
      </c>
      <c r="B17" s="413"/>
      <c r="C17" s="414"/>
      <c r="D17" s="415"/>
    </row>
    <row r="18" spans="1:4" ht="12.75">
      <c r="A18" s="412" t="s">
        <v>374</v>
      </c>
      <c r="B18" s="413"/>
      <c r="C18" s="414"/>
      <c r="D18" s="415"/>
    </row>
    <row r="19" spans="1:4" ht="12.75">
      <c r="A19" s="412" t="s">
        <v>375</v>
      </c>
      <c r="B19" s="413"/>
      <c r="C19" s="414"/>
      <c r="D19" s="415"/>
    </row>
    <row r="20" spans="1:4" ht="12.75">
      <c r="A20" s="412" t="s">
        <v>376</v>
      </c>
      <c r="B20" s="413"/>
      <c r="C20" s="414"/>
      <c r="D20" s="415"/>
    </row>
    <row r="21" spans="1:4" ht="12.75">
      <c r="A21" s="412" t="s">
        <v>377</v>
      </c>
      <c r="B21" s="413"/>
      <c r="C21" s="414"/>
      <c r="D21" s="415"/>
    </row>
    <row r="22" spans="1:4" ht="12.75">
      <c r="A22" s="412" t="s">
        <v>378</v>
      </c>
      <c r="B22" s="417"/>
      <c r="C22" s="418"/>
      <c r="D22" s="415"/>
    </row>
    <row r="23" spans="1:4" ht="12.75">
      <c r="A23" s="412" t="s">
        <v>379</v>
      </c>
      <c r="B23" s="419"/>
      <c r="C23" s="418"/>
      <c r="D23" s="415"/>
    </row>
    <row r="24" spans="1:4" ht="12.75">
      <c r="A24" s="412" t="s">
        <v>380</v>
      </c>
      <c r="B24" s="419"/>
      <c r="C24" s="418"/>
      <c r="D24" s="415"/>
    </row>
    <row r="25" spans="1:4" ht="12.75">
      <c r="A25" s="412" t="s">
        <v>381</v>
      </c>
      <c r="B25" s="419"/>
      <c r="C25" s="418"/>
      <c r="D25" s="415"/>
    </row>
    <row r="26" spans="1:4" ht="12.75">
      <c r="A26" s="412" t="s">
        <v>382</v>
      </c>
      <c r="B26" s="419"/>
      <c r="C26" s="418"/>
      <c r="D26" s="415"/>
    </row>
    <row r="27" spans="1:4" ht="12.75">
      <c r="A27" s="412" t="s">
        <v>383</v>
      </c>
      <c r="B27" s="419"/>
      <c r="C27" s="418"/>
      <c r="D27" s="415"/>
    </row>
    <row r="28" spans="1:4" ht="12.75">
      <c r="A28" s="412" t="s">
        <v>384</v>
      </c>
      <c r="B28" s="419"/>
      <c r="C28" s="418"/>
      <c r="D28" s="415"/>
    </row>
    <row r="29" spans="1:4" ht="12.75">
      <c r="A29" s="412" t="s">
        <v>385</v>
      </c>
      <c r="B29" s="419"/>
      <c r="C29" s="418"/>
      <c r="D29" s="415"/>
    </row>
    <row r="30" spans="1:4" ht="13.5" thickBot="1">
      <c r="A30" s="420" t="s">
        <v>386</v>
      </c>
      <c r="B30" s="421"/>
      <c r="C30" s="422"/>
      <c r="D30" s="423"/>
    </row>
    <row r="31" spans="1:4" ht="13.5" thickBot="1">
      <c r="A31" s="424" t="s">
        <v>389</v>
      </c>
      <c r="B31" s="425" t="s">
        <v>406</v>
      </c>
      <c r="C31" s="426">
        <f>SUM(C4:C30)</f>
        <v>1337553</v>
      </c>
      <c r="D31" s="426">
        <f>SUM(D4:D30)</f>
        <v>668779</v>
      </c>
    </row>
    <row r="32" spans="1:4" ht="12.75">
      <c r="A32" s="427"/>
      <c r="B32" s="428"/>
      <c r="C32" s="428"/>
      <c r="D32" s="428"/>
    </row>
    <row r="33" spans="1:4" ht="12.75">
      <c r="A33" s="37"/>
      <c r="B33" s="37"/>
      <c r="C33" s="37"/>
      <c r="D33" s="37"/>
    </row>
    <row r="34" spans="1:4" ht="12.75">
      <c r="A34" s="37"/>
      <c r="B34" s="37"/>
      <c r="C34" s="37"/>
      <c r="D34" s="37"/>
    </row>
  </sheetData>
  <sheetProtection/>
  <mergeCells count="2">
    <mergeCell ref="B32:D32"/>
    <mergeCell ref="A1:D1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&amp;C9. melléklet a 2/2019. 
(V.28.) ÖK rendelethez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9" sqref="F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18"/>
  <sheetViews>
    <sheetView zoomScalePageLayoutView="0" workbookViewId="0" topLeftCell="A2">
      <selection activeCell="L28" sqref="L28"/>
    </sheetView>
  </sheetViews>
  <sheetFormatPr defaultColWidth="9.140625" defaultRowHeight="12.75"/>
  <cols>
    <col min="1" max="16384" width="9.140625" style="51" customWidth="1"/>
  </cols>
  <sheetData>
    <row r="1" spans="1:13" ht="12.75" hidden="1">
      <c r="A1" s="429" t="s">
        <v>580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</row>
    <row r="2" spans="1:13" s="52" customFormat="1" ht="12.75">
      <c r="A2" s="429"/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</row>
    <row r="3" spans="1:13" s="52" customFormat="1" ht="12.75">
      <c r="A3" s="430"/>
      <c r="B3" s="430"/>
      <c r="C3" s="430"/>
      <c r="D3" s="430"/>
      <c r="E3" s="430"/>
      <c r="F3" s="430"/>
      <c r="G3" s="430"/>
      <c r="H3" s="430"/>
      <c r="I3" s="430"/>
      <c r="J3" s="430"/>
      <c r="K3" s="430"/>
      <c r="L3" s="430"/>
      <c r="M3" s="430"/>
    </row>
    <row r="4" spans="1:13" s="52" customFormat="1" ht="12.75">
      <c r="A4" s="430"/>
      <c r="B4" s="430"/>
      <c r="C4" s="430"/>
      <c r="D4" s="430"/>
      <c r="E4" s="430"/>
      <c r="F4" s="430"/>
      <c r="G4" s="430"/>
      <c r="H4" s="431" t="s">
        <v>632</v>
      </c>
      <c r="I4" s="432"/>
      <c r="J4" s="432"/>
      <c r="K4" s="432"/>
      <c r="L4" s="432"/>
      <c r="M4" s="433"/>
    </row>
    <row r="5" spans="1:13" s="52" customFormat="1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s="52" customFormat="1" ht="12.75">
      <c r="A6" s="434" t="s">
        <v>463</v>
      </c>
      <c r="B6" s="434"/>
      <c r="C6" s="434"/>
      <c r="D6" s="435" t="s">
        <v>464</v>
      </c>
      <c r="E6" s="435"/>
      <c r="F6" s="434" t="s">
        <v>466</v>
      </c>
      <c r="G6" s="434"/>
      <c r="H6" s="434" t="s">
        <v>467</v>
      </c>
      <c r="I6" s="434"/>
      <c r="J6" s="434" t="s">
        <v>469</v>
      </c>
      <c r="K6" s="434"/>
      <c r="L6" s="434" t="s">
        <v>405</v>
      </c>
      <c r="M6" s="434"/>
    </row>
    <row r="7" spans="1:13" s="52" customFormat="1" ht="12.75">
      <c r="A7" s="434"/>
      <c r="B7" s="434"/>
      <c r="C7" s="434"/>
      <c r="D7" s="434" t="s">
        <v>465</v>
      </c>
      <c r="E7" s="434"/>
      <c r="F7" s="434" t="s">
        <v>465</v>
      </c>
      <c r="G7" s="434"/>
      <c r="H7" s="434" t="s">
        <v>468</v>
      </c>
      <c r="I7" s="434"/>
      <c r="J7" s="434"/>
      <c r="K7" s="434"/>
      <c r="L7" s="434"/>
      <c r="M7" s="434"/>
    </row>
    <row r="8" spans="1:13" ht="12.75">
      <c r="A8" s="177"/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</row>
    <row r="9" spans="1:13" ht="12.75">
      <c r="A9" s="436" t="s">
        <v>470</v>
      </c>
      <c r="B9" s="436"/>
      <c r="C9" s="436"/>
      <c r="D9" s="177">
        <v>5</v>
      </c>
      <c r="E9" s="177"/>
      <c r="F9" s="177">
        <v>0</v>
      </c>
      <c r="G9" s="177"/>
      <c r="H9" s="177"/>
      <c r="I9" s="177"/>
      <c r="J9" s="177">
        <v>2</v>
      </c>
      <c r="K9" s="177"/>
      <c r="L9" s="4">
        <f>SUM(D9:K9)</f>
        <v>7</v>
      </c>
      <c r="M9" s="177"/>
    </row>
    <row r="10" spans="1:13" ht="12.75">
      <c r="A10" s="177"/>
      <c r="B10" s="177"/>
      <c r="C10" s="177"/>
      <c r="D10" s="177"/>
      <c r="E10" s="177"/>
      <c r="F10" s="177"/>
      <c r="G10" s="177"/>
      <c r="H10" s="177"/>
      <c r="I10" s="177"/>
      <c r="J10" s="177"/>
      <c r="K10" s="177"/>
      <c r="L10" s="4">
        <f aca="true" t="shared" si="0" ref="L10:L15">SUM(D10:K10)</f>
        <v>0</v>
      </c>
      <c r="M10" s="177"/>
    </row>
    <row r="11" spans="1:13" ht="12.75">
      <c r="A11" s="436" t="s">
        <v>471</v>
      </c>
      <c r="B11" s="436"/>
      <c r="C11" s="436"/>
      <c r="D11" s="177">
        <v>6</v>
      </c>
      <c r="E11" s="177"/>
      <c r="F11" s="177">
        <v>1</v>
      </c>
      <c r="G11" s="177"/>
      <c r="H11" s="177"/>
      <c r="I11" s="177"/>
      <c r="J11" s="177"/>
      <c r="K11" s="177"/>
      <c r="L11" s="4">
        <f t="shared" si="0"/>
        <v>7</v>
      </c>
      <c r="M11" s="177"/>
    </row>
    <row r="12" spans="1:13" ht="12.75">
      <c r="A12" s="177"/>
      <c r="B12" s="177"/>
      <c r="C12" s="177"/>
      <c r="D12" s="177"/>
      <c r="E12" s="177"/>
      <c r="F12" s="177"/>
      <c r="G12" s="177"/>
      <c r="H12" s="177"/>
      <c r="I12" s="177"/>
      <c r="J12" s="177"/>
      <c r="K12" s="177"/>
      <c r="L12" s="4">
        <f t="shared" si="0"/>
        <v>0</v>
      </c>
      <c r="M12" s="177"/>
    </row>
    <row r="13" spans="1:13" ht="12.75">
      <c r="A13" s="177" t="s">
        <v>472</v>
      </c>
      <c r="B13" s="177"/>
      <c r="C13" s="177"/>
      <c r="D13" s="177">
        <v>16</v>
      </c>
      <c r="E13" s="177"/>
      <c r="F13" s="177"/>
      <c r="G13" s="177"/>
      <c r="H13" s="177"/>
      <c r="I13" s="177"/>
      <c r="J13" s="177"/>
      <c r="K13" s="177"/>
      <c r="L13" s="4">
        <f t="shared" si="0"/>
        <v>16</v>
      </c>
      <c r="M13" s="177"/>
    </row>
    <row r="14" spans="1:13" ht="12.75">
      <c r="A14" s="177"/>
      <c r="B14" s="177"/>
      <c r="C14" s="177"/>
      <c r="D14" s="177"/>
      <c r="E14" s="177"/>
      <c r="F14" s="177"/>
      <c r="G14" s="177"/>
      <c r="H14" s="177"/>
      <c r="I14" s="177"/>
      <c r="J14" s="177"/>
      <c r="K14" s="177"/>
      <c r="L14" s="4">
        <f t="shared" si="0"/>
        <v>0</v>
      </c>
      <c r="M14" s="177"/>
    </row>
    <row r="15" spans="1:13" s="52" customFormat="1" ht="12.75">
      <c r="A15" s="4" t="s">
        <v>405</v>
      </c>
      <c r="B15" s="4"/>
      <c r="C15" s="4"/>
      <c r="D15" s="4">
        <f>SUM(D9,D11,D13)</f>
        <v>27</v>
      </c>
      <c r="E15" s="4">
        <f aca="true" t="shared" si="1" ref="E15:K15">SUM(E9,E11,E13)</f>
        <v>0</v>
      </c>
      <c r="F15" s="4">
        <f t="shared" si="1"/>
        <v>1</v>
      </c>
      <c r="G15" s="4">
        <f t="shared" si="1"/>
        <v>0</v>
      </c>
      <c r="H15" s="4">
        <f t="shared" si="1"/>
        <v>0</v>
      </c>
      <c r="I15" s="4">
        <f t="shared" si="1"/>
        <v>0</v>
      </c>
      <c r="J15" s="4">
        <f t="shared" si="1"/>
        <v>2</v>
      </c>
      <c r="K15" s="4">
        <f t="shared" si="1"/>
        <v>0</v>
      </c>
      <c r="L15" s="4">
        <f t="shared" si="0"/>
        <v>30</v>
      </c>
      <c r="M15" s="177"/>
    </row>
    <row r="16" spans="1:22" ht="12.75">
      <c r="A16" s="181"/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54"/>
      <c r="O16" s="54"/>
      <c r="P16" s="54"/>
      <c r="Q16" s="54"/>
      <c r="R16" s="54"/>
      <c r="S16" s="54"/>
      <c r="T16" s="54"/>
      <c r="U16" s="54"/>
      <c r="V16" s="54"/>
    </row>
    <row r="17" spans="1:22" s="76" customFormat="1" ht="12.75">
      <c r="A17" s="4" t="s">
        <v>469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77"/>
      <c r="O17" s="77"/>
      <c r="P17" s="77"/>
      <c r="Q17" s="77"/>
      <c r="R17" s="77"/>
      <c r="S17" s="77"/>
      <c r="T17" s="77"/>
      <c r="U17" s="77"/>
      <c r="V17" s="77"/>
    </row>
    <row r="18" spans="1:13" s="54" customFormat="1" ht="12.75">
      <c r="A18" s="184"/>
      <c r="B18" s="184"/>
      <c r="C18" s="184"/>
      <c r="D18" s="184"/>
      <c r="E18" s="184"/>
      <c r="F18" s="184"/>
      <c r="G18" s="184"/>
      <c r="H18" s="184"/>
      <c r="I18" s="184"/>
      <c r="J18" s="184"/>
      <c r="K18" s="184"/>
      <c r="L18" s="184"/>
      <c r="M18" s="184"/>
    </row>
  </sheetData>
  <sheetProtection/>
  <mergeCells count="12">
    <mergeCell ref="A9:C9"/>
    <mergeCell ref="A11:C11"/>
    <mergeCell ref="A1:M2"/>
    <mergeCell ref="A6:C7"/>
    <mergeCell ref="D7:E7"/>
    <mergeCell ref="F6:G6"/>
    <mergeCell ref="F7:G7"/>
    <mergeCell ref="H6:I6"/>
    <mergeCell ref="H7:I7"/>
    <mergeCell ref="J6:K7"/>
    <mergeCell ref="L6:M7"/>
    <mergeCell ref="H4:M4"/>
  </mergeCells>
  <printOptions gridLines="1"/>
  <pageMargins left="0.75" right="0.75" top="1" bottom="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140"/>
  <sheetViews>
    <sheetView tabSelected="1" zoomScalePageLayoutView="0" workbookViewId="0" topLeftCell="A1">
      <selection activeCell="A1" sqref="A1:N140"/>
    </sheetView>
  </sheetViews>
  <sheetFormatPr defaultColWidth="9.140625" defaultRowHeight="12.75"/>
  <cols>
    <col min="1" max="1" width="11.00390625" style="53" customWidth="1"/>
    <col min="2" max="2" width="9.140625" style="53" customWidth="1"/>
    <col min="3" max="3" width="10.57421875" style="53" bestFit="1" customWidth="1"/>
    <col min="4" max="5" width="10.00390625" style="53" bestFit="1" customWidth="1"/>
    <col min="6" max="6" width="10.421875" style="53" customWidth="1"/>
    <col min="7" max="7" width="10.7109375" style="53" customWidth="1"/>
    <col min="8" max="8" width="11.8515625" style="53" customWidth="1"/>
    <col min="9" max="9" width="9.140625" style="53" customWidth="1"/>
    <col min="10" max="10" width="10.28125" style="53" customWidth="1"/>
    <col min="11" max="11" width="9.140625" style="53" customWidth="1"/>
    <col min="12" max="12" width="12.140625" style="53" customWidth="1"/>
    <col min="13" max="16384" width="9.140625" style="53" customWidth="1"/>
  </cols>
  <sheetData>
    <row r="1" spans="1:14" ht="12.75">
      <c r="A1" s="429" t="s">
        <v>582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</row>
    <row r="2" spans="1:14" ht="12.75">
      <c r="A2" s="177"/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</row>
    <row r="3" spans="1:14" ht="12.75">
      <c r="A3" s="177"/>
      <c r="B3" s="177"/>
      <c r="C3" s="177"/>
      <c r="D3" s="177"/>
      <c r="E3" s="177"/>
      <c r="F3" s="177"/>
      <c r="G3" s="177"/>
      <c r="H3" s="429" t="s">
        <v>631</v>
      </c>
      <c r="I3" s="429"/>
      <c r="J3" s="429"/>
      <c r="K3" s="429"/>
      <c r="L3" s="429"/>
      <c r="M3" s="429"/>
      <c r="N3" s="429"/>
    </row>
    <row r="4" spans="1:14" ht="12.75">
      <c r="A4" s="177"/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</row>
    <row r="5" spans="1:14" s="87" customFormat="1" ht="14.25">
      <c r="A5" s="437"/>
      <c r="B5" s="437" t="s">
        <v>583</v>
      </c>
      <c r="C5" s="437" t="s">
        <v>584</v>
      </c>
      <c r="D5" s="438" t="s">
        <v>585</v>
      </c>
      <c r="E5" s="438"/>
      <c r="F5" s="438"/>
      <c r="G5" s="437" t="s">
        <v>586</v>
      </c>
      <c r="H5" s="437" t="s">
        <v>587</v>
      </c>
      <c r="I5" s="438" t="s">
        <v>588</v>
      </c>
      <c r="J5" s="438"/>
      <c r="K5" s="438"/>
      <c r="L5" s="437" t="s">
        <v>589</v>
      </c>
      <c r="M5" s="437"/>
      <c r="N5" s="437"/>
    </row>
    <row r="6" spans="1:14" s="87" customFormat="1" ht="14.25">
      <c r="A6" s="437" t="s">
        <v>590</v>
      </c>
      <c r="B6" s="437" t="s">
        <v>591</v>
      </c>
      <c r="C6" s="437" t="s">
        <v>592</v>
      </c>
      <c r="D6" s="437" t="s">
        <v>593</v>
      </c>
      <c r="E6" s="437" t="s">
        <v>594</v>
      </c>
      <c r="F6" s="437" t="s">
        <v>595</v>
      </c>
      <c r="G6" s="437" t="s">
        <v>592</v>
      </c>
      <c r="H6" s="437" t="s">
        <v>596</v>
      </c>
      <c r="I6" s="437" t="s">
        <v>597</v>
      </c>
      <c r="J6" s="437" t="s">
        <v>598</v>
      </c>
      <c r="K6" s="437" t="s">
        <v>595</v>
      </c>
      <c r="L6" s="437" t="s">
        <v>599</v>
      </c>
      <c r="M6" s="437"/>
      <c r="N6" s="437"/>
    </row>
    <row r="7" spans="1:14" ht="12.75">
      <c r="A7" s="177" t="s">
        <v>600</v>
      </c>
      <c r="B7" s="177" t="s">
        <v>601</v>
      </c>
      <c r="C7" s="177">
        <v>89656674</v>
      </c>
      <c r="D7" s="177">
        <v>31208948</v>
      </c>
      <c r="E7" s="177">
        <v>34834293</v>
      </c>
      <c r="F7" s="177">
        <f>D7-E7</f>
        <v>-3625345</v>
      </c>
      <c r="G7" s="177">
        <f>C7+F7</f>
        <v>86031329</v>
      </c>
      <c r="H7" s="177" t="s">
        <v>602</v>
      </c>
      <c r="I7" s="177">
        <v>0</v>
      </c>
      <c r="J7" s="177">
        <v>0</v>
      </c>
      <c r="K7" s="177">
        <v>0</v>
      </c>
      <c r="L7" s="177"/>
      <c r="M7" s="177"/>
      <c r="N7" s="177"/>
    </row>
    <row r="8" spans="1:14" ht="12.75">
      <c r="A8" s="177"/>
      <c r="B8" s="177" t="s">
        <v>603</v>
      </c>
      <c r="C8" s="177">
        <v>89656674</v>
      </c>
      <c r="D8" s="177">
        <v>31208948</v>
      </c>
      <c r="E8" s="177">
        <v>34834293</v>
      </c>
      <c r="F8" s="177">
        <f aca="true" t="shared" si="0" ref="F8:F30">D8-E8</f>
        <v>-3625345</v>
      </c>
      <c r="G8" s="177">
        <f aca="true" t="shared" si="1" ref="G8:G29">C8+F8</f>
        <v>86031329</v>
      </c>
      <c r="H8" s="177" t="s">
        <v>602</v>
      </c>
      <c r="I8" s="177">
        <v>0</v>
      </c>
      <c r="J8" s="177">
        <v>0</v>
      </c>
      <c r="K8" s="177">
        <v>0</v>
      </c>
      <c r="L8" s="177"/>
      <c r="M8" s="177"/>
      <c r="N8" s="177"/>
    </row>
    <row r="9" spans="1:14" ht="12.75">
      <c r="A9" s="177" t="s">
        <v>604</v>
      </c>
      <c r="B9" s="177" t="s">
        <v>601</v>
      </c>
      <c r="C9" s="177">
        <v>86031329</v>
      </c>
      <c r="D9" s="177">
        <v>31208948</v>
      </c>
      <c r="E9" s="177">
        <v>34613803</v>
      </c>
      <c r="F9" s="177">
        <f t="shared" si="0"/>
        <v>-3404855</v>
      </c>
      <c r="G9" s="177">
        <f t="shared" si="1"/>
        <v>82626474</v>
      </c>
      <c r="H9" s="177" t="s">
        <v>602</v>
      </c>
      <c r="I9" s="177">
        <v>0</v>
      </c>
      <c r="J9" s="177">
        <v>0</v>
      </c>
      <c r="K9" s="177">
        <v>0</v>
      </c>
      <c r="L9" s="177"/>
      <c r="M9" s="177"/>
      <c r="N9" s="177"/>
    </row>
    <row r="10" spans="1:14" ht="12.75">
      <c r="A10" s="177"/>
      <c r="B10" s="177" t="s">
        <v>603</v>
      </c>
      <c r="C10" s="177">
        <v>86031329</v>
      </c>
      <c r="D10" s="177">
        <v>62417896</v>
      </c>
      <c r="E10" s="177">
        <v>69448096</v>
      </c>
      <c r="F10" s="177">
        <f t="shared" si="0"/>
        <v>-7030200</v>
      </c>
      <c r="G10" s="177">
        <f t="shared" si="1"/>
        <v>79001129</v>
      </c>
      <c r="H10" s="177" t="s">
        <v>602</v>
      </c>
      <c r="I10" s="177">
        <v>0</v>
      </c>
      <c r="J10" s="177">
        <v>0</v>
      </c>
      <c r="K10" s="177">
        <v>0</v>
      </c>
      <c r="L10" s="177"/>
      <c r="M10" s="177"/>
      <c r="N10" s="177"/>
    </row>
    <row r="11" spans="1:14" ht="12.75">
      <c r="A11" s="177" t="s">
        <v>605</v>
      </c>
      <c r="B11" s="177" t="s">
        <v>601</v>
      </c>
      <c r="C11" s="177">
        <v>82626474</v>
      </c>
      <c r="D11" s="177">
        <v>75158948</v>
      </c>
      <c r="E11" s="177">
        <v>34613803</v>
      </c>
      <c r="F11" s="177">
        <f t="shared" si="0"/>
        <v>40545145</v>
      </c>
      <c r="G11" s="177">
        <f t="shared" si="1"/>
        <v>123171619</v>
      </c>
      <c r="H11" s="177" t="s">
        <v>602</v>
      </c>
      <c r="I11" s="177"/>
      <c r="J11" s="177">
        <v>0</v>
      </c>
      <c r="K11" s="177">
        <v>0</v>
      </c>
      <c r="L11" s="177"/>
      <c r="M11" s="177"/>
      <c r="N11" s="177"/>
    </row>
    <row r="12" spans="1:14" ht="12.75">
      <c r="A12" s="177"/>
      <c r="B12" s="177" t="s">
        <v>603</v>
      </c>
      <c r="C12" s="177">
        <v>79001129</v>
      </c>
      <c r="D12" s="177">
        <v>137576844</v>
      </c>
      <c r="E12" s="177">
        <v>104061899</v>
      </c>
      <c r="F12" s="177">
        <f t="shared" si="0"/>
        <v>33514945</v>
      </c>
      <c r="G12" s="177">
        <f t="shared" si="1"/>
        <v>112516074</v>
      </c>
      <c r="H12" s="177" t="s">
        <v>602</v>
      </c>
      <c r="I12" s="177">
        <v>0</v>
      </c>
      <c r="J12" s="177">
        <v>0</v>
      </c>
      <c r="K12" s="177">
        <v>0</v>
      </c>
      <c r="L12" s="177"/>
      <c r="M12" s="177"/>
      <c r="N12" s="177"/>
    </row>
    <row r="13" spans="1:14" ht="12.75">
      <c r="A13" s="177" t="s">
        <v>606</v>
      </c>
      <c r="B13" s="177" t="s">
        <v>601</v>
      </c>
      <c r="C13" s="177">
        <v>123171619</v>
      </c>
      <c r="D13" s="177">
        <v>31208948</v>
      </c>
      <c r="E13" s="177">
        <v>77755610</v>
      </c>
      <c r="F13" s="177">
        <f t="shared" si="0"/>
        <v>-46546662</v>
      </c>
      <c r="G13" s="177">
        <f t="shared" si="1"/>
        <v>76624957</v>
      </c>
      <c r="H13" s="177" t="s">
        <v>602</v>
      </c>
      <c r="I13" s="177">
        <v>0</v>
      </c>
      <c r="J13" s="177">
        <v>0</v>
      </c>
      <c r="K13" s="177">
        <v>0</v>
      </c>
      <c r="L13" s="177"/>
      <c r="M13" s="177"/>
      <c r="N13" s="177"/>
    </row>
    <row r="14" spans="1:14" ht="12.75">
      <c r="A14" s="177"/>
      <c r="B14" s="177" t="s">
        <v>603</v>
      </c>
      <c r="C14" s="177">
        <v>112516074</v>
      </c>
      <c r="D14" s="177">
        <v>168785792</v>
      </c>
      <c r="E14" s="177">
        <v>181817509</v>
      </c>
      <c r="F14" s="177">
        <f t="shared" si="0"/>
        <v>-13031717</v>
      </c>
      <c r="G14" s="177">
        <f t="shared" si="1"/>
        <v>99484357</v>
      </c>
      <c r="H14" s="177" t="s">
        <v>602</v>
      </c>
      <c r="I14" s="177">
        <v>0</v>
      </c>
      <c r="J14" s="177">
        <v>0</v>
      </c>
      <c r="K14" s="177">
        <v>0</v>
      </c>
      <c r="L14" s="177"/>
      <c r="M14" s="177"/>
      <c r="N14" s="177"/>
    </row>
    <row r="15" spans="1:14" ht="12.75">
      <c r="A15" s="177" t="s">
        <v>607</v>
      </c>
      <c r="B15" s="177" t="s">
        <v>601</v>
      </c>
      <c r="C15" s="177">
        <v>76624957</v>
      </c>
      <c r="D15" s="177">
        <v>30483600</v>
      </c>
      <c r="E15" s="177">
        <v>39619142</v>
      </c>
      <c r="F15" s="177">
        <f t="shared" si="0"/>
        <v>-9135542</v>
      </c>
      <c r="G15" s="177">
        <f t="shared" si="1"/>
        <v>67489415</v>
      </c>
      <c r="H15" s="177" t="s">
        <v>602</v>
      </c>
      <c r="I15" s="177">
        <v>0</v>
      </c>
      <c r="J15" s="177">
        <v>0</v>
      </c>
      <c r="K15" s="177">
        <v>0</v>
      </c>
      <c r="L15" s="177"/>
      <c r="M15" s="177"/>
      <c r="N15" s="177"/>
    </row>
    <row r="16" spans="1:14" ht="12.75">
      <c r="A16" s="177"/>
      <c r="B16" s="177" t="s">
        <v>603</v>
      </c>
      <c r="C16" s="177">
        <v>99484357</v>
      </c>
      <c r="D16" s="177">
        <v>199269392</v>
      </c>
      <c r="E16" s="177">
        <v>221436651</v>
      </c>
      <c r="F16" s="177">
        <f t="shared" si="0"/>
        <v>-22167259</v>
      </c>
      <c r="G16" s="177">
        <f t="shared" si="1"/>
        <v>77317098</v>
      </c>
      <c r="H16" s="177" t="s">
        <v>602</v>
      </c>
      <c r="I16" s="177">
        <v>0</v>
      </c>
      <c r="J16" s="177">
        <v>0</v>
      </c>
      <c r="K16" s="177">
        <v>0</v>
      </c>
      <c r="L16" s="177"/>
      <c r="M16" s="177"/>
      <c r="N16" s="177"/>
    </row>
    <row r="17" spans="1:14" ht="12.75">
      <c r="A17" s="177" t="s">
        <v>608</v>
      </c>
      <c r="B17" s="177" t="s">
        <v>601</v>
      </c>
      <c r="C17" s="177">
        <v>67489415</v>
      </c>
      <c r="D17" s="177">
        <v>31208950</v>
      </c>
      <c r="E17" s="177">
        <v>39619128</v>
      </c>
      <c r="F17" s="177">
        <f t="shared" si="0"/>
        <v>-8410178</v>
      </c>
      <c r="G17" s="177">
        <f t="shared" si="1"/>
        <v>59079237</v>
      </c>
      <c r="H17" s="177" t="s">
        <v>602</v>
      </c>
      <c r="I17" s="177">
        <v>0</v>
      </c>
      <c r="J17" s="177">
        <v>0</v>
      </c>
      <c r="K17" s="177">
        <v>0</v>
      </c>
      <c r="L17" s="177"/>
      <c r="M17" s="177"/>
      <c r="N17" s="177"/>
    </row>
    <row r="18" spans="1:14" ht="12.75">
      <c r="A18" s="177"/>
      <c r="B18" s="177" t="s">
        <v>603</v>
      </c>
      <c r="C18" s="177">
        <v>77317098</v>
      </c>
      <c r="D18" s="177">
        <v>230478342</v>
      </c>
      <c r="E18" s="177">
        <v>261055779</v>
      </c>
      <c r="F18" s="177">
        <f t="shared" si="0"/>
        <v>-30577437</v>
      </c>
      <c r="G18" s="177">
        <f t="shared" si="1"/>
        <v>46739661</v>
      </c>
      <c r="H18" s="177" t="s">
        <v>602</v>
      </c>
      <c r="I18" s="177">
        <v>0</v>
      </c>
      <c r="J18" s="177">
        <v>0</v>
      </c>
      <c r="K18" s="177">
        <v>0</v>
      </c>
      <c r="L18" s="177"/>
      <c r="M18" s="177"/>
      <c r="N18" s="177"/>
    </row>
    <row r="19" spans="1:14" ht="12.75">
      <c r="A19" s="177" t="s">
        <v>609</v>
      </c>
      <c r="B19" s="177" t="s">
        <v>601</v>
      </c>
      <c r="C19" s="177">
        <v>59079237</v>
      </c>
      <c r="D19" s="177">
        <v>30804434</v>
      </c>
      <c r="E19" s="177">
        <v>37351305</v>
      </c>
      <c r="F19" s="177">
        <f t="shared" si="0"/>
        <v>-6546871</v>
      </c>
      <c r="G19" s="177">
        <f t="shared" si="1"/>
        <v>52532366</v>
      </c>
      <c r="H19" s="177" t="s">
        <v>602</v>
      </c>
      <c r="I19" s="177">
        <v>0</v>
      </c>
      <c r="J19" s="177">
        <v>0</v>
      </c>
      <c r="K19" s="177">
        <v>0</v>
      </c>
      <c r="L19" s="177"/>
      <c r="M19" s="177"/>
      <c r="N19" s="177"/>
    </row>
    <row r="20" spans="1:14" ht="12.75">
      <c r="A20" s="177"/>
      <c r="B20" s="177" t="s">
        <v>603</v>
      </c>
      <c r="C20" s="177">
        <v>46739661</v>
      </c>
      <c r="D20" s="177">
        <v>261282776</v>
      </c>
      <c r="E20" s="177">
        <v>298407084</v>
      </c>
      <c r="F20" s="177">
        <f t="shared" si="0"/>
        <v>-37124308</v>
      </c>
      <c r="G20" s="177">
        <f t="shared" si="1"/>
        <v>9615353</v>
      </c>
      <c r="H20" s="177" t="s">
        <v>602</v>
      </c>
      <c r="I20" s="177">
        <v>0</v>
      </c>
      <c r="J20" s="177">
        <v>0</v>
      </c>
      <c r="K20" s="177">
        <v>0</v>
      </c>
      <c r="L20" s="177"/>
      <c r="M20" s="177"/>
      <c r="N20" s="177"/>
    </row>
    <row r="21" spans="1:14" ht="12.75">
      <c r="A21" s="177" t="s">
        <v>610</v>
      </c>
      <c r="B21" s="177" t="s">
        <v>601</v>
      </c>
      <c r="C21" s="177">
        <v>52532366</v>
      </c>
      <c r="D21" s="177">
        <v>30804434</v>
      </c>
      <c r="E21" s="177">
        <v>32125474</v>
      </c>
      <c r="F21" s="177">
        <f t="shared" si="0"/>
        <v>-1321040</v>
      </c>
      <c r="G21" s="177">
        <f t="shared" si="1"/>
        <v>51211326</v>
      </c>
      <c r="H21" s="177" t="s">
        <v>602</v>
      </c>
      <c r="I21" s="177">
        <v>0</v>
      </c>
      <c r="J21" s="177">
        <v>0</v>
      </c>
      <c r="K21" s="177">
        <v>0</v>
      </c>
      <c r="L21" s="177"/>
      <c r="M21" s="177"/>
      <c r="N21" s="177"/>
    </row>
    <row r="22" spans="1:14" ht="12.75">
      <c r="A22" s="177"/>
      <c r="B22" s="177" t="s">
        <v>603</v>
      </c>
      <c r="C22" s="177">
        <v>9615353</v>
      </c>
      <c r="D22" s="177">
        <v>292087210</v>
      </c>
      <c r="E22" s="177">
        <v>330532558</v>
      </c>
      <c r="F22" s="177">
        <v>-37445348</v>
      </c>
      <c r="G22" s="177">
        <v>-28829995</v>
      </c>
      <c r="H22" s="177" t="s">
        <v>602</v>
      </c>
      <c r="I22" s="177">
        <v>0</v>
      </c>
      <c r="J22" s="177">
        <v>0</v>
      </c>
      <c r="K22" s="177">
        <v>0</v>
      </c>
      <c r="L22" s="177"/>
      <c r="M22" s="177"/>
      <c r="N22" s="177"/>
    </row>
    <row r="23" spans="1:14" ht="12.75">
      <c r="A23" s="177" t="s">
        <v>611</v>
      </c>
      <c r="B23" s="177" t="s">
        <v>601</v>
      </c>
      <c r="C23" s="177">
        <v>51211326</v>
      </c>
      <c r="D23" s="177">
        <v>74754434</v>
      </c>
      <c r="E23" s="177">
        <v>32125474</v>
      </c>
      <c r="F23" s="177">
        <f t="shared" si="0"/>
        <v>42628960</v>
      </c>
      <c r="G23" s="177">
        <f t="shared" si="1"/>
        <v>93840286</v>
      </c>
      <c r="H23" s="177" t="s">
        <v>602</v>
      </c>
      <c r="I23" s="177">
        <v>0</v>
      </c>
      <c r="J23" s="177">
        <v>0</v>
      </c>
      <c r="K23" s="177">
        <v>0</v>
      </c>
      <c r="L23" s="177"/>
      <c r="M23" s="177"/>
      <c r="N23" s="177"/>
    </row>
    <row r="24" spans="1:14" ht="12.75">
      <c r="A24" s="177"/>
      <c r="B24" s="177" t="s">
        <v>603</v>
      </c>
      <c r="C24" s="177">
        <v>-28829995</v>
      </c>
      <c r="D24" s="177">
        <v>255841644</v>
      </c>
      <c r="E24" s="177">
        <v>362658032</v>
      </c>
      <c r="F24" s="177">
        <f t="shared" si="0"/>
        <v>-106816388</v>
      </c>
      <c r="G24" s="177">
        <v>-135646383</v>
      </c>
      <c r="H24" s="177" t="s">
        <v>602</v>
      </c>
      <c r="I24" s="177">
        <v>0</v>
      </c>
      <c r="J24" s="177">
        <v>0</v>
      </c>
      <c r="K24" s="177">
        <v>0</v>
      </c>
      <c r="L24" s="177"/>
      <c r="M24" s="177"/>
      <c r="N24" s="177"/>
    </row>
    <row r="25" spans="1:14" ht="12.75">
      <c r="A25" s="177" t="s">
        <v>612</v>
      </c>
      <c r="B25" s="177" t="s">
        <v>601</v>
      </c>
      <c r="C25" s="177">
        <v>93840286</v>
      </c>
      <c r="D25" s="177">
        <v>30804434</v>
      </c>
      <c r="E25" s="177">
        <v>32345964</v>
      </c>
      <c r="F25" s="177">
        <f t="shared" si="0"/>
        <v>-1541530</v>
      </c>
      <c r="G25" s="177">
        <f t="shared" si="1"/>
        <v>92298756</v>
      </c>
      <c r="H25" s="177" t="s">
        <v>602</v>
      </c>
      <c r="I25" s="177">
        <v>0</v>
      </c>
      <c r="J25" s="177">
        <v>0</v>
      </c>
      <c r="K25" s="177">
        <v>0</v>
      </c>
      <c r="L25" s="177"/>
      <c r="M25" s="177"/>
      <c r="N25" s="177"/>
    </row>
    <row r="26" spans="1:14" ht="12.75">
      <c r="A26" s="177"/>
      <c r="B26" s="177" t="s">
        <v>603</v>
      </c>
      <c r="C26" s="177">
        <v>-135646383</v>
      </c>
      <c r="D26" s="177">
        <v>397646078</v>
      </c>
      <c r="E26" s="177">
        <v>395003996</v>
      </c>
      <c r="F26" s="177">
        <f t="shared" si="0"/>
        <v>2642082</v>
      </c>
      <c r="G26" s="177">
        <f t="shared" si="1"/>
        <v>-133004301</v>
      </c>
      <c r="H26" s="177" t="s">
        <v>602</v>
      </c>
      <c r="I26" s="177">
        <v>0</v>
      </c>
      <c r="J26" s="177">
        <v>0</v>
      </c>
      <c r="K26" s="177">
        <v>0</v>
      </c>
      <c r="L26" s="177"/>
      <c r="M26" s="177"/>
      <c r="N26" s="177"/>
    </row>
    <row r="27" spans="1:14" ht="12.75">
      <c r="A27" s="177" t="s">
        <v>613</v>
      </c>
      <c r="B27" s="177" t="s">
        <v>601</v>
      </c>
      <c r="C27" s="177">
        <v>92298756</v>
      </c>
      <c r="D27" s="177">
        <v>30804434</v>
      </c>
      <c r="E27" s="177">
        <v>32125474</v>
      </c>
      <c r="F27" s="177">
        <f t="shared" si="0"/>
        <v>-1321040</v>
      </c>
      <c r="G27" s="177">
        <f t="shared" si="1"/>
        <v>90977716</v>
      </c>
      <c r="H27" s="177" t="s">
        <v>602</v>
      </c>
      <c r="I27" s="177">
        <v>0</v>
      </c>
      <c r="J27" s="177">
        <v>0</v>
      </c>
      <c r="K27" s="177">
        <v>0</v>
      </c>
      <c r="L27" s="177"/>
      <c r="M27" s="177"/>
      <c r="N27" s="177"/>
    </row>
    <row r="28" spans="1:14" ht="12.75">
      <c r="A28" s="177"/>
      <c r="B28" s="177" t="s">
        <v>603</v>
      </c>
      <c r="C28" s="177">
        <v>-133004301</v>
      </c>
      <c r="D28" s="177">
        <v>428450512</v>
      </c>
      <c r="E28" s="177">
        <v>427129470</v>
      </c>
      <c r="F28" s="177">
        <f t="shared" si="0"/>
        <v>1321042</v>
      </c>
      <c r="G28" s="177">
        <f t="shared" si="1"/>
        <v>-131683259</v>
      </c>
      <c r="H28" s="177" t="s">
        <v>602</v>
      </c>
      <c r="I28" s="177">
        <v>0</v>
      </c>
      <c r="J28" s="177">
        <v>0</v>
      </c>
      <c r="K28" s="177">
        <v>0</v>
      </c>
      <c r="L28" s="177"/>
      <c r="M28" s="177"/>
      <c r="N28" s="177"/>
    </row>
    <row r="29" spans="1:14" ht="12.75">
      <c r="A29" s="177" t="s">
        <v>614</v>
      </c>
      <c r="B29" s="177" t="s">
        <v>601</v>
      </c>
      <c r="C29" s="177">
        <v>90977716</v>
      </c>
      <c r="D29" s="177">
        <v>28226216</v>
      </c>
      <c r="E29" s="177">
        <v>29547258</v>
      </c>
      <c r="F29" s="177">
        <f t="shared" si="0"/>
        <v>-1321042</v>
      </c>
      <c r="G29" s="177">
        <f t="shared" si="1"/>
        <v>89656674</v>
      </c>
      <c r="H29" s="177" t="s">
        <v>602</v>
      </c>
      <c r="I29" s="177">
        <v>0</v>
      </c>
      <c r="J29" s="177">
        <v>0</v>
      </c>
      <c r="K29" s="177">
        <v>0</v>
      </c>
      <c r="L29" s="177"/>
      <c r="M29" s="177"/>
      <c r="N29" s="177"/>
    </row>
    <row r="30" spans="1:14" ht="12.75">
      <c r="A30" s="177"/>
      <c r="B30" s="177" t="s">
        <v>603</v>
      </c>
      <c r="C30" s="177">
        <v>-131683259</v>
      </c>
      <c r="D30" s="177">
        <v>456676728</v>
      </c>
      <c r="E30" s="177">
        <v>456676728</v>
      </c>
      <c r="F30" s="177">
        <f t="shared" si="0"/>
        <v>0</v>
      </c>
      <c r="G30" s="177">
        <v>0</v>
      </c>
      <c r="H30" s="177" t="s">
        <v>602</v>
      </c>
      <c r="I30" s="177">
        <v>0</v>
      </c>
      <c r="J30" s="177">
        <v>0</v>
      </c>
      <c r="K30" s="177">
        <v>0</v>
      </c>
      <c r="L30" s="177"/>
      <c r="M30" s="177"/>
      <c r="N30" s="177"/>
    </row>
    <row r="31" spans="1:14" ht="12.75">
      <c r="A31" s="177"/>
      <c r="B31" s="177"/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/>
    </row>
    <row r="32" spans="1:14" ht="12.75">
      <c r="A32" s="177"/>
      <c r="B32" s="177"/>
      <c r="C32" s="177"/>
      <c r="D32" s="177"/>
      <c r="E32" s="177"/>
      <c r="F32" s="177"/>
      <c r="G32" s="177"/>
      <c r="H32" s="177"/>
      <c r="I32" s="177"/>
      <c r="J32" s="177"/>
      <c r="K32" s="177"/>
      <c r="L32" s="177"/>
      <c r="M32" s="177"/>
      <c r="N32" s="177"/>
    </row>
    <row r="33" spans="1:14" ht="12.75">
      <c r="A33" s="177"/>
      <c r="B33" s="177"/>
      <c r="C33" s="177"/>
      <c r="D33" s="177"/>
      <c r="E33" s="177"/>
      <c r="F33" s="177"/>
      <c r="G33" s="177"/>
      <c r="H33" s="177"/>
      <c r="I33" s="177"/>
      <c r="J33" s="177"/>
      <c r="K33" s="177"/>
      <c r="L33" s="177"/>
      <c r="M33" s="177"/>
      <c r="N33" s="177"/>
    </row>
    <row r="34" spans="1:14" ht="12.75">
      <c r="A34" s="177"/>
      <c r="B34" s="177"/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177"/>
    </row>
    <row r="35" spans="1:14" ht="12.75">
      <c r="A35" s="177"/>
      <c r="B35" s="177"/>
      <c r="C35" s="177"/>
      <c r="D35" s="177"/>
      <c r="E35" s="177"/>
      <c r="F35" s="177"/>
      <c r="G35" s="177"/>
      <c r="H35" s="177"/>
      <c r="I35" s="177"/>
      <c r="J35" s="177"/>
      <c r="K35" s="177"/>
      <c r="L35" s="177"/>
      <c r="M35" s="177"/>
      <c r="N35" s="177"/>
    </row>
    <row r="36" spans="1:14" ht="12.75">
      <c r="A36" s="177"/>
      <c r="B36" s="177"/>
      <c r="C36" s="177"/>
      <c r="D36" s="177"/>
      <c r="E36" s="177"/>
      <c r="F36" s="177"/>
      <c r="G36" s="177"/>
      <c r="H36" s="177"/>
      <c r="I36" s="177"/>
      <c r="J36" s="177"/>
      <c r="K36" s="177"/>
      <c r="L36" s="177"/>
      <c r="M36" s="177"/>
      <c r="N36" s="177"/>
    </row>
    <row r="37" spans="1:14" ht="12.75">
      <c r="A37" s="177"/>
      <c r="B37" s="177"/>
      <c r="C37" s="177"/>
      <c r="D37" s="177"/>
      <c r="E37" s="177"/>
      <c r="F37" s="177"/>
      <c r="G37" s="177"/>
      <c r="H37" s="177"/>
      <c r="I37" s="177"/>
      <c r="J37" s="177"/>
      <c r="K37" s="177"/>
      <c r="L37" s="177"/>
      <c r="M37" s="177"/>
      <c r="N37" s="177"/>
    </row>
    <row r="38" spans="1:14" ht="12.75">
      <c r="A38" s="177"/>
      <c r="B38" s="177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</row>
    <row r="39" spans="1:14" ht="12.75">
      <c r="A39" s="177"/>
      <c r="B39" s="177"/>
      <c r="C39" s="177"/>
      <c r="D39" s="177"/>
      <c r="E39" s="177"/>
      <c r="F39" s="177"/>
      <c r="G39" s="177"/>
      <c r="H39" s="177"/>
      <c r="I39" s="177"/>
      <c r="J39" s="177"/>
      <c r="K39" s="177"/>
      <c r="L39" s="177"/>
      <c r="M39" s="177"/>
      <c r="N39" s="177"/>
    </row>
    <row r="40" spans="1:14" ht="12.75">
      <c r="A40" s="177"/>
      <c r="B40" s="177"/>
      <c r="C40" s="177"/>
      <c r="D40" s="177"/>
      <c r="E40" s="177"/>
      <c r="F40" s="177"/>
      <c r="G40" s="177"/>
      <c r="H40" s="177"/>
      <c r="I40" s="177"/>
      <c r="J40" s="177"/>
      <c r="K40" s="177"/>
      <c r="L40" s="177"/>
      <c r="M40" s="177"/>
      <c r="N40" s="177"/>
    </row>
    <row r="41" spans="1:14" ht="12.75">
      <c r="A41" s="177"/>
      <c r="B41" s="177"/>
      <c r="C41" s="177"/>
      <c r="D41" s="177"/>
      <c r="E41" s="177"/>
      <c r="F41" s="177"/>
      <c r="G41" s="177"/>
      <c r="H41" s="177"/>
      <c r="I41" s="177"/>
      <c r="J41" s="177"/>
      <c r="K41" s="177"/>
      <c r="L41" s="177"/>
      <c r="M41" s="177"/>
      <c r="N41" s="177"/>
    </row>
    <row r="42" spans="1:14" ht="12.75">
      <c r="A42" s="177"/>
      <c r="B42" s="177"/>
      <c r="C42" s="177"/>
      <c r="D42" s="177"/>
      <c r="E42" s="177"/>
      <c r="F42" s="177"/>
      <c r="G42" s="177"/>
      <c r="H42" s="177"/>
      <c r="I42" s="177"/>
      <c r="J42" s="177"/>
      <c r="K42" s="177"/>
      <c r="L42" s="177"/>
      <c r="M42" s="177"/>
      <c r="N42" s="177"/>
    </row>
    <row r="43" spans="1:14" ht="12.75">
      <c r="A43" s="177"/>
      <c r="B43" s="177"/>
      <c r="C43" s="177"/>
      <c r="D43" s="177"/>
      <c r="E43" s="177"/>
      <c r="F43" s="177"/>
      <c r="G43" s="177"/>
      <c r="H43" s="177"/>
      <c r="I43" s="177"/>
      <c r="J43" s="177"/>
      <c r="K43" s="177"/>
      <c r="L43" s="177"/>
      <c r="M43" s="177"/>
      <c r="N43" s="177"/>
    </row>
    <row r="44" spans="1:14" ht="12.75">
      <c r="A44" s="177"/>
      <c r="B44" s="177"/>
      <c r="C44" s="177"/>
      <c r="D44" s="177"/>
      <c r="E44" s="177"/>
      <c r="F44" s="177"/>
      <c r="G44" s="177"/>
      <c r="H44" s="177"/>
      <c r="I44" s="177"/>
      <c r="J44" s="177"/>
      <c r="K44" s="177"/>
      <c r="L44" s="177"/>
      <c r="M44" s="177"/>
      <c r="N44" s="177"/>
    </row>
    <row r="45" spans="1:14" ht="12.75">
      <c r="A45" s="177"/>
      <c r="B45" s="177"/>
      <c r="C45" s="177"/>
      <c r="D45" s="177"/>
      <c r="E45" s="177"/>
      <c r="F45" s="177"/>
      <c r="G45" s="177"/>
      <c r="H45" s="177"/>
      <c r="I45" s="177"/>
      <c r="J45" s="177"/>
      <c r="K45" s="177"/>
      <c r="L45" s="177"/>
      <c r="M45" s="177"/>
      <c r="N45" s="177"/>
    </row>
    <row r="46" spans="1:14" ht="12.75">
      <c r="A46" s="177"/>
      <c r="B46" s="177"/>
      <c r="C46" s="177"/>
      <c r="D46" s="177"/>
      <c r="E46" s="177"/>
      <c r="F46" s="177"/>
      <c r="G46" s="177"/>
      <c r="H46" s="177"/>
      <c r="I46" s="177"/>
      <c r="J46" s="177"/>
      <c r="K46" s="177"/>
      <c r="L46" s="177"/>
      <c r="M46" s="177"/>
      <c r="N46" s="177"/>
    </row>
    <row r="47" spans="1:14" ht="12.75">
      <c r="A47" s="177"/>
      <c r="B47" s="177"/>
      <c r="C47" s="177"/>
      <c r="D47" s="177"/>
      <c r="E47" s="177"/>
      <c r="F47" s="177"/>
      <c r="G47" s="177"/>
      <c r="H47" s="177"/>
      <c r="I47" s="177"/>
      <c r="J47" s="177"/>
      <c r="K47" s="177"/>
      <c r="L47" s="177"/>
      <c r="M47" s="177"/>
      <c r="N47" s="177"/>
    </row>
    <row r="48" spans="1:14" ht="12.75">
      <c r="A48" s="177"/>
      <c r="B48" s="177"/>
      <c r="C48" s="177"/>
      <c r="D48" s="177"/>
      <c r="E48" s="177"/>
      <c r="F48" s="177"/>
      <c r="G48" s="177"/>
      <c r="H48" s="177"/>
      <c r="I48" s="177"/>
      <c r="J48" s="177"/>
      <c r="K48" s="177"/>
      <c r="L48" s="177"/>
      <c r="M48" s="177"/>
      <c r="N48" s="177"/>
    </row>
    <row r="49" spans="1:14" ht="12.75">
      <c r="A49" s="177"/>
      <c r="B49" s="177"/>
      <c r="C49" s="177"/>
      <c r="D49" s="177"/>
      <c r="E49" s="177"/>
      <c r="F49" s="177"/>
      <c r="G49" s="177"/>
      <c r="H49" s="177"/>
      <c r="I49" s="177"/>
      <c r="J49" s="177"/>
      <c r="K49" s="177"/>
      <c r="L49" s="177"/>
      <c r="M49" s="177"/>
      <c r="N49" s="177"/>
    </row>
    <row r="50" spans="1:14" ht="12.75">
      <c r="A50" s="177"/>
      <c r="B50" s="177"/>
      <c r="C50" s="177"/>
      <c r="D50" s="177"/>
      <c r="E50" s="177"/>
      <c r="F50" s="177"/>
      <c r="G50" s="177"/>
      <c r="H50" s="177"/>
      <c r="I50" s="177"/>
      <c r="J50" s="177"/>
      <c r="K50" s="177"/>
      <c r="L50" s="177"/>
      <c r="M50" s="177"/>
      <c r="N50" s="177"/>
    </row>
    <row r="51" spans="1:14" ht="12.75">
      <c r="A51" s="177"/>
      <c r="B51" s="177"/>
      <c r="C51" s="177"/>
      <c r="D51" s="177"/>
      <c r="E51" s="177"/>
      <c r="F51" s="177"/>
      <c r="G51" s="177"/>
      <c r="H51" s="177"/>
      <c r="I51" s="177"/>
      <c r="J51" s="177"/>
      <c r="K51" s="177"/>
      <c r="L51" s="177"/>
      <c r="M51" s="177"/>
      <c r="N51" s="177"/>
    </row>
    <row r="52" spans="1:14" ht="12.75">
      <c r="A52" s="177"/>
      <c r="B52" s="177"/>
      <c r="C52" s="177"/>
      <c r="D52" s="177"/>
      <c r="E52" s="177"/>
      <c r="F52" s="177"/>
      <c r="G52" s="177"/>
      <c r="H52" s="177"/>
      <c r="I52" s="177"/>
      <c r="J52" s="177"/>
      <c r="K52" s="177"/>
      <c r="L52" s="177"/>
      <c r="M52" s="177"/>
      <c r="N52" s="177"/>
    </row>
    <row r="53" spans="1:14" ht="12.75">
      <c r="A53" s="177"/>
      <c r="B53" s="177"/>
      <c r="C53" s="177"/>
      <c r="D53" s="177"/>
      <c r="E53" s="177"/>
      <c r="F53" s="177"/>
      <c r="G53" s="177"/>
      <c r="H53" s="177"/>
      <c r="I53" s="177"/>
      <c r="J53" s="177"/>
      <c r="K53" s="177"/>
      <c r="L53" s="177"/>
      <c r="M53" s="177"/>
      <c r="N53" s="177"/>
    </row>
    <row r="54" spans="1:14" ht="12.75">
      <c r="A54" s="177"/>
      <c r="B54" s="177"/>
      <c r="C54" s="177"/>
      <c r="D54" s="177"/>
      <c r="E54" s="177"/>
      <c r="F54" s="177"/>
      <c r="G54" s="177"/>
      <c r="H54" s="177"/>
      <c r="I54" s="177"/>
      <c r="J54" s="177"/>
      <c r="K54" s="177"/>
      <c r="L54" s="177"/>
      <c r="M54" s="177"/>
      <c r="N54" s="177"/>
    </row>
    <row r="55" spans="1:14" ht="12.75">
      <c r="A55" s="177"/>
      <c r="B55" s="177"/>
      <c r="C55" s="177"/>
      <c r="D55" s="177"/>
      <c r="E55" s="177"/>
      <c r="F55" s="177"/>
      <c r="G55" s="177"/>
      <c r="H55" s="177"/>
      <c r="I55" s="177"/>
      <c r="J55" s="177"/>
      <c r="K55" s="177"/>
      <c r="L55" s="177"/>
      <c r="M55" s="177"/>
      <c r="N55" s="177"/>
    </row>
    <row r="56" spans="1:14" ht="12.75">
      <c r="A56" s="177"/>
      <c r="B56" s="177"/>
      <c r="C56" s="177"/>
      <c r="D56" s="177"/>
      <c r="E56" s="177"/>
      <c r="F56" s="177"/>
      <c r="G56" s="177"/>
      <c r="H56" s="177"/>
      <c r="I56" s="177"/>
      <c r="J56" s="177"/>
      <c r="K56" s="177"/>
      <c r="L56" s="177"/>
      <c r="M56" s="177"/>
      <c r="N56" s="177"/>
    </row>
    <row r="57" spans="1:14" ht="12.75">
      <c r="A57" s="177"/>
      <c r="B57" s="177"/>
      <c r="C57" s="177"/>
      <c r="D57" s="177"/>
      <c r="E57" s="177"/>
      <c r="F57" s="177"/>
      <c r="G57" s="177"/>
      <c r="H57" s="177"/>
      <c r="I57" s="177"/>
      <c r="J57" s="177"/>
      <c r="K57" s="177"/>
      <c r="L57" s="177"/>
      <c r="M57" s="177"/>
      <c r="N57" s="177"/>
    </row>
    <row r="58" spans="1:14" ht="12.75">
      <c r="A58" s="177"/>
      <c r="B58" s="177"/>
      <c r="C58" s="177"/>
      <c r="D58" s="177"/>
      <c r="E58" s="177"/>
      <c r="F58" s="177"/>
      <c r="G58" s="177"/>
      <c r="H58" s="177"/>
      <c r="I58" s="177"/>
      <c r="J58" s="177"/>
      <c r="K58" s="177"/>
      <c r="L58" s="177"/>
      <c r="M58" s="177"/>
      <c r="N58" s="177"/>
    </row>
    <row r="59" spans="1:14" ht="12.75">
      <c r="A59" s="177"/>
      <c r="B59" s="177"/>
      <c r="C59" s="177"/>
      <c r="D59" s="177"/>
      <c r="E59" s="177"/>
      <c r="F59" s="177"/>
      <c r="G59" s="177"/>
      <c r="H59" s="177"/>
      <c r="I59" s="177"/>
      <c r="J59" s="177"/>
      <c r="K59" s="177"/>
      <c r="L59" s="177"/>
      <c r="M59" s="177"/>
      <c r="N59" s="177"/>
    </row>
    <row r="60" spans="1:14" ht="12.75">
      <c r="A60" s="177"/>
      <c r="B60" s="177"/>
      <c r="C60" s="177"/>
      <c r="D60" s="177"/>
      <c r="E60" s="177"/>
      <c r="F60" s="177"/>
      <c r="G60" s="177"/>
      <c r="H60" s="177"/>
      <c r="I60" s="177"/>
      <c r="J60" s="177"/>
      <c r="K60" s="177"/>
      <c r="L60" s="177"/>
      <c r="M60" s="177"/>
      <c r="N60" s="177"/>
    </row>
    <row r="61" spans="1:14" ht="12.75">
      <c r="A61" s="177"/>
      <c r="B61" s="177"/>
      <c r="C61" s="177"/>
      <c r="D61" s="177"/>
      <c r="E61" s="177"/>
      <c r="F61" s="177"/>
      <c r="G61" s="177"/>
      <c r="H61" s="177"/>
      <c r="I61" s="177"/>
      <c r="J61" s="177"/>
      <c r="K61" s="177"/>
      <c r="L61" s="177"/>
      <c r="M61" s="177"/>
      <c r="N61" s="177"/>
    </row>
    <row r="62" spans="1:14" ht="12.75">
      <c r="A62" s="177"/>
      <c r="B62" s="177"/>
      <c r="C62" s="177"/>
      <c r="D62" s="177"/>
      <c r="E62" s="177"/>
      <c r="F62" s="177"/>
      <c r="G62" s="177"/>
      <c r="H62" s="177"/>
      <c r="I62" s="177"/>
      <c r="J62" s="177"/>
      <c r="K62" s="177"/>
      <c r="L62" s="177"/>
      <c r="M62" s="177"/>
      <c r="N62" s="177"/>
    </row>
    <row r="63" spans="1:14" ht="12.75">
      <c r="A63" s="177"/>
      <c r="B63" s="177"/>
      <c r="C63" s="177"/>
      <c r="D63" s="177"/>
      <c r="E63" s="177"/>
      <c r="F63" s="177"/>
      <c r="G63" s="177"/>
      <c r="H63" s="177"/>
      <c r="I63" s="177"/>
      <c r="J63" s="177"/>
      <c r="K63" s="177"/>
      <c r="L63" s="177"/>
      <c r="M63" s="177"/>
      <c r="N63" s="177"/>
    </row>
    <row r="64" spans="1:14" ht="12.75">
      <c r="A64" s="177"/>
      <c r="B64" s="177"/>
      <c r="C64" s="177"/>
      <c r="D64" s="177"/>
      <c r="E64" s="177"/>
      <c r="F64" s="177"/>
      <c r="G64" s="177"/>
      <c r="H64" s="177"/>
      <c r="I64" s="177"/>
      <c r="J64" s="177"/>
      <c r="K64" s="177"/>
      <c r="L64" s="177"/>
      <c r="M64" s="177"/>
      <c r="N64" s="177"/>
    </row>
    <row r="65" spans="1:14" ht="12.75">
      <c r="A65" s="177"/>
      <c r="B65" s="177"/>
      <c r="C65" s="177"/>
      <c r="D65" s="177"/>
      <c r="E65" s="177"/>
      <c r="F65" s="177"/>
      <c r="G65" s="177"/>
      <c r="H65" s="177"/>
      <c r="I65" s="177"/>
      <c r="J65" s="177"/>
      <c r="K65" s="177"/>
      <c r="L65" s="177"/>
      <c r="M65" s="177"/>
      <c r="N65" s="177"/>
    </row>
    <row r="66" spans="1:14" ht="12.75">
      <c r="A66" s="177"/>
      <c r="B66" s="177"/>
      <c r="C66" s="177"/>
      <c r="D66" s="177"/>
      <c r="E66" s="177"/>
      <c r="F66" s="177"/>
      <c r="G66" s="177"/>
      <c r="H66" s="177"/>
      <c r="I66" s="177"/>
      <c r="J66" s="177"/>
      <c r="K66" s="177"/>
      <c r="L66" s="177"/>
      <c r="M66" s="177"/>
      <c r="N66" s="177"/>
    </row>
    <row r="67" spans="1:14" ht="12.75">
      <c r="A67" s="177"/>
      <c r="B67" s="177"/>
      <c r="C67" s="177"/>
      <c r="D67" s="177"/>
      <c r="E67" s="177"/>
      <c r="F67" s="177"/>
      <c r="G67" s="177"/>
      <c r="H67" s="177"/>
      <c r="I67" s="177"/>
      <c r="J67" s="177"/>
      <c r="K67" s="177"/>
      <c r="L67" s="177"/>
      <c r="M67" s="177"/>
      <c r="N67" s="177"/>
    </row>
    <row r="68" spans="1:14" ht="12.75">
      <c r="A68" s="177"/>
      <c r="B68" s="177"/>
      <c r="C68" s="177"/>
      <c r="D68" s="177"/>
      <c r="E68" s="177"/>
      <c r="F68" s="177"/>
      <c r="G68" s="177"/>
      <c r="H68" s="177"/>
      <c r="I68" s="177"/>
      <c r="J68" s="177"/>
      <c r="K68" s="177"/>
      <c r="L68" s="177"/>
      <c r="M68" s="177"/>
      <c r="N68" s="177"/>
    </row>
    <row r="69" spans="1:14" ht="12.75">
      <c r="A69" s="177"/>
      <c r="B69" s="177"/>
      <c r="C69" s="177"/>
      <c r="D69" s="177"/>
      <c r="E69" s="177"/>
      <c r="F69" s="177"/>
      <c r="G69" s="177"/>
      <c r="H69" s="177"/>
      <c r="I69" s="177"/>
      <c r="J69" s="177"/>
      <c r="K69" s="177"/>
      <c r="L69" s="177"/>
      <c r="M69" s="177"/>
      <c r="N69" s="177"/>
    </row>
    <row r="70" spans="1:14" ht="12.75">
      <c r="A70" s="177"/>
      <c r="B70" s="177"/>
      <c r="C70" s="177"/>
      <c r="D70" s="177"/>
      <c r="E70" s="177"/>
      <c r="F70" s="177"/>
      <c r="G70" s="177"/>
      <c r="H70" s="177"/>
      <c r="I70" s="177"/>
      <c r="J70" s="177"/>
      <c r="K70" s="177"/>
      <c r="L70" s="177"/>
      <c r="M70" s="177"/>
      <c r="N70" s="177"/>
    </row>
    <row r="71" spans="1:14" ht="12.75">
      <c r="A71" s="177"/>
      <c r="B71" s="177"/>
      <c r="C71" s="177"/>
      <c r="D71" s="177"/>
      <c r="E71" s="177"/>
      <c r="F71" s="177"/>
      <c r="G71" s="177"/>
      <c r="H71" s="177"/>
      <c r="I71" s="177"/>
      <c r="J71" s="177"/>
      <c r="K71" s="177"/>
      <c r="L71" s="177"/>
      <c r="M71" s="177"/>
      <c r="N71" s="177"/>
    </row>
    <row r="72" spans="1:14" ht="12.75">
      <c r="A72" s="177"/>
      <c r="B72" s="177"/>
      <c r="C72" s="177"/>
      <c r="D72" s="177"/>
      <c r="E72" s="177"/>
      <c r="F72" s="177"/>
      <c r="G72" s="177"/>
      <c r="H72" s="177"/>
      <c r="I72" s="177"/>
      <c r="J72" s="177"/>
      <c r="K72" s="177"/>
      <c r="L72" s="177"/>
      <c r="M72" s="177"/>
      <c r="N72" s="177"/>
    </row>
    <row r="73" spans="1:14" ht="12.75">
      <c r="A73" s="177"/>
      <c r="B73" s="177"/>
      <c r="C73" s="177"/>
      <c r="D73" s="177"/>
      <c r="E73" s="177"/>
      <c r="F73" s="177"/>
      <c r="G73" s="177"/>
      <c r="H73" s="177"/>
      <c r="I73" s="177"/>
      <c r="J73" s="177"/>
      <c r="K73" s="177"/>
      <c r="L73" s="177"/>
      <c r="M73" s="177"/>
      <c r="N73" s="177"/>
    </row>
    <row r="74" spans="1:14" ht="12.75">
      <c r="A74" s="177"/>
      <c r="B74" s="177"/>
      <c r="C74" s="177"/>
      <c r="D74" s="177"/>
      <c r="E74" s="177"/>
      <c r="F74" s="177"/>
      <c r="G74" s="177"/>
      <c r="H74" s="177"/>
      <c r="I74" s="177"/>
      <c r="J74" s="177"/>
      <c r="K74" s="177"/>
      <c r="L74" s="177"/>
      <c r="M74" s="177"/>
      <c r="N74" s="177"/>
    </row>
    <row r="75" spans="1:14" ht="12.75">
      <c r="A75" s="177"/>
      <c r="B75" s="177"/>
      <c r="C75" s="177"/>
      <c r="D75" s="177"/>
      <c r="E75" s="177"/>
      <c r="F75" s="177"/>
      <c r="G75" s="177"/>
      <c r="H75" s="177"/>
      <c r="I75" s="177"/>
      <c r="J75" s="177"/>
      <c r="K75" s="177"/>
      <c r="L75" s="177"/>
      <c r="M75" s="177"/>
      <c r="N75" s="177"/>
    </row>
    <row r="76" spans="1:14" ht="12.75">
      <c r="A76" s="177"/>
      <c r="B76" s="177"/>
      <c r="C76" s="177"/>
      <c r="D76" s="177"/>
      <c r="E76" s="177"/>
      <c r="F76" s="177"/>
      <c r="G76" s="177"/>
      <c r="H76" s="177"/>
      <c r="I76" s="177"/>
      <c r="J76" s="177"/>
      <c r="K76" s="177"/>
      <c r="L76" s="177"/>
      <c r="M76" s="177"/>
      <c r="N76" s="177"/>
    </row>
    <row r="77" spans="1:14" ht="12.75">
      <c r="A77" s="177"/>
      <c r="B77" s="177"/>
      <c r="C77" s="177"/>
      <c r="D77" s="177"/>
      <c r="E77" s="177"/>
      <c r="F77" s="177"/>
      <c r="G77" s="177"/>
      <c r="H77" s="177"/>
      <c r="I77" s="177"/>
      <c r="J77" s="177"/>
      <c r="K77" s="177"/>
      <c r="L77" s="177"/>
      <c r="M77" s="177"/>
      <c r="N77" s="177"/>
    </row>
    <row r="78" spans="1:14" ht="12.75">
      <c r="A78" s="177"/>
      <c r="B78" s="177"/>
      <c r="C78" s="177"/>
      <c r="D78" s="177"/>
      <c r="E78" s="177"/>
      <c r="F78" s="177"/>
      <c r="G78" s="177"/>
      <c r="H78" s="177"/>
      <c r="I78" s="177"/>
      <c r="J78" s="177"/>
      <c r="K78" s="177"/>
      <c r="L78" s="177"/>
      <c r="M78" s="177"/>
      <c r="N78" s="177"/>
    </row>
    <row r="79" spans="1:14" ht="12.75">
      <c r="A79" s="177"/>
      <c r="B79" s="177"/>
      <c r="C79" s="177"/>
      <c r="D79" s="177"/>
      <c r="E79" s="177"/>
      <c r="F79" s="177"/>
      <c r="G79" s="177"/>
      <c r="H79" s="177"/>
      <c r="I79" s="177"/>
      <c r="J79" s="177"/>
      <c r="K79" s="177"/>
      <c r="L79" s="177"/>
      <c r="M79" s="177"/>
      <c r="N79" s="177"/>
    </row>
    <row r="80" spans="1:14" ht="12.75">
      <c r="A80" s="177"/>
      <c r="B80" s="177"/>
      <c r="C80" s="177"/>
      <c r="D80" s="177"/>
      <c r="E80" s="177"/>
      <c r="F80" s="177"/>
      <c r="G80" s="177"/>
      <c r="H80" s="177"/>
      <c r="I80" s="177"/>
      <c r="J80" s="177"/>
      <c r="K80" s="177"/>
      <c r="L80" s="177"/>
      <c r="M80" s="177"/>
      <c r="N80" s="177"/>
    </row>
    <row r="81" spans="1:14" ht="12.75">
      <c r="A81" s="177"/>
      <c r="B81" s="177"/>
      <c r="C81" s="177"/>
      <c r="D81" s="177"/>
      <c r="E81" s="177"/>
      <c r="F81" s="177"/>
      <c r="G81" s="177"/>
      <c r="H81" s="177"/>
      <c r="I81" s="177"/>
      <c r="J81" s="177"/>
      <c r="K81" s="177"/>
      <c r="L81" s="177"/>
      <c r="M81" s="177"/>
      <c r="N81" s="177"/>
    </row>
    <row r="82" spans="1:14" ht="12.75">
      <c r="A82" s="177"/>
      <c r="B82" s="177"/>
      <c r="C82" s="177"/>
      <c r="D82" s="177"/>
      <c r="E82" s="177"/>
      <c r="F82" s="177"/>
      <c r="G82" s="177"/>
      <c r="H82" s="177"/>
      <c r="I82" s="177"/>
      <c r="J82" s="177"/>
      <c r="K82" s="177"/>
      <c r="L82" s="177"/>
      <c r="M82" s="177"/>
      <c r="N82" s="177"/>
    </row>
    <row r="83" spans="1:14" ht="12.75">
      <c r="A83" s="177"/>
      <c r="B83" s="177"/>
      <c r="C83" s="177"/>
      <c r="D83" s="177"/>
      <c r="E83" s="177"/>
      <c r="F83" s="177"/>
      <c r="G83" s="177"/>
      <c r="H83" s="177"/>
      <c r="I83" s="177"/>
      <c r="J83" s="177"/>
      <c r="K83" s="177"/>
      <c r="L83" s="177"/>
      <c r="M83" s="177"/>
      <c r="N83" s="177"/>
    </row>
    <row r="84" spans="1:14" ht="12.75">
      <c r="A84" s="177"/>
      <c r="B84" s="177"/>
      <c r="C84" s="177"/>
      <c r="D84" s="177"/>
      <c r="E84" s="177"/>
      <c r="F84" s="177"/>
      <c r="G84" s="177"/>
      <c r="H84" s="177"/>
      <c r="I84" s="177"/>
      <c r="J84" s="177"/>
      <c r="K84" s="177"/>
      <c r="L84" s="177"/>
      <c r="M84" s="177"/>
      <c r="N84" s="177"/>
    </row>
    <row r="85" spans="1:14" ht="12.75">
      <c r="A85" s="177"/>
      <c r="B85" s="177"/>
      <c r="C85" s="177"/>
      <c r="D85" s="177"/>
      <c r="E85" s="177"/>
      <c r="F85" s="177"/>
      <c r="G85" s="177"/>
      <c r="H85" s="177"/>
      <c r="I85" s="177"/>
      <c r="J85" s="177"/>
      <c r="K85" s="177"/>
      <c r="L85" s="177"/>
      <c r="M85" s="177"/>
      <c r="N85" s="177"/>
    </row>
    <row r="86" spans="1:14" ht="12.75">
      <c r="A86" s="177"/>
      <c r="B86" s="177"/>
      <c r="C86" s="177"/>
      <c r="D86" s="177"/>
      <c r="E86" s="177"/>
      <c r="F86" s="177"/>
      <c r="G86" s="177"/>
      <c r="H86" s="177"/>
      <c r="I86" s="177"/>
      <c r="J86" s="177"/>
      <c r="K86" s="177"/>
      <c r="L86" s="177"/>
      <c r="M86" s="177"/>
      <c r="N86" s="177"/>
    </row>
    <row r="87" spans="1:14" ht="12.75">
      <c r="A87" s="177"/>
      <c r="B87" s="177"/>
      <c r="C87" s="177"/>
      <c r="D87" s="177"/>
      <c r="E87" s="177"/>
      <c r="F87" s="177"/>
      <c r="G87" s="177"/>
      <c r="H87" s="177"/>
      <c r="I87" s="177"/>
      <c r="J87" s="177"/>
      <c r="K87" s="177"/>
      <c r="L87" s="177"/>
      <c r="M87" s="177"/>
      <c r="N87" s="177"/>
    </row>
    <row r="88" spans="1:14" ht="12.75">
      <c r="A88" s="177"/>
      <c r="B88" s="177"/>
      <c r="C88" s="177"/>
      <c r="D88" s="177"/>
      <c r="E88" s="177"/>
      <c r="F88" s="177"/>
      <c r="G88" s="177"/>
      <c r="H88" s="177"/>
      <c r="I88" s="177"/>
      <c r="J88" s="177"/>
      <c r="K88" s="177"/>
      <c r="L88" s="177"/>
      <c r="M88" s="177"/>
      <c r="N88" s="177"/>
    </row>
    <row r="89" spans="1:14" ht="12.75">
      <c r="A89" s="177"/>
      <c r="B89" s="177"/>
      <c r="C89" s="177"/>
      <c r="D89" s="177"/>
      <c r="E89" s="177"/>
      <c r="F89" s="177"/>
      <c r="G89" s="177"/>
      <c r="H89" s="177"/>
      <c r="I89" s="177"/>
      <c r="J89" s="177"/>
      <c r="K89" s="177"/>
      <c r="L89" s="177"/>
      <c r="M89" s="177"/>
      <c r="N89" s="177"/>
    </row>
    <row r="90" spans="1:14" ht="12.75">
      <c r="A90" s="177"/>
      <c r="B90" s="177"/>
      <c r="C90" s="177"/>
      <c r="D90" s="177"/>
      <c r="E90" s="177"/>
      <c r="F90" s="177"/>
      <c r="G90" s="177"/>
      <c r="H90" s="177"/>
      <c r="I90" s="177"/>
      <c r="J90" s="177"/>
      <c r="K90" s="177"/>
      <c r="L90" s="177"/>
      <c r="M90" s="177"/>
      <c r="N90" s="177"/>
    </row>
    <row r="91" spans="1:14" ht="12.75">
      <c r="A91" s="177"/>
      <c r="B91" s="177"/>
      <c r="C91" s="177"/>
      <c r="D91" s="177"/>
      <c r="E91" s="177"/>
      <c r="F91" s="177"/>
      <c r="G91" s="177"/>
      <c r="H91" s="177"/>
      <c r="I91" s="177"/>
      <c r="J91" s="177"/>
      <c r="K91" s="177"/>
      <c r="L91" s="177"/>
      <c r="M91" s="177"/>
      <c r="N91" s="177"/>
    </row>
    <row r="92" spans="1:14" ht="12.75">
      <c r="A92" s="177"/>
      <c r="B92" s="177"/>
      <c r="C92" s="177"/>
      <c r="D92" s="177"/>
      <c r="E92" s="177"/>
      <c r="F92" s="177"/>
      <c r="G92" s="177"/>
      <c r="H92" s="177"/>
      <c r="I92" s="177"/>
      <c r="J92" s="177"/>
      <c r="K92" s="177"/>
      <c r="L92" s="177"/>
      <c r="M92" s="177"/>
      <c r="N92" s="177"/>
    </row>
    <row r="93" spans="1:14" ht="12.75">
      <c r="A93" s="177"/>
      <c r="B93" s="177"/>
      <c r="C93" s="177"/>
      <c r="D93" s="177"/>
      <c r="E93" s="177"/>
      <c r="F93" s="177"/>
      <c r="G93" s="177"/>
      <c r="H93" s="177"/>
      <c r="I93" s="177"/>
      <c r="J93" s="177"/>
      <c r="K93" s="177"/>
      <c r="L93" s="177"/>
      <c r="M93" s="177"/>
      <c r="N93" s="177"/>
    </row>
    <row r="94" spans="1:14" ht="12.75">
      <c r="A94" s="177"/>
      <c r="B94" s="177"/>
      <c r="C94" s="177"/>
      <c r="D94" s="177"/>
      <c r="E94" s="177"/>
      <c r="F94" s="177"/>
      <c r="G94" s="177"/>
      <c r="H94" s="177"/>
      <c r="I94" s="177"/>
      <c r="J94" s="177"/>
      <c r="K94" s="177"/>
      <c r="L94" s="177"/>
      <c r="M94" s="177"/>
      <c r="N94" s="177"/>
    </row>
    <row r="95" spans="1:14" ht="12.75">
      <c r="A95" s="177"/>
      <c r="B95" s="177"/>
      <c r="C95" s="177"/>
      <c r="D95" s="177"/>
      <c r="E95" s="177"/>
      <c r="F95" s="177"/>
      <c r="G95" s="177"/>
      <c r="H95" s="177"/>
      <c r="I95" s="177"/>
      <c r="J95" s="177"/>
      <c r="K95" s="177"/>
      <c r="L95" s="177"/>
      <c r="M95" s="177"/>
      <c r="N95" s="177"/>
    </row>
    <row r="96" spans="1:14" ht="12.75">
      <c r="A96" s="177"/>
      <c r="B96" s="177"/>
      <c r="C96" s="177"/>
      <c r="D96" s="177"/>
      <c r="E96" s="177"/>
      <c r="F96" s="177"/>
      <c r="G96" s="177"/>
      <c r="H96" s="177"/>
      <c r="I96" s="177"/>
      <c r="J96" s="177"/>
      <c r="K96" s="177"/>
      <c r="L96" s="177"/>
      <c r="M96" s="177"/>
      <c r="N96" s="177"/>
    </row>
    <row r="97" spans="1:14" ht="12.75">
      <c r="A97" s="177"/>
      <c r="B97" s="177"/>
      <c r="C97" s="177"/>
      <c r="D97" s="177"/>
      <c r="E97" s="177"/>
      <c r="F97" s="177"/>
      <c r="G97" s="177"/>
      <c r="H97" s="177"/>
      <c r="I97" s="177"/>
      <c r="J97" s="177"/>
      <c r="K97" s="177"/>
      <c r="L97" s="177"/>
      <c r="M97" s="177"/>
      <c r="N97" s="177"/>
    </row>
    <row r="98" spans="1:14" ht="12.75">
      <c r="A98" s="177"/>
      <c r="B98" s="177"/>
      <c r="C98" s="177"/>
      <c r="D98" s="177"/>
      <c r="E98" s="177"/>
      <c r="F98" s="177"/>
      <c r="G98" s="177"/>
      <c r="H98" s="177"/>
      <c r="I98" s="177"/>
      <c r="J98" s="177"/>
      <c r="K98" s="177"/>
      <c r="L98" s="177"/>
      <c r="M98" s="177"/>
      <c r="N98" s="177"/>
    </row>
    <row r="99" spans="1:14" ht="12.75">
      <c r="A99" s="177"/>
      <c r="B99" s="177"/>
      <c r="C99" s="177"/>
      <c r="D99" s="177"/>
      <c r="E99" s="177"/>
      <c r="F99" s="177"/>
      <c r="G99" s="177"/>
      <c r="H99" s="177"/>
      <c r="I99" s="177"/>
      <c r="J99" s="177"/>
      <c r="K99" s="177"/>
      <c r="L99" s="177"/>
      <c r="M99" s="177"/>
      <c r="N99" s="177"/>
    </row>
    <row r="100" spans="1:14" ht="12.75">
      <c r="A100" s="177"/>
      <c r="B100" s="177"/>
      <c r="C100" s="177"/>
      <c r="D100" s="177"/>
      <c r="E100" s="177"/>
      <c r="F100" s="177"/>
      <c r="G100" s="177"/>
      <c r="H100" s="177"/>
      <c r="I100" s="177"/>
      <c r="J100" s="177"/>
      <c r="K100" s="177"/>
      <c r="L100" s="177"/>
      <c r="M100" s="177"/>
      <c r="N100" s="177"/>
    </row>
    <row r="101" spans="1:14" ht="12.75">
      <c r="A101" s="177"/>
      <c r="B101" s="177"/>
      <c r="C101" s="177"/>
      <c r="D101" s="177"/>
      <c r="E101" s="177"/>
      <c r="F101" s="177"/>
      <c r="G101" s="177"/>
      <c r="H101" s="177"/>
      <c r="I101" s="177"/>
      <c r="J101" s="177"/>
      <c r="K101" s="177"/>
      <c r="L101" s="177"/>
      <c r="M101" s="177"/>
      <c r="N101" s="177"/>
    </row>
    <row r="102" spans="1:14" ht="12.75">
      <c r="A102" s="177"/>
      <c r="B102" s="177"/>
      <c r="C102" s="177"/>
      <c r="D102" s="177"/>
      <c r="E102" s="177"/>
      <c r="F102" s="177"/>
      <c r="G102" s="177"/>
      <c r="H102" s="177"/>
      <c r="I102" s="177"/>
      <c r="J102" s="177"/>
      <c r="K102" s="177"/>
      <c r="L102" s="177"/>
      <c r="M102" s="177"/>
      <c r="N102" s="177"/>
    </row>
    <row r="103" spans="1:14" ht="12.75">
      <c r="A103" s="177"/>
      <c r="B103" s="177"/>
      <c r="C103" s="177"/>
      <c r="D103" s="177"/>
      <c r="E103" s="177"/>
      <c r="F103" s="177"/>
      <c r="G103" s="177"/>
      <c r="H103" s="177"/>
      <c r="I103" s="177"/>
      <c r="J103" s="177"/>
      <c r="K103" s="177"/>
      <c r="L103" s="177"/>
      <c r="M103" s="177"/>
      <c r="N103" s="177"/>
    </row>
    <row r="104" spans="1:14" ht="12.75">
      <c r="A104" s="177"/>
      <c r="B104" s="177"/>
      <c r="C104" s="177"/>
      <c r="D104" s="177"/>
      <c r="E104" s="177"/>
      <c r="F104" s="177"/>
      <c r="G104" s="177"/>
      <c r="H104" s="177"/>
      <c r="I104" s="177"/>
      <c r="J104" s="177"/>
      <c r="K104" s="177"/>
      <c r="L104" s="177"/>
      <c r="M104" s="177"/>
      <c r="N104" s="177"/>
    </row>
    <row r="105" spans="1:14" ht="12.75">
      <c r="A105" s="177"/>
      <c r="B105" s="177"/>
      <c r="C105" s="177"/>
      <c r="D105" s="177"/>
      <c r="E105" s="177"/>
      <c r="F105" s="177"/>
      <c r="G105" s="177"/>
      <c r="H105" s="177"/>
      <c r="I105" s="177"/>
      <c r="J105" s="177"/>
      <c r="K105" s="177"/>
      <c r="L105" s="177"/>
      <c r="M105" s="177"/>
      <c r="N105" s="177"/>
    </row>
    <row r="106" spans="1:14" ht="12.75">
      <c r="A106" s="177"/>
      <c r="B106" s="177"/>
      <c r="C106" s="177"/>
      <c r="D106" s="177"/>
      <c r="E106" s="177"/>
      <c r="F106" s="177"/>
      <c r="G106" s="177"/>
      <c r="H106" s="177"/>
      <c r="I106" s="177"/>
      <c r="J106" s="177"/>
      <c r="K106" s="177"/>
      <c r="L106" s="177"/>
      <c r="M106" s="177"/>
      <c r="N106" s="177"/>
    </row>
    <row r="107" spans="1:14" ht="12.75">
      <c r="A107" s="177"/>
      <c r="B107" s="177"/>
      <c r="C107" s="177"/>
      <c r="D107" s="177"/>
      <c r="E107" s="177"/>
      <c r="F107" s="177"/>
      <c r="G107" s="177"/>
      <c r="H107" s="177"/>
      <c r="I107" s="177"/>
      <c r="J107" s="177"/>
      <c r="K107" s="177"/>
      <c r="L107" s="177"/>
      <c r="M107" s="177"/>
      <c r="N107" s="177"/>
    </row>
    <row r="108" spans="1:14" ht="12.75">
      <c r="A108" s="177"/>
      <c r="B108" s="177"/>
      <c r="C108" s="177"/>
      <c r="D108" s="177"/>
      <c r="E108" s="177"/>
      <c r="F108" s="177"/>
      <c r="G108" s="177"/>
      <c r="H108" s="177"/>
      <c r="I108" s="177"/>
      <c r="J108" s="177"/>
      <c r="K108" s="177"/>
      <c r="L108" s="177"/>
      <c r="M108" s="177"/>
      <c r="N108" s="177"/>
    </row>
    <row r="109" spans="1:14" ht="12.75">
      <c r="A109" s="177"/>
      <c r="B109" s="177"/>
      <c r="C109" s="177"/>
      <c r="D109" s="177"/>
      <c r="E109" s="177"/>
      <c r="F109" s="177"/>
      <c r="G109" s="177"/>
      <c r="H109" s="177"/>
      <c r="I109" s="177"/>
      <c r="J109" s="177"/>
      <c r="K109" s="177"/>
      <c r="L109" s="177"/>
      <c r="M109" s="177"/>
      <c r="N109" s="177"/>
    </row>
    <row r="110" spans="1:14" ht="12.75">
      <c r="A110" s="177"/>
      <c r="B110" s="177"/>
      <c r="C110" s="177"/>
      <c r="D110" s="177"/>
      <c r="E110" s="177"/>
      <c r="F110" s="177"/>
      <c r="G110" s="177"/>
      <c r="H110" s="177"/>
      <c r="I110" s="177"/>
      <c r="J110" s="177"/>
      <c r="K110" s="177"/>
      <c r="L110" s="177"/>
      <c r="M110" s="177"/>
      <c r="N110" s="177"/>
    </row>
    <row r="111" spans="1:14" ht="12.75">
      <c r="A111" s="177"/>
      <c r="B111" s="177"/>
      <c r="C111" s="177"/>
      <c r="D111" s="177"/>
      <c r="E111" s="177"/>
      <c r="F111" s="177"/>
      <c r="G111" s="177"/>
      <c r="H111" s="177"/>
      <c r="I111" s="177"/>
      <c r="J111" s="177"/>
      <c r="K111" s="177"/>
      <c r="L111" s="177"/>
      <c r="M111" s="177"/>
      <c r="N111" s="177"/>
    </row>
    <row r="112" spans="1:14" ht="12.75">
      <c r="A112" s="177"/>
      <c r="B112" s="177"/>
      <c r="C112" s="177"/>
      <c r="D112" s="177"/>
      <c r="E112" s="177"/>
      <c r="F112" s="177"/>
      <c r="G112" s="177"/>
      <c r="H112" s="177"/>
      <c r="I112" s="177"/>
      <c r="J112" s="177"/>
      <c r="K112" s="177"/>
      <c r="L112" s="177"/>
      <c r="M112" s="177"/>
      <c r="N112" s="177"/>
    </row>
    <row r="113" spans="1:14" ht="12.75">
      <c r="A113" s="177"/>
      <c r="B113" s="177"/>
      <c r="C113" s="177"/>
      <c r="D113" s="177"/>
      <c r="E113" s="177"/>
      <c r="F113" s="177"/>
      <c r="G113" s="177"/>
      <c r="H113" s="177"/>
      <c r="I113" s="177"/>
      <c r="J113" s="177"/>
      <c r="K113" s="177"/>
      <c r="L113" s="177"/>
      <c r="M113" s="177"/>
      <c r="N113" s="177"/>
    </row>
    <row r="114" spans="1:14" ht="12.75">
      <c r="A114" s="177"/>
      <c r="B114" s="177"/>
      <c r="C114" s="177"/>
      <c r="D114" s="177"/>
      <c r="E114" s="177"/>
      <c r="F114" s="177"/>
      <c r="G114" s="177"/>
      <c r="H114" s="177"/>
      <c r="I114" s="177"/>
      <c r="J114" s="177"/>
      <c r="K114" s="177"/>
      <c r="L114" s="177"/>
      <c r="M114" s="177"/>
      <c r="N114" s="177"/>
    </row>
    <row r="115" spans="1:14" ht="12.75">
      <c r="A115" s="177"/>
      <c r="B115" s="177"/>
      <c r="C115" s="177"/>
      <c r="D115" s="177"/>
      <c r="E115" s="177"/>
      <c r="F115" s="177"/>
      <c r="G115" s="177"/>
      <c r="H115" s="177"/>
      <c r="I115" s="177"/>
      <c r="J115" s="177"/>
      <c r="K115" s="177"/>
      <c r="L115" s="177"/>
      <c r="M115" s="177"/>
      <c r="N115" s="177"/>
    </row>
    <row r="116" spans="1:14" ht="12.75">
      <c r="A116" s="177"/>
      <c r="B116" s="177"/>
      <c r="C116" s="177"/>
      <c r="D116" s="177"/>
      <c r="E116" s="177"/>
      <c r="F116" s="177"/>
      <c r="G116" s="177"/>
      <c r="H116" s="177"/>
      <c r="I116" s="177"/>
      <c r="J116" s="177"/>
      <c r="K116" s="177"/>
      <c r="L116" s="177"/>
      <c r="M116" s="177"/>
      <c r="N116" s="177"/>
    </row>
    <row r="117" spans="1:14" ht="12.75">
      <c r="A117" s="177"/>
      <c r="B117" s="177"/>
      <c r="C117" s="177"/>
      <c r="D117" s="177"/>
      <c r="E117" s="177"/>
      <c r="F117" s="177"/>
      <c r="G117" s="177"/>
      <c r="H117" s="177"/>
      <c r="I117" s="177"/>
      <c r="J117" s="177"/>
      <c r="K117" s="177"/>
      <c r="L117" s="177"/>
      <c r="M117" s="177"/>
      <c r="N117" s="177"/>
    </row>
    <row r="118" spans="1:14" ht="12.75">
      <c r="A118" s="177"/>
      <c r="B118" s="177"/>
      <c r="C118" s="177"/>
      <c r="D118" s="177"/>
      <c r="E118" s="177"/>
      <c r="F118" s="177"/>
      <c r="G118" s="177"/>
      <c r="H118" s="177"/>
      <c r="I118" s="177"/>
      <c r="J118" s="177"/>
      <c r="K118" s="177"/>
      <c r="L118" s="177"/>
      <c r="M118" s="177"/>
      <c r="N118" s="177"/>
    </row>
    <row r="119" spans="1:14" ht="12.75">
      <c r="A119" s="177"/>
      <c r="B119" s="177"/>
      <c r="C119" s="177"/>
      <c r="D119" s="177"/>
      <c r="E119" s="177"/>
      <c r="F119" s="177"/>
      <c r="G119" s="177"/>
      <c r="H119" s="177"/>
      <c r="I119" s="177"/>
      <c r="J119" s="177"/>
      <c r="K119" s="177"/>
      <c r="L119" s="177"/>
      <c r="M119" s="177"/>
      <c r="N119" s="177"/>
    </row>
    <row r="120" spans="1:14" ht="12.75">
      <c r="A120" s="177"/>
      <c r="B120" s="177"/>
      <c r="C120" s="177"/>
      <c r="D120" s="177"/>
      <c r="E120" s="177"/>
      <c r="F120" s="177"/>
      <c r="G120" s="177"/>
      <c r="H120" s="177"/>
      <c r="I120" s="177"/>
      <c r="J120" s="177"/>
      <c r="K120" s="177"/>
      <c r="L120" s="177"/>
      <c r="M120" s="177"/>
      <c r="N120" s="177"/>
    </row>
    <row r="121" spans="1:14" ht="12.75">
      <c r="A121" s="177"/>
      <c r="B121" s="177"/>
      <c r="C121" s="177"/>
      <c r="D121" s="177"/>
      <c r="E121" s="177"/>
      <c r="F121" s="177"/>
      <c r="G121" s="177"/>
      <c r="H121" s="177"/>
      <c r="I121" s="177"/>
      <c r="J121" s="177"/>
      <c r="K121" s="177"/>
      <c r="L121" s="177"/>
      <c r="M121" s="177"/>
      <c r="N121" s="177"/>
    </row>
    <row r="122" spans="1:14" ht="12.75">
      <c r="A122" s="177"/>
      <c r="B122" s="177"/>
      <c r="C122" s="177"/>
      <c r="D122" s="177"/>
      <c r="E122" s="177"/>
      <c r="F122" s="177"/>
      <c r="G122" s="177"/>
      <c r="H122" s="177"/>
      <c r="I122" s="177"/>
      <c r="J122" s="177"/>
      <c r="K122" s="177"/>
      <c r="L122" s="177"/>
      <c r="M122" s="177"/>
      <c r="N122" s="177"/>
    </row>
    <row r="123" spans="1:14" ht="12.75">
      <c r="A123" s="177"/>
      <c r="B123" s="177"/>
      <c r="C123" s="177"/>
      <c r="D123" s="177"/>
      <c r="E123" s="177"/>
      <c r="F123" s="177"/>
      <c r="G123" s="177"/>
      <c r="H123" s="177"/>
      <c r="I123" s="177"/>
      <c r="J123" s="177"/>
      <c r="K123" s="177"/>
      <c r="L123" s="177"/>
      <c r="M123" s="177"/>
      <c r="N123" s="177"/>
    </row>
    <row r="124" spans="1:14" ht="12.75">
      <c r="A124" s="177"/>
      <c r="B124" s="177"/>
      <c r="C124" s="177"/>
      <c r="D124" s="177"/>
      <c r="E124" s="177"/>
      <c r="F124" s="177"/>
      <c r="G124" s="177"/>
      <c r="H124" s="177"/>
      <c r="I124" s="177"/>
      <c r="J124" s="177"/>
      <c r="K124" s="177"/>
      <c r="L124" s="177"/>
      <c r="M124" s="177"/>
      <c r="N124" s="177"/>
    </row>
    <row r="125" spans="1:14" ht="12.75">
      <c r="A125" s="177"/>
      <c r="B125" s="177"/>
      <c r="C125" s="177"/>
      <c r="D125" s="177"/>
      <c r="E125" s="177"/>
      <c r="F125" s="177"/>
      <c r="G125" s="177"/>
      <c r="H125" s="177"/>
      <c r="I125" s="177"/>
      <c r="J125" s="177"/>
      <c r="K125" s="177"/>
      <c r="L125" s="177"/>
      <c r="M125" s="177"/>
      <c r="N125" s="177"/>
    </row>
    <row r="126" spans="1:14" ht="12.75">
      <c r="A126" s="177"/>
      <c r="B126" s="177"/>
      <c r="C126" s="177"/>
      <c r="D126" s="177"/>
      <c r="E126" s="177"/>
      <c r="F126" s="177"/>
      <c r="G126" s="177"/>
      <c r="H126" s="177"/>
      <c r="I126" s="177"/>
      <c r="J126" s="177"/>
      <c r="K126" s="177"/>
      <c r="L126" s="177"/>
      <c r="M126" s="177"/>
      <c r="N126" s="177"/>
    </row>
    <row r="127" spans="1:14" ht="12.75">
      <c r="A127" s="177"/>
      <c r="B127" s="177"/>
      <c r="C127" s="177"/>
      <c r="D127" s="177"/>
      <c r="E127" s="177"/>
      <c r="F127" s="177"/>
      <c r="G127" s="177"/>
      <c r="H127" s="177"/>
      <c r="I127" s="177"/>
      <c r="J127" s="177"/>
      <c r="K127" s="177"/>
      <c r="L127" s="177"/>
      <c r="M127" s="177"/>
      <c r="N127" s="177"/>
    </row>
    <row r="128" spans="1:14" ht="12.75">
      <c r="A128" s="177"/>
      <c r="B128" s="177"/>
      <c r="C128" s="177"/>
      <c r="D128" s="177"/>
      <c r="E128" s="177"/>
      <c r="F128" s="177"/>
      <c r="G128" s="177"/>
      <c r="H128" s="177"/>
      <c r="I128" s="177"/>
      <c r="J128" s="177"/>
      <c r="K128" s="177"/>
      <c r="L128" s="177"/>
      <c r="M128" s="177"/>
      <c r="N128" s="177"/>
    </row>
    <row r="129" spans="1:14" ht="12.75">
      <c r="A129" s="177"/>
      <c r="B129" s="177"/>
      <c r="C129" s="177"/>
      <c r="D129" s="177"/>
      <c r="E129" s="177"/>
      <c r="F129" s="177"/>
      <c r="G129" s="177"/>
      <c r="H129" s="177"/>
      <c r="I129" s="177"/>
      <c r="J129" s="177"/>
      <c r="K129" s="177"/>
      <c r="L129" s="177"/>
      <c r="M129" s="177"/>
      <c r="N129" s="177"/>
    </row>
    <row r="130" spans="1:14" ht="12.75">
      <c r="A130" s="177"/>
      <c r="B130" s="177"/>
      <c r="C130" s="177"/>
      <c r="D130" s="177"/>
      <c r="E130" s="177"/>
      <c r="F130" s="177"/>
      <c r="G130" s="177"/>
      <c r="H130" s="177"/>
      <c r="I130" s="177"/>
      <c r="J130" s="177"/>
      <c r="K130" s="177"/>
      <c r="L130" s="177"/>
      <c r="M130" s="177"/>
      <c r="N130" s="177"/>
    </row>
    <row r="131" spans="1:14" ht="12.75">
      <c r="A131" s="177"/>
      <c r="B131" s="177"/>
      <c r="C131" s="177"/>
      <c r="D131" s="177"/>
      <c r="E131" s="177"/>
      <c r="F131" s="177"/>
      <c r="G131" s="177"/>
      <c r="H131" s="177"/>
      <c r="I131" s="177"/>
      <c r="J131" s="177"/>
      <c r="K131" s="177"/>
      <c r="L131" s="177"/>
      <c r="M131" s="177"/>
      <c r="N131" s="177"/>
    </row>
    <row r="132" spans="1:14" ht="12.75">
      <c r="A132" s="177"/>
      <c r="B132" s="177"/>
      <c r="C132" s="177"/>
      <c r="D132" s="177"/>
      <c r="E132" s="177"/>
      <c r="F132" s="177"/>
      <c r="G132" s="177"/>
      <c r="H132" s="177"/>
      <c r="I132" s="177"/>
      <c r="J132" s="177"/>
      <c r="K132" s="177"/>
      <c r="L132" s="177"/>
      <c r="M132" s="177"/>
      <c r="N132" s="177"/>
    </row>
    <row r="133" spans="1:14" ht="12.75">
      <c r="A133" s="177"/>
      <c r="B133" s="177"/>
      <c r="C133" s="177"/>
      <c r="D133" s="177"/>
      <c r="E133" s="177"/>
      <c r="F133" s="177"/>
      <c r="G133" s="177"/>
      <c r="H133" s="177"/>
      <c r="I133" s="177"/>
      <c r="J133" s="177"/>
      <c r="K133" s="177"/>
      <c r="L133" s="177"/>
      <c r="M133" s="177"/>
      <c r="N133" s="177"/>
    </row>
    <row r="134" spans="1:14" ht="12.75">
      <c r="A134" s="177"/>
      <c r="B134" s="177"/>
      <c r="C134" s="177"/>
      <c r="D134" s="177"/>
      <c r="E134" s="177"/>
      <c r="F134" s="177"/>
      <c r="G134" s="177"/>
      <c r="H134" s="177"/>
      <c r="I134" s="177"/>
      <c r="J134" s="177"/>
      <c r="K134" s="177"/>
      <c r="L134" s="177"/>
      <c r="M134" s="177"/>
      <c r="N134" s="177"/>
    </row>
    <row r="135" spans="1:14" ht="12.75">
      <c r="A135" s="177"/>
      <c r="B135" s="177"/>
      <c r="C135" s="177"/>
      <c r="D135" s="177"/>
      <c r="E135" s="177"/>
      <c r="F135" s="177"/>
      <c r="G135" s="177"/>
      <c r="H135" s="177"/>
      <c r="I135" s="177"/>
      <c r="J135" s="177"/>
      <c r="K135" s="177"/>
      <c r="L135" s="177"/>
      <c r="M135" s="177"/>
      <c r="N135" s="177"/>
    </row>
    <row r="136" spans="1:14" ht="12.75">
      <c r="A136" s="177"/>
      <c r="B136" s="177"/>
      <c r="C136" s="177"/>
      <c r="D136" s="177"/>
      <c r="E136" s="177"/>
      <c r="F136" s="177"/>
      <c r="G136" s="177"/>
      <c r="H136" s="177"/>
      <c r="I136" s="177"/>
      <c r="J136" s="177"/>
      <c r="K136" s="177"/>
      <c r="L136" s="177"/>
      <c r="M136" s="177"/>
      <c r="N136" s="177"/>
    </row>
    <row r="137" spans="1:14" ht="12.75">
      <c r="A137" s="177"/>
      <c r="B137" s="177"/>
      <c r="C137" s="177"/>
      <c r="D137" s="177"/>
      <c r="E137" s="177"/>
      <c r="F137" s="177"/>
      <c r="G137" s="177"/>
      <c r="H137" s="177"/>
      <c r="I137" s="177"/>
      <c r="J137" s="177"/>
      <c r="K137" s="177"/>
      <c r="L137" s="177"/>
      <c r="M137" s="177"/>
      <c r="N137" s="177"/>
    </row>
    <row r="138" spans="1:14" ht="12.75">
      <c r="A138" s="177"/>
      <c r="B138" s="177"/>
      <c r="C138" s="177"/>
      <c r="D138" s="177"/>
      <c r="E138" s="177"/>
      <c r="F138" s="177"/>
      <c r="G138" s="177"/>
      <c r="H138" s="177"/>
      <c r="I138" s="177"/>
      <c r="J138" s="177"/>
      <c r="K138" s="177"/>
      <c r="L138" s="177"/>
      <c r="M138" s="177"/>
      <c r="N138" s="177"/>
    </row>
    <row r="139" spans="1:14" ht="12.75">
      <c r="A139" s="177"/>
      <c r="B139" s="177"/>
      <c r="C139" s="177"/>
      <c r="D139" s="177"/>
      <c r="E139" s="177"/>
      <c r="F139" s="177"/>
      <c r="G139" s="177"/>
      <c r="H139" s="177"/>
      <c r="I139" s="177"/>
      <c r="J139" s="177"/>
      <c r="K139" s="177"/>
      <c r="L139" s="177"/>
      <c r="M139" s="177"/>
      <c r="N139" s="177"/>
    </row>
    <row r="140" spans="1:14" ht="12.75">
      <c r="A140" s="177"/>
      <c r="B140" s="177"/>
      <c r="C140" s="177"/>
      <c r="D140" s="177"/>
      <c r="E140" s="177"/>
      <c r="F140" s="177"/>
      <c r="G140" s="177"/>
      <c r="H140" s="177"/>
      <c r="I140" s="177"/>
      <c r="J140" s="177"/>
      <c r="K140" s="177"/>
      <c r="L140" s="177"/>
      <c r="M140" s="177"/>
      <c r="N140" s="177"/>
    </row>
  </sheetData>
  <sheetProtection/>
  <mergeCells count="4">
    <mergeCell ref="A1:N1"/>
    <mergeCell ref="H3:N3"/>
    <mergeCell ref="D5:F5"/>
    <mergeCell ref="I5:K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233"/>
  <sheetViews>
    <sheetView view="pageLayout" workbookViewId="0" topLeftCell="B1">
      <selection activeCell="C2" sqref="A2:AM233"/>
    </sheetView>
  </sheetViews>
  <sheetFormatPr defaultColWidth="9.140625" defaultRowHeight="12.75"/>
  <cols>
    <col min="10" max="10" width="0.13671875" style="0" customWidth="1"/>
    <col min="11" max="12" width="9.140625" style="0" hidden="1" customWidth="1"/>
    <col min="13" max="13" width="6.28125" style="0" hidden="1" customWidth="1"/>
    <col min="14" max="26" width="9.140625" style="0" hidden="1" customWidth="1"/>
    <col min="27" max="27" width="7.57421875" style="0" customWidth="1"/>
    <col min="28" max="30" width="9.140625" style="0" hidden="1" customWidth="1"/>
    <col min="31" max="31" width="13.00390625" style="51" customWidth="1"/>
    <col min="32" max="32" width="13.00390625" style="0" customWidth="1"/>
    <col min="33" max="34" width="10.8515625" style="51" customWidth="1"/>
    <col min="35" max="36" width="11.57421875" style="51" customWidth="1"/>
    <col min="37" max="37" width="11.28125" style="51" customWidth="1"/>
    <col min="38" max="38" width="11.140625" style="52" customWidth="1"/>
  </cols>
  <sheetData>
    <row r="1" spans="1:30" ht="12.75">
      <c r="A1" s="97" t="s">
        <v>106</v>
      </c>
      <c r="B1" s="97"/>
      <c r="C1" s="97"/>
      <c r="D1" s="97"/>
      <c r="E1" s="97"/>
      <c r="F1" s="97"/>
      <c r="G1" s="97"/>
      <c r="H1" s="97"/>
      <c r="I1" s="97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9" ht="12.75">
      <c r="A2" s="1"/>
      <c r="B2" s="1"/>
      <c r="C2" s="1"/>
      <c r="D2" s="1"/>
      <c r="E2" s="1"/>
      <c r="F2" s="1"/>
      <c r="G2" s="1"/>
      <c r="H2" s="1"/>
      <c r="I2" s="97" t="s">
        <v>642</v>
      </c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1"/>
      <c r="AM2" s="37"/>
    </row>
    <row r="3" spans="1:39" ht="12.75">
      <c r="A3" s="97" t="s">
        <v>107</v>
      </c>
      <c r="B3" s="97"/>
      <c r="C3" s="97"/>
      <c r="D3" s="97"/>
      <c r="E3" s="97"/>
      <c r="F3" s="97"/>
      <c r="G3" s="97"/>
      <c r="H3" s="97"/>
      <c r="I3" s="97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97" t="s">
        <v>499</v>
      </c>
      <c r="AB3" s="97"/>
      <c r="AC3" s="97"/>
      <c r="AD3" s="97"/>
      <c r="AE3" s="97"/>
      <c r="AF3" s="97"/>
      <c r="AG3" s="97" t="s">
        <v>159</v>
      </c>
      <c r="AH3" s="97"/>
      <c r="AI3" s="97" t="s">
        <v>160</v>
      </c>
      <c r="AJ3" s="97"/>
      <c r="AK3" s="97" t="s">
        <v>351</v>
      </c>
      <c r="AL3" s="97"/>
      <c r="AM3" s="37"/>
    </row>
    <row r="4" spans="1:38" s="1" customFormat="1" ht="12.75">
      <c r="A4" s="113" t="s">
        <v>108</v>
      </c>
      <c r="B4" s="113"/>
      <c r="C4" s="113"/>
      <c r="D4" s="113"/>
      <c r="E4" s="113"/>
      <c r="F4" s="113"/>
      <c r="G4" s="113"/>
      <c r="H4" s="113"/>
      <c r="I4" s="113"/>
      <c r="AA4" s="1" t="s">
        <v>109</v>
      </c>
      <c r="AE4" s="1" t="s">
        <v>500</v>
      </c>
      <c r="AF4" s="1" t="s">
        <v>615</v>
      </c>
      <c r="AG4" s="1" t="s">
        <v>500</v>
      </c>
      <c r="AH4" s="1" t="s">
        <v>615</v>
      </c>
      <c r="AI4" s="1" t="s">
        <v>500</v>
      </c>
      <c r="AJ4" s="1" t="s">
        <v>615</v>
      </c>
      <c r="AK4" s="1" t="s">
        <v>500</v>
      </c>
      <c r="AL4" s="1" t="s">
        <v>615</v>
      </c>
    </row>
    <row r="5" spans="1:39" ht="12.75">
      <c r="A5" s="106" t="s">
        <v>0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59"/>
      <c r="AA5" s="146" t="s">
        <v>1</v>
      </c>
      <c r="AB5" s="147"/>
      <c r="AC5" s="147"/>
      <c r="AD5" s="160"/>
      <c r="AE5" s="37">
        <v>25666663</v>
      </c>
      <c r="AF5" s="37">
        <v>25723271</v>
      </c>
      <c r="AG5" s="37"/>
      <c r="AH5" s="37"/>
      <c r="AI5" s="37"/>
      <c r="AJ5" s="37"/>
      <c r="AK5" s="37">
        <f>SUM(AE5,AG5,AI5)</f>
        <v>25666663</v>
      </c>
      <c r="AL5" s="1">
        <f>SUM(AF5,AH5,AJ5)</f>
        <v>25723271</v>
      </c>
      <c r="AM5" s="37"/>
    </row>
    <row r="6" spans="1:39" ht="12.75">
      <c r="A6" s="98" t="s">
        <v>2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126"/>
      <c r="AA6" s="146" t="s">
        <v>3</v>
      </c>
      <c r="AB6" s="147"/>
      <c r="AC6" s="147"/>
      <c r="AD6" s="160"/>
      <c r="AE6" s="37">
        <v>50327184</v>
      </c>
      <c r="AF6" s="37">
        <v>50327184</v>
      </c>
      <c r="AG6" s="37"/>
      <c r="AH6" s="37"/>
      <c r="AI6" s="37"/>
      <c r="AJ6" s="37"/>
      <c r="AK6" s="37">
        <f aca="true" t="shared" si="0" ref="AK6:AK69">SUM(AE6,AG6,AI6)</f>
        <v>50327184</v>
      </c>
      <c r="AL6" s="1">
        <f aca="true" t="shared" si="1" ref="AL6:AL69">SUM(AF6,AH6,AJ6)</f>
        <v>50327184</v>
      </c>
      <c r="AM6" s="37"/>
    </row>
    <row r="7" spans="1:39" ht="12.75">
      <c r="A7" s="98" t="s">
        <v>4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126"/>
      <c r="AA7" s="146" t="s">
        <v>5</v>
      </c>
      <c r="AB7" s="147"/>
      <c r="AC7" s="147"/>
      <c r="AD7" s="160"/>
      <c r="AE7" s="37">
        <v>28140625</v>
      </c>
      <c r="AF7" s="37">
        <v>24426713</v>
      </c>
      <c r="AG7" s="37"/>
      <c r="AH7" s="37"/>
      <c r="AI7" s="37"/>
      <c r="AJ7" s="37"/>
      <c r="AK7" s="37">
        <f t="shared" si="0"/>
        <v>28140625</v>
      </c>
      <c r="AL7" s="1">
        <f t="shared" si="1"/>
        <v>24426713</v>
      </c>
      <c r="AM7" s="37"/>
    </row>
    <row r="8" spans="1:39" ht="12.75" hidden="1">
      <c r="A8" s="98" t="s">
        <v>6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126"/>
      <c r="AA8" s="146" t="s">
        <v>7</v>
      </c>
      <c r="AB8" s="147"/>
      <c r="AC8" s="147"/>
      <c r="AD8" s="160"/>
      <c r="AE8" s="37"/>
      <c r="AF8" s="37"/>
      <c r="AG8" s="37"/>
      <c r="AH8" s="37"/>
      <c r="AI8" s="37"/>
      <c r="AJ8" s="37"/>
      <c r="AK8" s="37">
        <f t="shared" si="0"/>
        <v>0</v>
      </c>
      <c r="AL8" s="1">
        <f t="shared" si="1"/>
        <v>0</v>
      </c>
      <c r="AM8" s="37"/>
    </row>
    <row r="9" spans="1:39" ht="12.75" hidden="1">
      <c r="A9" s="98" t="s">
        <v>8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126"/>
      <c r="AA9" s="146" t="s">
        <v>9</v>
      </c>
      <c r="AB9" s="147"/>
      <c r="AC9" s="147"/>
      <c r="AD9" s="160"/>
      <c r="AE9" s="37"/>
      <c r="AF9" s="37"/>
      <c r="AG9" s="37"/>
      <c r="AH9" s="37"/>
      <c r="AI9" s="37"/>
      <c r="AJ9" s="37"/>
      <c r="AK9" s="37">
        <f t="shared" si="0"/>
        <v>0</v>
      </c>
      <c r="AL9" s="1">
        <f t="shared" si="1"/>
        <v>0</v>
      </c>
      <c r="AM9" s="37"/>
    </row>
    <row r="10" spans="1:39" ht="12.75" hidden="1">
      <c r="A10" s="98" t="s">
        <v>10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126"/>
      <c r="AA10" s="146" t="s">
        <v>11</v>
      </c>
      <c r="AB10" s="147"/>
      <c r="AC10" s="147"/>
      <c r="AD10" s="160"/>
      <c r="AE10" s="37"/>
      <c r="AF10" s="37"/>
      <c r="AG10" s="37"/>
      <c r="AH10" s="37"/>
      <c r="AI10" s="37"/>
      <c r="AJ10" s="37"/>
      <c r="AK10" s="37">
        <f t="shared" si="0"/>
        <v>0</v>
      </c>
      <c r="AL10" s="1">
        <f t="shared" si="1"/>
        <v>0</v>
      </c>
      <c r="AM10" s="37"/>
    </row>
    <row r="11" spans="1:39" ht="12.75">
      <c r="A11" s="98" t="s">
        <v>537</v>
      </c>
      <c r="B11" s="99"/>
      <c r="C11" s="99"/>
      <c r="D11" s="99"/>
      <c r="E11" s="99"/>
      <c r="F11" s="99"/>
      <c r="G11" s="99"/>
      <c r="H11" s="99"/>
      <c r="I11" s="99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6"/>
      <c r="AA11" s="161" t="s">
        <v>7</v>
      </c>
      <c r="AB11" s="162"/>
      <c r="AC11" s="162"/>
      <c r="AD11" s="163"/>
      <c r="AE11" s="37">
        <v>2711610</v>
      </c>
      <c r="AF11" s="37">
        <v>2711610</v>
      </c>
      <c r="AG11" s="37"/>
      <c r="AH11" s="37"/>
      <c r="AI11" s="37"/>
      <c r="AJ11" s="37"/>
      <c r="AK11" s="37">
        <f t="shared" si="0"/>
        <v>2711610</v>
      </c>
      <c r="AL11" s="1">
        <f t="shared" si="1"/>
        <v>2711610</v>
      </c>
      <c r="AM11" s="37"/>
    </row>
    <row r="12" spans="1:39" ht="12.75">
      <c r="A12" s="98" t="s">
        <v>618</v>
      </c>
      <c r="B12" s="99"/>
      <c r="C12" s="99"/>
      <c r="D12" s="99"/>
      <c r="E12" s="99"/>
      <c r="F12" s="99"/>
      <c r="G12" s="99"/>
      <c r="H12" s="99"/>
      <c r="I12" s="99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6"/>
      <c r="AA12" s="161" t="s">
        <v>9</v>
      </c>
      <c r="AB12" s="162"/>
      <c r="AC12" s="162"/>
      <c r="AD12" s="163"/>
      <c r="AE12" s="37">
        <v>0</v>
      </c>
      <c r="AF12" s="37">
        <v>3283241</v>
      </c>
      <c r="AG12" s="37"/>
      <c r="AH12" s="37"/>
      <c r="AI12" s="37"/>
      <c r="AJ12" s="37"/>
      <c r="AK12" s="37">
        <f t="shared" si="0"/>
        <v>0</v>
      </c>
      <c r="AL12" s="1">
        <f t="shared" si="1"/>
        <v>3283241</v>
      </c>
      <c r="AM12" s="37"/>
    </row>
    <row r="13" spans="1:39" ht="12.75">
      <c r="A13" s="98" t="s">
        <v>619</v>
      </c>
      <c r="B13" s="99"/>
      <c r="C13" s="99"/>
      <c r="D13" s="99"/>
      <c r="E13" s="99"/>
      <c r="F13" s="99"/>
      <c r="G13" s="99"/>
      <c r="H13" s="99"/>
      <c r="I13" s="99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6"/>
      <c r="AA13" s="161" t="s">
        <v>11</v>
      </c>
      <c r="AB13" s="162"/>
      <c r="AC13" s="162"/>
      <c r="AD13" s="163"/>
      <c r="AE13" s="37">
        <v>0</v>
      </c>
      <c r="AF13" s="37">
        <v>877144</v>
      </c>
      <c r="AG13" s="37"/>
      <c r="AH13" s="37"/>
      <c r="AI13" s="37"/>
      <c r="AJ13" s="37"/>
      <c r="AK13" s="37">
        <f t="shared" si="0"/>
        <v>0</v>
      </c>
      <c r="AL13" s="1">
        <f t="shared" si="1"/>
        <v>877144</v>
      </c>
      <c r="AM13" s="37"/>
    </row>
    <row r="14" spans="1:38" s="1" customFormat="1" ht="12.75">
      <c r="A14" s="102" t="s">
        <v>518</v>
      </c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27"/>
      <c r="AA14" s="154" t="s">
        <v>12</v>
      </c>
      <c r="AB14" s="155"/>
      <c r="AC14" s="155"/>
      <c r="AD14" s="164"/>
      <c r="AE14" s="1">
        <f aca="true" t="shared" si="2" ref="AE14:AJ14">SUM(AE5:AE13)</f>
        <v>106846082</v>
      </c>
      <c r="AF14" s="1">
        <f t="shared" si="2"/>
        <v>107349163</v>
      </c>
      <c r="AG14" s="1">
        <f t="shared" si="2"/>
        <v>0</v>
      </c>
      <c r="AH14" s="1">
        <f t="shared" si="2"/>
        <v>0</v>
      </c>
      <c r="AI14" s="1">
        <f t="shared" si="2"/>
        <v>0</v>
      </c>
      <c r="AJ14" s="1">
        <f t="shared" si="2"/>
        <v>0</v>
      </c>
      <c r="AK14" s="37">
        <f t="shared" si="0"/>
        <v>106846082</v>
      </c>
      <c r="AL14" s="1">
        <f t="shared" si="1"/>
        <v>107349163</v>
      </c>
    </row>
    <row r="15" spans="1:39" ht="12.75" hidden="1">
      <c r="A15" s="98" t="s">
        <v>13</v>
      </c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126"/>
      <c r="AA15" s="146" t="s">
        <v>14</v>
      </c>
      <c r="AB15" s="147"/>
      <c r="AC15" s="147"/>
      <c r="AD15" s="160"/>
      <c r="AE15" s="37"/>
      <c r="AF15" s="37"/>
      <c r="AG15" s="37"/>
      <c r="AH15" s="37"/>
      <c r="AI15" s="37"/>
      <c r="AJ15" s="37"/>
      <c r="AK15" s="37">
        <f t="shared" si="0"/>
        <v>0</v>
      </c>
      <c r="AL15" s="1">
        <f t="shared" si="1"/>
        <v>0</v>
      </c>
      <c r="AM15" s="37"/>
    </row>
    <row r="16" spans="1:39" ht="12.75" hidden="1">
      <c r="A16" s="98" t="s">
        <v>15</v>
      </c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126"/>
      <c r="AA16" s="146" t="s">
        <v>16</v>
      </c>
      <c r="AB16" s="147"/>
      <c r="AC16" s="147"/>
      <c r="AD16" s="160"/>
      <c r="AE16" s="37"/>
      <c r="AF16" s="37"/>
      <c r="AG16" s="37"/>
      <c r="AH16" s="37"/>
      <c r="AI16" s="37"/>
      <c r="AJ16" s="37"/>
      <c r="AK16" s="37">
        <f t="shared" si="0"/>
        <v>0</v>
      </c>
      <c r="AL16" s="1">
        <f t="shared" si="1"/>
        <v>0</v>
      </c>
      <c r="AM16" s="37"/>
    </row>
    <row r="17" spans="1:39" ht="12.75" hidden="1">
      <c r="A17" s="98" t="s">
        <v>17</v>
      </c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126"/>
      <c r="AA17" s="146" t="s">
        <v>18</v>
      </c>
      <c r="AB17" s="147"/>
      <c r="AC17" s="147"/>
      <c r="AD17" s="160"/>
      <c r="AE17" s="37"/>
      <c r="AF17" s="37"/>
      <c r="AG17" s="37"/>
      <c r="AH17" s="37"/>
      <c r="AI17" s="37"/>
      <c r="AJ17" s="37"/>
      <c r="AK17" s="37">
        <f t="shared" si="0"/>
        <v>0</v>
      </c>
      <c r="AL17" s="1">
        <f t="shared" si="1"/>
        <v>0</v>
      </c>
      <c r="AM17" s="37"/>
    </row>
    <row r="18" spans="1:39" ht="12.75" hidden="1">
      <c r="A18" s="98" t="s">
        <v>19</v>
      </c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126"/>
      <c r="AA18" s="146" t="s">
        <v>20</v>
      </c>
      <c r="AB18" s="147"/>
      <c r="AC18" s="147"/>
      <c r="AD18" s="160"/>
      <c r="AE18" s="37"/>
      <c r="AF18" s="37"/>
      <c r="AG18" s="37"/>
      <c r="AH18" s="37"/>
      <c r="AI18" s="37"/>
      <c r="AJ18" s="37"/>
      <c r="AK18" s="37">
        <f t="shared" si="0"/>
        <v>0</v>
      </c>
      <c r="AL18" s="1">
        <f t="shared" si="1"/>
        <v>0</v>
      </c>
      <c r="AM18" s="37"/>
    </row>
    <row r="19" spans="1:39" ht="12.75">
      <c r="A19" s="98" t="s">
        <v>21</v>
      </c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126"/>
      <c r="AA19" s="146" t="s">
        <v>22</v>
      </c>
      <c r="AB19" s="147"/>
      <c r="AC19" s="147"/>
      <c r="AD19" s="160"/>
      <c r="AE19" s="37">
        <v>5480400</v>
      </c>
      <c r="AF19" s="37">
        <v>7399738</v>
      </c>
      <c r="AG19" s="37"/>
      <c r="AH19" s="37">
        <v>1050551</v>
      </c>
      <c r="AI19" s="37"/>
      <c r="AJ19" s="37"/>
      <c r="AK19" s="37">
        <f t="shared" si="0"/>
        <v>5480400</v>
      </c>
      <c r="AL19" s="1">
        <f t="shared" si="1"/>
        <v>8450289</v>
      </c>
      <c r="AM19" s="37"/>
    </row>
    <row r="20" spans="1:38" s="1" customFormat="1" ht="12.75">
      <c r="A20" s="102" t="s">
        <v>519</v>
      </c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27"/>
      <c r="AA20" s="154" t="s">
        <v>23</v>
      </c>
      <c r="AB20" s="155"/>
      <c r="AC20" s="155"/>
      <c r="AD20" s="164"/>
      <c r="AE20" s="1">
        <f aca="true" t="shared" si="3" ref="AE20:AJ20">SUM(AE14:AE19)</f>
        <v>112326482</v>
      </c>
      <c r="AF20" s="1">
        <f t="shared" si="3"/>
        <v>114748901</v>
      </c>
      <c r="AG20" s="1">
        <f t="shared" si="3"/>
        <v>0</v>
      </c>
      <c r="AH20" s="1">
        <f t="shared" si="3"/>
        <v>1050551</v>
      </c>
      <c r="AI20" s="1">
        <f t="shared" si="3"/>
        <v>0</v>
      </c>
      <c r="AJ20" s="1">
        <f t="shared" si="3"/>
        <v>0</v>
      </c>
      <c r="AK20" s="37">
        <f t="shared" si="0"/>
        <v>112326482</v>
      </c>
      <c r="AL20" s="1">
        <f t="shared" si="1"/>
        <v>115799452</v>
      </c>
    </row>
    <row r="21" spans="1:39" ht="12.75" hidden="1">
      <c r="A21" s="98" t="s">
        <v>24</v>
      </c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126"/>
      <c r="AA21" s="146" t="s">
        <v>28</v>
      </c>
      <c r="AB21" s="147"/>
      <c r="AC21" s="147"/>
      <c r="AD21" s="160"/>
      <c r="AE21" s="37"/>
      <c r="AF21" s="37"/>
      <c r="AG21" s="37"/>
      <c r="AH21" s="37"/>
      <c r="AI21" s="37"/>
      <c r="AJ21" s="37"/>
      <c r="AK21" s="37">
        <f t="shared" si="0"/>
        <v>0</v>
      </c>
      <c r="AL21" s="1">
        <f t="shared" si="1"/>
        <v>0</v>
      </c>
      <c r="AM21" s="37"/>
    </row>
    <row r="22" spans="1:39" ht="23.25" customHeight="1" hidden="1">
      <c r="A22" s="98" t="s">
        <v>25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126"/>
      <c r="AA22" s="146" t="s">
        <v>29</v>
      </c>
      <c r="AB22" s="147"/>
      <c r="AC22" s="147"/>
      <c r="AD22" s="160"/>
      <c r="AE22" s="37"/>
      <c r="AF22" s="37"/>
      <c r="AG22" s="37"/>
      <c r="AH22" s="37"/>
      <c r="AI22" s="37"/>
      <c r="AJ22" s="37"/>
      <c r="AK22" s="37">
        <f t="shared" si="0"/>
        <v>0</v>
      </c>
      <c r="AL22" s="1">
        <f t="shared" si="1"/>
        <v>0</v>
      </c>
      <c r="AM22" s="37"/>
    </row>
    <row r="23" spans="1:39" ht="23.25" customHeight="1" hidden="1">
      <c r="A23" s="98" t="s">
        <v>26</v>
      </c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126"/>
      <c r="AA23" s="146" t="s">
        <v>30</v>
      </c>
      <c r="AB23" s="147"/>
      <c r="AC23" s="147"/>
      <c r="AD23" s="160"/>
      <c r="AE23" s="37"/>
      <c r="AF23" s="37"/>
      <c r="AG23" s="37"/>
      <c r="AH23" s="37"/>
      <c r="AI23" s="37"/>
      <c r="AJ23" s="37"/>
      <c r="AK23" s="37">
        <f t="shared" si="0"/>
        <v>0</v>
      </c>
      <c r="AL23" s="1">
        <f t="shared" si="1"/>
        <v>0</v>
      </c>
      <c r="AM23" s="37"/>
    </row>
    <row r="24" spans="1:39" ht="20.25" customHeight="1" hidden="1">
      <c r="A24" s="98" t="s">
        <v>27</v>
      </c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126"/>
      <c r="AA24" s="146" t="s">
        <v>31</v>
      </c>
      <c r="AB24" s="147"/>
      <c r="AC24" s="147"/>
      <c r="AD24" s="160"/>
      <c r="AE24" s="37"/>
      <c r="AF24" s="37"/>
      <c r="AG24" s="37"/>
      <c r="AH24" s="37"/>
      <c r="AI24" s="37"/>
      <c r="AJ24" s="37"/>
      <c r="AK24" s="37">
        <f t="shared" si="0"/>
        <v>0</v>
      </c>
      <c r="AL24" s="1">
        <f t="shared" si="1"/>
        <v>0</v>
      </c>
      <c r="AM24" s="37"/>
    </row>
    <row r="25" spans="1:39" ht="12.75" hidden="1">
      <c r="A25" s="98" t="s">
        <v>32</v>
      </c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126"/>
      <c r="AA25" s="146" t="s">
        <v>42</v>
      </c>
      <c r="AB25" s="147"/>
      <c r="AC25" s="147"/>
      <c r="AD25" s="160"/>
      <c r="AE25" s="37"/>
      <c r="AF25" s="37"/>
      <c r="AG25" s="37"/>
      <c r="AH25" s="37"/>
      <c r="AI25" s="37"/>
      <c r="AJ25" s="37"/>
      <c r="AK25" s="37">
        <f t="shared" si="0"/>
        <v>0</v>
      </c>
      <c r="AL25" s="1">
        <f t="shared" si="1"/>
        <v>0</v>
      </c>
      <c r="AM25" s="37"/>
    </row>
    <row r="26" spans="1:39" ht="12.75" hidden="1">
      <c r="A26" s="98" t="s">
        <v>33</v>
      </c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126"/>
      <c r="AA26" s="146" t="s">
        <v>43</v>
      </c>
      <c r="AB26" s="147"/>
      <c r="AC26" s="147"/>
      <c r="AD26" s="160"/>
      <c r="AE26" s="37"/>
      <c r="AF26" s="37"/>
      <c r="AG26" s="37"/>
      <c r="AH26" s="37"/>
      <c r="AI26" s="37"/>
      <c r="AJ26" s="37"/>
      <c r="AK26" s="37">
        <f t="shared" si="0"/>
        <v>0</v>
      </c>
      <c r="AL26" s="1">
        <f t="shared" si="1"/>
        <v>0</v>
      </c>
      <c r="AM26" s="37"/>
    </row>
    <row r="27" spans="1:38" s="1" customFormat="1" ht="12.75" hidden="1">
      <c r="A27" s="102" t="s">
        <v>105</v>
      </c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27"/>
      <c r="AA27" s="154" t="s">
        <v>44</v>
      </c>
      <c r="AB27" s="155"/>
      <c r="AC27" s="155"/>
      <c r="AD27" s="164"/>
      <c r="AE27" s="1">
        <f>SUM(AE25:AE26)</f>
        <v>0</v>
      </c>
      <c r="AG27" s="1">
        <f>SUM(AG25:AG26)</f>
        <v>0</v>
      </c>
      <c r="AI27" s="1">
        <f>SUM(AI25:AI26)</f>
        <v>0</v>
      </c>
      <c r="AK27" s="37">
        <f t="shared" si="0"/>
        <v>0</v>
      </c>
      <c r="AL27" s="1">
        <f t="shared" si="1"/>
        <v>0</v>
      </c>
    </row>
    <row r="28" spans="1:39" ht="12.75" hidden="1">
      <c r="A28" s="98" t="s">
        <v>34</v>
      </c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126"/>
      <c r="AA28" s="146" t="s">
        <v>47</v>
      </c>
      <c r="AB28" s="147"/>
      <c r="AC28" s="147"/>
      <c r="AD28" s="160"/>
      <c r="AE28" s="37"/>
      <c r="AF28" s="37"/>
      <c r="AG28" s="37"/>
      <c r="AH28" s="37"/>
      <c r="AI28" s="37"/>
      <c r="AJ28" s="37"/>
      <c r="AK28" s="37">
        <f t="shared" si="0"/>
        <v>0</v>
      </c>
      <c r="AL28" s="1">
        <f t="shared" si="1"/>
        <v>0</v>
      </c>
      <c r="AM28" s="37"/>
    </row>
    <row r="29" spans="1:39" ht="12.75" hidden="1">
      <c r="A29" s="98" t="s">
        <v>35</v>
      </c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126"/>
      <c r="AA29" s="146" t="s">
        <v>48</v>
      </c>
      <c r="AB29" s="147"/>
      <c r="AC29" s="147"/>
      <c r="AD29" s="160"/>
      <c r="AE29" s="37"/>
      <c r="AF29" s="37"/>
      <c r="AG29" s="37"/>
      <c r="AH29" s="37"/>
      <c r="AI29" s="37"/>
      <c r="AJ29" s="37"/>
      <c r="AK29" s="37">
        <f t="shared" si="0"/>
        <v>0</v>
      </c>
      <c r="AL29" s="1">
        <f t="shared" si="1"/>
        <v>0</v>
      </c>
      <c r="AM29" s="37"/>
    </row>
    <row r="30" spans="1:39" ht="12.75" hidden="1">
      <c r="A30" s="98" t="s">
        <v>36</v>
      </c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126"/>
      <c r="AA30" s="146" t="s">
        <v>49</v>
      </c>
      <c r="AB30" s="147"/>
      <c r="AC30" s="147"/>
      <c r="AD30" s="160"/>
      <c r="AE30" s="37"/>
      <c r="AF30" s="37"/>
      <c r="AG30" s="37"/>
      <c r="AH30" s="37"/>
      <c r="AI30" s="37"/>
      <c r="AJ30" s="37"/>
      <c r="AK30" s="37">
        <f t="shared" si="0"/>
        <v>0</v>
      </c>
      <c r="AL30" s="1">
        <f t="shared" si="1"/>
        <v>0</v>
      </c>
      <c r="AM30" s="37"/>
    </row>
    <row r="31" spans="1:39" ht="12.75">
      <c r="A31" s="98" t="s">
        <v>550</v>
      </c>
      <c r="B31" s="99"/>
      <c r="C31" s="99"/>
      <c r="D31" s="99"/>
      <c r="E31" s="99"/>
      <c r="F31" s="99"/>
      <c r="G31" s="99"/>
      <c r="H31" s="99"/>
      <c r="I31" s="99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6"/>
      <c r="AA31" s="161" t="s">
        <v>42</v>
      </c>
      <c r="AB31" s="162"/>
      <c r="AC31" s="162"/>
      <c r="AD31" s="163"/>
      <c r="AE31" s="37">
        <v>1900000</v>
      </c>
      <c r="AF31" s="37">
        <v>1900000</v>
      </c>
      <c r="AG31" s="37"/>
      <c r="AH31" s="37"/>
      <c r="AI31" s="37"/>
      <c r="AJ31" s="37"/>
      <c r="AK31" s="37">
        <f t="shared" si="0"/>
        <v>1900000</v>
      </c>
      <c r="AL31" s="1">
        <f t="shared" si="1"/>
        <v>1900000</v>
      </c>
      <c r="AM31" s="37"/>
    </row>
    <row r="32" spans="1:39" ht="12.75">
      <c r="A32" s="102" t="s">
        <v>551</v>
      </c>
      <c r="B32" s="103"/>
      <c r="C32" s="103"/>
      <c r="D32" s="103"/>
      <c r="E32" s="103"/>
      <c r="F32" s="103"/>
      <c r="G32" s="103"/>
      <c r="H32" s="103"/>
      <c r="I32" s="103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6"/>
      <c r="AA32" s="165" t="s">
        <v>44</v>
      </c>
      <c r="AB32" s="162"/>
      <c r="AC32" s="162"/>
      <c r="AD32" s="163"/>
      <c r="AE32" s="1">
        <f aca="true" t="shared" si="4" ref="AE32:AJ32">SUM(AE31)</f>
        <v>1900000</v>
      </c>
      <c r="AF32" s="1">
        <f t="shared" si="4"/>
        <v>1900000</v>
      </c>
      <c r="AG32" s="1">
        <f t="shared" si="4"/>
        <v>0</v>
      </c>
      <c r="AH32" s="1">
        <f t="shared" si="4"/>
        <v>0</v>
      </c>
      <c r="AI32" s="1">
        <f t="shared" si="4"/>
        <v>0</v>
      </c>
      <c r="AJ32" s="1">
        <f t="shared" si="4"/>
        <v>0</v>
      </c>
      <c r="AK32" s="37">
        <f t="shared" si="0"/>
        <v>1900000</v>
      </c>
      <c r="AL32" s="1">
        <f t="shared" si="1"/>
        <v>1900000</v>
      </c>
      <c r="AM32" s="37"/>
    </row>
    <row r="33" spans="1:39" ht="12.75">
      <c r="A33" s="98" t="s">
        <v>37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126"/>
      <c r="AA33" s="146" t="s">
        <v>50</v>
      </c>
      <c r="AB33" s="147"/>
      <c r="AC33" s="147"/>
      <c r="AD33" s="160"/>
      <c r="AE33" s="37">
        <v>80000000</v>
      </c>
      <c r="AF33" s="37">
        <v>80000000</v>
      </c>
      <c r="AG33" s="37"/>
      <c r="AH33" s="37"/>
      <c r="AI33" s="37"/>
      <c r="AJ33" s="37"/>
      <c r="AK33" s="37">
        <f t="shared" si="0"/>
        <v>80000000</v>
      </c>
      <c r="AL33" s="1">
        <f t="shared" si="1"/>
        <v>80000000</v>
      </c>
      <c r="AM33" s="37"/>
    </row>
    <row r="34" spans="1:39" ht="12.75" hidden="1">
      <c r="A34" s="98" t="s">
        <v>38</v>
      </c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126"/>
      <c r="AA34" s="146" t="s">
        <v>51</v>
      </c>
      <c r="AB34" s="147"/>
      <c r="AC34" s="147"/>
      <c r="AD34" s="160"/>
      <c r="AE34" s="37"/>
      <c r="AF34" s="37"/>
      <c r="AG34" s="37"/>
      <c r="AH34" s="37"/>
      <c r="AI34" s="37"/>
      <c r="AJ34" s="37"/>
      <c r="AK34" s="37">
        <f t="shared" si="0"/>
        <v>0</v>
      </c>
      <c r="AL34" s="1">
        <f t="shared" si="1"/>
        <v>0</v>
      </c>
      <c r="AM34" s="37"/>
    </row>
    <row r="35" spans="1:39" ht="12.75" hidden="1">
      <c r="A35" s="98" t="s">
        <v>39</v>
      </c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126"/>
      <c r="AA35" s="146" t="s">
        <v>52</v>
      </c>
      <c r="AB35" s="147"/>
      <c r="AC35" s="147"/>
      <c r="AD35" s="160"/>
      <c r="AE35" s="37"/>
      <c r="AF35" s="37"/>
      <c r="AG35" s="37"/>
      <c r="AH35" s="37"/>
      <c r="AI35" s="37"/>
      <c r="AJ35" s="37"/>
      <c r="AK35" s="37">
        <f t="shared" si="0"/>
        <v>0</v>
      </c>
      <c r="AL35" s="1">
        <f t="shared" si="1"/>
        <v>0</v>
      </c>
      <c r="AM35" s="37"/>
    </row>
    <row r="36" spans="1:39" ht="12.75">
      <c r="A36" s="98" t="s">
        <v>40</v>
      </c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126"/>
      <c r="AA36" s="146" t="s">
        <v>53</v>
      </c>
      <c r="AB36" s="147"/>
      <c r="AC36" s="147"/>
      <c r="AD36" s="160"/>
      <c r="AE36" s="37">
        <v>6000000</v>
      </c>
      <c r="AF36" s="37">
        <v>6000000</v>
      </c>
      <c r="AG36" s="37"/>
      <c r="AH36" s="37"/>
      <c r="AI36" s="37"/>
      <c r="AJ36" s="37"/>
      <c r="AK36" s="37">
        <f t="shared" si="0"/>
        <v>6000000</v>
      </c>
      <c r="AL36" s="1">
        <f t="shared" si="1"/>
        <v>6000000</v>
      </c>
      <c r="AM36" s="37"/>
    </row>
    <row r="37" spans="1:39" ht="12.75" hidden="1">
      <c r="A37" s="98" t="s">
        <v>41</v>
      </c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126"/>
      <c r="AA37" s="146" t="s">
        <v>54</v>
      </c>
      <c r="AB37" s="147"/>
      <c r="AC37" s="147"/>
      <c r="AD37" s="160"/>
      <c r="AE37" s="37"/>
      <c r="AF37" s="37"/>
      <c r="AG37" s="37"/>
      <c r="AH37" s="37"/>
      <c r="AI37" s="37"/>
      <c r="AJ37" s="37"/>
      <c r="AK37" s="37">
        <f t="shared" si="0"/>
        <v>0</v>
      </c>
      <c r="AL37" s="1">
        <f t="shared" si="1"/>
        <v>0</v>
      </c>
      <c r="AM37" s="37"/>
    </row>
    <row r="38" spans="1:38" s="1" customFormat="1" ht="12.75">
      <c r="A38" s="102" t="s">
        <v>520</v>
      </c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27"/>
      <c r="AA38" s="154" t="s">
        <v>46</v>
      </c>
      <c r="AB38" s="155"/>
      <c r="AC38" s="155"/>
      <c r="AD38" s="164"/>
      <c r="AE38" s="1">
        <f aca="true" t="shared" si="5" ref="AE38:AJ38">SUM(AE33:AE37)</f>
        <v>86000000</v>
      </c>
      <c r="AF38" s="1">
        <f t="shared" si="5"/>
        <v>86000000</v>
      </c>
      <c r="AG38" s="1">
        <f t="shared" si="5"/>
        <v>0</v>
      </c>
      <c r="AH38" s="1">
        <f t="shared" si="5"/>
        <v>0</v>
      </c>
      <c r="AI38" s="1">
        <f t="shared" si="5"/>
        <v>0</v>
      </c>
      <c r="AJ38" s="1">
        <f t="shared" si="5"/>
        <v>0</v>
      </c>
      <c r="AK38" s="37">
        <f t="shared" si="0"/>
        <v>86000000</v>
      </c>
      <c r="AL38" s="1">
        <f t="shared" si="1"/>
        <v>86000000</v>
      </c>
    </row>
    <row r="39" spans="1:38" s="1" customFormat="1" ht="12.75">
      <c r="A39" s="102" t="s">
        <v>521</v>
      </c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27"/>
      <c r="AA39" s="154" t="s">
        <v>45</v>
      </c>
      <c r="AB39" s="155"/>
      <c r="AC39" s="155"/>
      <c r="AD39" s="164"/>
      <c r="AE39" s="1">
        <f aca="true" t="shared" si="6" ref="AE39:AJ39">SUM(AE32,AE38)</f>
        <v>87900000</v>
      </c>
      <c r="AF39" s="1">
        <f t="shared" si="6"/>
        <v>87900000</v>
      </c>
      <c r="AG39" s="1">
        <f t="shared" si="6"/>
        <v>0</v>
      </c>
      <c r="AH39" s="1">
        <f t="shared" si="6"/>
        <v>0</v>
      </c>
      <c r="AI39" s="1">
        <f t="shared" si="6"/>
        <v>0</v>
      </c>
      <c r="AJ39" s="1">
        <f t="shared" si="6"/>
        <v>0</v>
      </c>
      <c r="AK39" s="37">
        <f t="shared" si="0"/>
        <v>87900000</v>
      </c>
      <c r="AL39" s="1">
        <f t="shared" si="1"/>
        <v>87900000</v>
      </c>
    </row>
    <row r="40" spans="1:39" ht="12.75" hidden="1">
      <c r="A40" s="98" t="s">
        <v>55</v>
      </c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126"/>
      <c r="AA40" s="146" t="s">
        <v>65</v>
      </c>
      <c r="AB40" s="147"/>
      <c r="AC40" s="147"/>
      <c r="AD40" s="160"/>
      <c r="AE40" s="37"/>
      <c r="AF40" s="37"/>
      <c r="AG40" s="37"/>
      <c r="AH40" s="37"/>
      <c r="AI40" s="37"/>
      <c r="AJ40" s="37"/>
      <c r="AK40" s="37">
        <f t="shared" si="0"/>
        <v>0</v>
      </c>
      <c r="AL40" s="1">
        <f t="shared" si="1"/>
        <v>0</v>
      </c>
      <c r="AM40" s="37"/>
    </row>
    <row r="41" spans="1:39" ht="12.75">
      <c r="A41" s="98" t="s">
        <v>56</v>
      </c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126"/>
      <c r="AA41" s="146" t="s">
        <v>66</v>
      </c>
      <c r="AB41" s="147"/>
      <c r="AC41" s="147"/>
      <c r="AD41" s="160"/>
      <c r="AE41" s="37">
        <v>5790464</v>
      </c>
      <c r="AF41" s="37">
        <v>5790464</v>
      </c>
      <c r="AG41" s="37"/>
      <c r="AH41" s="37"/>
      <c r="AI41" s="37"/>
      <c r="AJ41" s="37"/>
      <c r="AK41" s="37">
        <f t="shared" si="0"/>
        <v>5790464</v>
      </c>
      <c r="AL41" s="1">
        <f t="shared" si="1"/>
        <v>5790464</v>
      </c>
      <c r="AM41" s="37"/>
    </row>
    <row r="42" spans="1:39" ht="12.75" hidden="1">
      <c r="A42" s="98" t="s">
        <v>57</v>
      </c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126"/>
      <c r="AA42" s="146" t="s">
        <v>67</v>
      </c>
      <c r="AB42" s="147"/>
      <c r="AC42" s="147"/>
      <c r="AD42" s="160"/>
      <c r="AE42" s="37"/>
      <c r="AF42" s="37"/>
      <c r="AG42" s="37"/>
      <c r="AH42" s="37"/>
      <c r="AI42" s="37"/>
      <c r="AJ42" s="37"/>
      <c r="AK42" s="37">
        <f t="shared" si="0"/>
        <v>0</v>
      </c>
      <c r="AL42" s="1">
        <f t="shared" si="1"/>
        <v>0</v>
      </c>
      <c r="AM42" s="37"/>
    </row>
    <row r="43" spans="1:39" ht="12.75">
      <c r="A43" s="98" t="s">
        <v>58</v>
      </c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126"/>
      <c r="AA43" s="146" t="s">
        <v>68</v>
      </c>
      <c r="AB43" s="147"/>
      <c r="AC43" s="147"/>
      <c r="AD43" s="160"/>
      <c r="AE43" s="37">
        <v>881960</v>
      </c>
      <c r="AF43" s="37">
        <v>881960</v>
      </c>
      <c r="AG43" s="37"/>
      <c r="AH43" s="37"/>
      <c r="AI43" s="37"/>
      <c r="AJ43" s="37"/>
      <c r="AK43" s="37">
        <f t="shared" si="0"/>
        <v>881960</v>
      </c>
      <c r="AL43" s="1">
        <f t="shared" si="1"/>
        <v>881960</v>
      </c>
      <c r="AM43" s="37"/>
    </row>
    <row r="44" spans="1:39" ht="12.75">
      <c r="A44" s="98" t="s">
        <v>59</v>
      </c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126"/>
      <c r="AA44" s="146" t="s">
        <v>69</v>
      </c>
      <c r="AB44" s="147"/>
      <c r="AC44" s="147"/>
      <c r="AD44" s="160"/>
      <c r="AE44" s="37">
        <v>0</v>
      </c>
      <c r="AF44" s="37">
        <v>0</v>
      </c>
      <c r="AG44" s="37"/>
      <c r="AH44" s="37"/>
      <c r="AI44" s="37">
        <v>12316805</v>
      </c>
      <c r="AJ44" s="37">
        <v>12316805</v>
      </c>
      <c r="AK44" s="37">
        <f t="shared" si="0"/>
        <v>12316805</v>
      </c>
      <c r="AL44" s="1">
        <f t="shared" si="1"/>
        <v>12316805</v>
      </c>
      <c r="AM44" s="37"/>
    </row>
    <row r="45" spans="1:39" ht="12.75">
      <c r="A45" s="98" t="s">
        <v>60</v>
      </c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126"/>
      <c r="AA45" s="146" t="s">
        <v>70</v>
      </c>
      <c r="AB45" s="147"/>
      <c r="AC45" s="147"/>
      <c r="AD45" s="160"/>
      <c r="AE45" s="37">
        <v>1801554</v>
      </c>
      <c r="AF45" s="37">
        <v>1801554</v>
      </c>
      <c r="AG45" s="37"/>
      <c r="AH45" s="37">
        <v>64655</v>
      </c>
      <c r="AI45" s="37">
        <v>3325537</v>
      </c>
      <c r="AJ45" s="37">
        <v>3325537</v>
      </c>
      <c r="AK45" s="37">
        <f t="shared" si="0"/>
        <v>5127091</v>
      </c>
      <c r="AL45" s="1">
        <f t="shared" si="1"/>
        <v>5191746</v>
      </c>
      <c r="AM45" s="37"/>
    </row>
    <row r="46" spans="1:39" ht="12.75" hidden="1">
      <c r="A46" s="98" t="s">
        <v>61</v>
      </c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126"/>
      <c r="AA46" s="146" t="s">
        <v>71</v>
      </c>
      <c r="AB46" s="147"/>
      <c r="AC46" s="147"/>
      <c r="AD46" s="160"/>
      <c r="AE46" s="37"/>
      <c r="AF46" s="37"/>
      <c r="AG46" s="37"/>
      <c r="AH46" s="37"/>
      <c r="AI46" s="37"/>
      <c r="AJ46" s="37"/>
      <c r="AK46" s="37">
        <f t="shared" si="0"/>
        <v>0</v>
      </c>
      <c r="AL46" s="1">
        <f t="shared" si="1"/>
        <v>0</v>
      </c>
      <c r="AM46" s="37"/>
    </row>
    <row r="47" spans="1:39" ht="12.75">
      <c r="A47" s="98" t="s">
        <v>62</v>
      </c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126"/>
      <c r="AA47" s="146" t="s">
        <v>72</v>
      </c>
      <c r="AB47" s="147"/>
      <c r="AC47" s="147"/>
      <c r="AD47" s="160"/>
      <c r="AE47" s="37">
        <v>0</v>
      </c>
      <c r="AF47" s="37">
        <v>0</v>
      </c>
      <c r="AG47" s="37"/>
      <c r="AH47" s="37">
        <v>3</v>
      </c>
      <c r="AI47" s="37"/>
      <c r="AJ47" s="37"/>
      <c r="AK47" s="37">
        <f t="shared" si="0"/>
        <v>0</v>
      </c>
      <c r="AL47" s="1">
        <f t="shared" si="1"/>
        <v>3</v>
      </c>
      <c r="AM47" s="37"/>
    </row>
    <row r="48" spans="1:39" ht="12.75" hidden="1">
      <c r="A48" s="98" t="s">
        <v>63</v>
      </c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126"/>
      <c r="AA48" s="146" t="s">
        <v>73</v>
      </c>
      <c r="AB48" s="147"/>
      <c r="AC48" s="147"/>
      <c r="AD48" s="160"/>
      <c r="AE48" s="37"/>
      <c r="AF48" s="37"/>
      <c r="AG48" s="37"/>
      <c r="AH48" s="37"/>
      <c r="AI48" s="37"/>
      <c r="AJ48" s="37"/>
      <c r="AK48" s="37">
        <f t="shared" si="0"/>
        <v>0</v>
      </c>
      <c r="AL48" s="1">
        <f t="shared" si="1"/>
        <v>0</v>
      </c>
      <c r="AM48" s="37"/>
    </row>
    <row r="49" spans="1:39" ht="12.75" hidden="1">
      <c r="A49" s="98" t="s">
        <v>64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126"/>
      <c r="AA49" s="146" t="s">
        <v>74</v>
      </c>
      <c r="AB49" s="147"/>
      <c r="AC49" s="147"/>
      <c r="AD49" s="160"/>
      <c r="AE49" s="37"/>
      <c r="AF49" s="37"/>
      <c r="AG49" s="37"/>
      <c r="AH49" s="37"/>
      <c r="AI49" s="37"/>
      <c r="AJ49" s="37"/>
      <c r="AK49" s="37">
        <f t="shared" si="0"/>
        <v>0</v>
      </c>
      <c r="AL49" s="1">
        <f t="shared" si="1"/>
        <v>0</v>
      </c>
      <c r="AM49" s="37"/>
    </row>
    <row r="50" spans="1:39" ht="12.75">
      <c r="A50" s="98" t="s">
        <v>64</v>
      </c>
      <c r="B50" s="99"/>
      <c r="C50" s="99"/>
      <c r="D50" s="99"/>
      <c r="E50" s="99"/>
      <c r="F50" s="99"/>
      <c r="G50" s="99"/>
      <c r="H50" s="99"/>
      <c r="I50" s="99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6"/>
      <c r="AA50" s="161" t="s">
        <v>626</v>
      </c>
      <c r="AB50" s="162"/>
      <c r="AC50" s="162"/>
      <c r="AD50" s="163"/>
      <c r="AE50" s="37">
        <v>0</v>
      </c>
      <c r="AF50" s="37">
        <v>4734201</v>
      </c>
      <c r="AG50" s="37"/>
      <c r="AH50" s="37">
        <v>49897</v>
      </c>
      <c r="AI50" s="37"/>
      <c r="AJ50" s="37"/>
      <c r="AK50" s="37">
        <f t="shared" si="0"/>
        <v>0</v>
      </c>
      <c r="AL50" s="1">
        <f t="shared" si="1"/>
        <v>4784098</v>
      </c>
      <c r="AM50" s="37"/>
    </row>
    <row r="51" spans="1:38" s="1" customFormat="1" ht="12.75">
      <c r="A51" s="102" t="s">
        <v>522</v>
      </c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27"/>
      <c r="AA51" s="154" t="s">
        <v>75</v>
      </c>
      <c r="AB51" s="155"/>
      <c r="AC51" s="155"/>
      <c r="AD51" s="164"/>
      <c r="AE51" s="1">
        <f aca="true" t="shared" si="7" ref="AE51:AJ51">SUM(AE41:AE50)</f>
        <v>8473978</v>
      </c>
      <c r="AF51" s="1">
        <f t="shared" si="7"/>
        <v>13208179</v>
      </c>
      <c r="AG51" s="1">
        <f t="shared" si="7"/>
        <v>0</v>
      </c>
      <c r="AH51" s="1">
        <f t="shared" si="7"/>
        <v>114555</v>
      </c>
      <c r="AI51" s="1">
        <f t="shared" si="7"/>
        <v>15642342</v>
      </c>
      <c r="AJ51" s="1">
        <f t="shared" si="7"/>
        <v>15642342</v>
      </c>
      <c r="AK51" s="37">
        <f t="shared" si="0"/>
        <v>24116320</v>
      </c>
      <c r="AL51" s="1">
        <f t="shared" si="1"/>
        <v>28965076</v>
      </c>
    </row>
    <row r="52" spans="1:39" ht="12.75" hidden="1">
      <c r="A52" s="98" t="s">
        <v>76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126"/>
      <c r="AA52" s="146" t="s">
        <v>81</v>
      </c>
      <c r="AB52" s="147"/>
      <c r="AC52" s="147"/>
      <c r="AD52" s="160"/>
      <c r="AE52" s="37"/>
      <c r="AF52" s="37"/>
      <c r="AG52" s="37"/>
      <c r="AH52" s="37"/>
      <c r="AI52" s="37"/>
      <c r="AJ52" s="37"/>
      <c r="AK52" s="37">
        <f t="shared" si="0"/>
        <v>0</v>
      </c>
      <c r="AL52" s="1">
        <f t="shared" si="1"/>
        <v>0</v>
      </c>
      <c r="AM52" s="37"/>
    </row>
    <row r="53" spans="1:39" ht="12.75" hidden="1">
      <c r="A53" s="98" t="s">
        <v>77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126"/>
      <c r="AA53" s="146" t="s">
        <v>82</v>
      </c>
      <c r="AB53" s="147"/>
      <c r="AC53" s="147"/>
      <c r="AD53" s="160"/>
      <c r="AE53" s="37"/>
      <c r="AF53" s="37"/>
      <c r="AG53" s="37"/>
      <c r="AH53" s="37"/>
      <c r="AI53" s="37"/>
      <c r="AJ53" s="37"/>
      <c r="AK53" s="37">
        <f t="shared" si="0"/>
        <v>0</v>
      </c>
      <c r="AL53" s="1">
        <f t="shared" si="1"/>
        <v>0</v>
      </c>
      <c r="AM53" s="37"/>
    </row>
    <row r="54" spans="1:39" ht="12.75" hidden="1">
      <c r="A54" s="98" t="s">
        <v>78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126"/>
      <c r="AA54" s="146" t="s">
        <v>83</v>
      </c>
      <c r="AB54" s="147"/>
      <c r="AC54" s="147"/>
      <c r="AD54" s="160"/>
      <c r="AE54" s="37"/>
      <c r="AF54" s="37"/>
      <c r="AG54" s="37"/>
      <c r="AH54" s="37"/>
      <c r="AI54" s="37"/>
      <c r="AJ54" s="37"/>
      <c r="AK54" s="37">
        <f t="shared" si="0"/>
        <v>0</v>
      </c>
      <c r="AL54" s="1">
        <f t="shared" si="1"/>
        <v>0</v>
      </c>
      <c r="AM54" s="37"/>
    </row>
    <row r="55" spans="1:39" ht="12.75" hidden="1">
      <c r="A55" s="98" t="s">
        <v>79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126"/>
      <c r="AA55" s="146" t="s">
        <v>84</v>
      </c>
      <c r="AB55" s="147"/>
      <c r="AC55" s="147"/>
      <c r="AD55" s="160"/>
      <c r="AE55" s="37"/>
      <c r="AF55" s="37"/>
      <c r="AG55" s="37"/>
      <c r="AH55" s="37"/>
      <c r="AI55" s="37"/>
      <c r="AJ55" s="37"/>
      <c r="AK55" s="37">
        <f t="shared" si="0"/>
        <v>0</v>
      </c>
      <c r="AL55" s="1">
        <f t="shared" si="1"/>
        <v>0</v>
      </c>
      <c r="AM55" s="37"/>
    </row>
    <row r="56" spans="1:39" ht="12.75" hidden="1">
      <c r="A56" s="98" t="s">
        <v>80</v>
      </c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126"/>
      <c r="AA56" s="146" t="s">
        <v>85</v>
      </c>
      <c r="AB56" s="147"/>
      <c r="AC56" s="147"/>
      <c r="AD56" s="160"/>
      <c r="AE56" s="37"/>
      <c r="AF56" s="37"/>
      <c r="AG56" s="37"/>
      <c r="AH56" s="37"/>
      <c r="AI56" s="37"/>
      <c r="AJ56" s="37"/>
      <c r="AK56" s="37">
        <f t="shared" si="0"/>
        <v>0</v>
      </c>
      <c r="AL56" s="1">
        <f t="shared" si="1"/>
        <v>0</v>
      </c>
      <c r="AM56" s="37"/>
    </row>
    <row r="57" spans="1:39" ht="12.75" hidden="1">
      <c r="A57" s="102" t="s">
        <v>102</v>
      </c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27"/>
      <c r="AA57" s="154" t="s">
        <v>86</v>
      </c>
      <c r="AB57" s="155"/>
      <c r="AC57" s="155"/>
      <c r="AD57" s="164"/>
      <c r="AE57" s="37">
        <f>SUM(AE52:AE56)</f>
        <v>0</v>
      </c>
      <c r="AF57" s="37"/>
      <c r="AG57" s="37">
        <f>SUM(AG52:AG56)</f>
        <v>0</v>
      </c>
      <c r="AH57" s="37"/>
      <c r="AI57" s="37">
        <f>SUM(AI52:AI56)</f>
        <v>0</v>
      </c>
      <c r="AJ57" s="37"/>
      <c r="AK57" s="37">
        <f t="shared" si="0"/>
        <v>0</v>
      </c>
      <c r="AL57" s="1">
        <f t="shared" si="1"/>
        <v>0</v>
      </c>
      <c r="AM57" s="37"/>
    </row>
    <row r="58" spans="1:39" ht="12.75" hidden="1">
      <c r="A58" s="98" t="s">
        <v>87</v>
      </c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126"/>
      <c r="AA58" s="146" t="s">
        <v>90</v>
      </c>
      <c r="AB58" s="147"/>
      <c r="AC58" s="147"/>
      <c r="AD58" s="160"/>
      <c r="AE58" s="37"/>
      <c r="AF58" s="37"/>
      <c r="AG58" s="37"/>
      <c r="AH58" s="37"/>
      <c r="AI58" s="37"/>
      <c r="AJ58" s="37"/>
      <c r="AK58" s="37">
        <f t="shared" si="0"/>
        <v>0</v>
      </c>
      <c r="AL58" s="1">
        <f t="shared" si="1"/>
        <v>0</v>
      </c>
      <c r="AM58" s="37"/>
    </row>
    <row r="59" spans="1:39" ht="12.75" hidden="1">
      <c r="A59" s="98" t="s">
        <v>88</v>
      </c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126"/>
      <c r="AA59" s="146" t="s">
        <v>91</v>
      </c>
      <c r="AB59" s="147"/>
      <c r="AC59" s="147"/>
      <c r="AD59" s="160"/>
      <c r="AE59" s="37"/>
      <c r="AF59" s="37"/>
      <c r="AG59" s="37"/>
      <c r="AH59" s="37"/>
      <c r="AI59" s="37"/>
      <c r="AJ59" s="37"/>
      <c r="AK59" s="37">
        <f t="shared" si="0"/>
        <v>0</v>
      </c>
      <c r="AL59" s="1">
        <f t="shared" si="1"/>
        <v>0</v>
      </c>
      <c r="AM59" s="37"/>
    </row>
    <row r="60" spans="1:39" ht="12.75" hidden="1">
      <c r="A60" s="98" t="s">
        <v>89</v>
      </c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126"/>
      <c r="AA60" s="146" t="s">
        <v>92</v>
      </c>
      <c r="AB60" s="147"/>
      <c r="AC60" s="147"/>
      <c r="AD60" s="160"/>
      <c r="AE60" s="37"/>
      <c r="AF60" s="37"/>
      <c r="AG60" s="37"/>
      <c r="AH60" s="37"/>
      <c r="AI60" s="37"/>
      <c r="AJ60" s="37"/>
      <c r="AK60" s="37">
        <f t="shared" si="0"/>
        <v>0</v>
      </c>
      <c r="AL60" s="1">
        <f t="shared" si="1"/>
        <v>0</v>
      </c>
      <c r="AM60" s="37"/>
    </row>
    <row r="61" spans="1:38" s="1" customFormat="1" ht="12.75" hidden="1">
      <c r="A61" s="102" t="s">
        <v>103</v>
      </c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27"/>
      <c r="AA61" s="154" t="s">
        <v>93</v>
      </c>
      <c r="AB61" s="155"/>
      <c r="AC61" s="155"/>
      <c r="AD61" s="164"/>
      <c r="AE61" s="1">
        <f>SUM(AE58:AE60)</f>
        <v>0</v>
      </c>
      <c r="AG61" s="1">
        <f>SUM(AG58:AG60)</f>
        <v>0</v>
      </c>
      <c r="AI61" s="1">
        <f>SUM(AI58:AI60)</f>
        <v>0</v>
      </c>
      <c r="AK61" s="37">
        <f t="shared" si="0"/>
        <v>0</v>
      </c>
      <c r="AL61" s="1">
        <f t="shared" si="1"/>
        <v>0</v>
      </c>
    </row>
    <row r="62" spans="1:39" ht="24" customHeight="1" hidden="1">
      <c r="A62" s="98" t="s">
        <v>94</v>
      </c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126"/>
      <c r="AA62" s="146" t="s">
        <v>97</v>
      </c>
      <c r="AB62" s="147"/>
      <c r="AC62" s="147"/>
      <c r="AD62" s="160"/>
      <c r="AE62" s="37"/>
      <c r="AF62" s="37"/>
      <c r="AG62" s="37"/>
      <c r="AH62" s="37"/>
      <c r="AI62" s="37"/>
      <c r="AJ62" s="37"/>
      <c r="AK62" s="37">
        <f t="shared" si="0"/>
        <v>0</v>
      </c>
      <c r="AL62" s="1">
        <f t="shared" si="1"/>
        <v>0</v>
      </c>
      <c r="AM62" s="37"/>
    </row>
    <row r="63" spans="1:39" ht="12.75" hidden="1">
      <c r="A63" s="98" t="s">
        <v>95</v>
      </c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126"/>
      <c r="AA63" s="146" t="s">
        <v>98</v>
      </c>
      <c r="AB63" s="147"/>
      <c r="AC63" s="147"/>
      <c r="AD63" s="160"/>
      <c r="AE63" s="37"/>
      <c r="AF63" s="37"/>
      <c r="AG63" s="37"/>
      <c r="AH63" s="37"/>
      <c r="AI63" s="37"/>
      <c r="AJ63" s="37"/>
      <c r="AK63" s="37">
        <f t="shared" si="0"/>
        <v>0</v>
      </c>
      <c r="AL63" s="1">
        <f t="shared" si="1"/>
        <v>0</v>
      </c>
      <c r="AM63" s="37"/>
    </row>
    <row r="64" spans="1:39" ht="12.75" hidden="1">
      <c r="A64" s="98" t="s">
        <v>96</v>
      </c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126"/>
      <c r="AA64" s="146" t="s">
        <v>99</v>
      </c>
      <c r="AB64" s="147"/>
      <c r="AC64" s="147"/>
      <c r="AD64" s="160"/>
      <c r="AE64" s="37"/>
      <c r="AF64" s="37"/>
      <c r="AG64" s="37"/>
      <c r="AH64" s="37"/>
      <c r="AI64" s="37"/>
      <c r="AJ64" s="37"/>
      <c r="AK64" s="37">
        <f t="shared" si="0"/>
        <v>0</v>
      </c>
      <c r="AL64" s="1">
        <f t="shared" si="1"/>
        <v>0</v>
      </c>
      <c r="AM64" s="37"/>
    </row>
    <row r="65" spans="1:39" ht="12.75" hidden="1">
      <c r="A65" s="102" t="s">
        <v>104</v>
      </c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27"/>
      <c r="AA65" s="154" t="s">
        <v>100</v>
      </c>
      <c r="AB65" s="155"/>
      <c r="AC65" s="155"/>
      <c r="AD65" s="164"/>
      <c r="AE65" s="37">
        <f>SUM(AE62:AE64)</f>
        <v>0</v>
      </c>
      <c r="AF65" s="37"/>
      <c r="AG65" s="37">
        <f>SUM(AG62:AG64)</f>
        <v>0</v>
      </c>
      <c r="AH65" s="37"/>
      <c r="AI65" s="37">
        <f>SUM(AI62:AI64)</f>
        <v>0</v>
      </c>
      <c r="AJ65" s="37"/>
      <c r="AK65" s="37">
        <f t="shared" si="0"/>
        <v>0</v>
      </c>
      <c r="AL65" s="1">
        <f t="shared" si="1"/>
        <v>0</v>
      </c>
      <c r="AM65" s="37"/>
    </row>
    <row r="66" spans="1:38" s="1" customFormat="1" ht="12.75">
      <c r="A66" s="102" t="s">
        <v>523</v>
      </c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27"/>
      <c r="AA66" s="154" t="s">
        <v>101</v>
      </c>
      <c r="AB66" s="155"/>
      <c r="AC66" s="155"/>
      <c r="AD66" s="164"/>
      <c r="AE66" s="1">
        <f aca="true" t="shared" si="8" ref="AE66:AJ66">SUM(AE20,AE39,AE51,AE57,AE61,AE65)</f>
        <v>208700460</v>
      </c>
      <c r="AF66" s="1">
        <f t="shared" si="8"/>
        <v>215857080</v>
      </c>
      <c r="AG66" s="1">
        <f t="shared" si="8"/>
        <v>0</v>
      </c>
      <c r="AH66" s="1">
        <f t="shared" si="8"/>
        <v>1165106</v>
      </c>
      <c r="AI66" s="1">
        <f t="shared" si="8"/>
        <v>15642342</v>
      </c>
      <c r="AJ66" s="1">
        <f t="shared" si="8"/>
        <v>15642342</v>
      </c>
      <c r="AK66" s="37">
        <f t="shared" si="0"/>
        <v>224342802</v>
      </c>
      <c r="AL66" s="1">
        <f t="shared" si="1"/>
        <v>232664528</v>
      </c>
    </row>
    <row r="67" spans="1:39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166"/>
      <c r="AB67" s="166"/>
      <c r="AC67" s="166"/>
      <c r="AD67" s="166"/>
      <c r="AE67" s="37"/>
      <c r="AF67" s="37"/>
      <c r="AG67" s="37"/>
      <c r="AH67" s="37"/>
      <c r="AI67" s="37"/>
      <c r="AJ67" s="37"/>
      <c r="AK67" s="37">
        <f t="shared" si="0"/>
        <v>0</v>
      </c>
      <c r="AL67" s="1">
        <f t="shared" si="1"/>
        <v>0</v>
      </c>
      <c r="AM67" s="37"/>
    </row>
    <row r="68" spans="1:39" ht="12.75" customHeight="1">
      <c r="A68" s="128" t="s">
        <v>157</v>
      </c>
      <c r="B68" s="128"/>
      <c r="C68" s="128"/>
      <c r="D68" s="128"/>
      <c r="E68" s="128"/>
      <c r="F68" s="128"/>
      <c r="G68" s="128"/>
      <c r="H68" s="128"/>
      <c r="I68" s="128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166"/>
      <c r="AB68" s="166"/>
      <c r="AC68" s="166"/>
      <c r="AD68" s="166"/>
      <c r="AE68" s="37"/>
      <c r="AF68" s="37"/>
      <c r="AG68" s="37"/>
      <c r="AH68" s="37"/>
      <c r="AI68" s="37"/>
      <c r="AJ68" s="37"/>
      <c r="AK68" s="37">
        <f t="shared" si="0"/>
        <v>0</v>
      </c>
      <c r="AL68" s="1">
        <f t="shared" si="1"/>
        <v>0</v>
      </c>
      <c r="AM68" s="37"/>
    </row>
    <row r="69" spans="1:39" ht="12.75">
      <c r="A69" s="128" t="s">
        <v>107</v>
      </c>
      <c r="B69" s="128"/>
      <c r="C69" s="128"/>
      <c r="D69" s="128"/>
      <c r="E69" s="128"/>
      <c r="F69" s="128"/>
      <c r="G69" s="128"/>
      <c r="H69" s="128"/>
      <c r="I69" s="128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166"/>
      <c r="AB69" s="166"/>
      <c r="AC69" s="166"/>
      <c r="AD69" s="166"/>
      <c r="AE69" s="37"/>
      <c r="AF69" s="37"/>
      <c r="AG69" s="37"/>
      <c r="AH69" s="37"/>
      <c r="AI69" s="37"/>
      <c r="AJ69" s="37"/>
      <c r="AK69" s="37">
        <f t="shared" si="0"/>
        <v>0</v>
      </c>
      <c r="AL69" s="1">
        <f t="shared" si="1"/>
        <v>0</v>
      </c>
      <c r="AM69" s="37"/>
    </row>
    <row r="70" spans="1:38" s="1" customFormat="1" ht="12.75">
      <c r="A70" s="113" t="s">
        <v>108</v>
      </c>
      <c r="B70" s="113"/>
      <c r="C70" s="113"/>
      <c r="D70" s="113"/>
      <c r="E70" s="113"/>
      <c r="F70" s="113"/>
      <c r="G70" s="113"/>
      <c r="H70" s="113"/>
      <c r="I70" s="113"/>
      <c r="AA70" s="1" t="s">
        <v>109</v>
      </c>
      <c r="AE70" s="36" t="s">
        <v>499</v>
      </c>
      <c r="AF70" s="36"/>
      <c r="AG70" s="36" t="s">
        <v>159</v>
      </c>
      <c r="AH70" s="36"/>
      <c r="AI70" s="36" t="s">
        <v>160</v>
      </c>
      <c r="AJ70" s="36"/>
      <c r="AK70" s="37">
        <f aca="true" t="shared" si="9" ref="AK70:AK98">SUM(AE70,AG70,AI70)</f>
        <v>0</v>
      </c>
      <c r="AL70" s="1">
        <f aca="true" t="shared" si="10" ref="AL70:AL98">SUM(AF70,AH70,AJ70)</f>
        <v>0</v>
      </c>
    </row>
    <row r="71" spans="1:39" ht="12.75" hidden="1">
      <c r="A71" s="117" t="s">
        <v>110</v>
      </c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9"/>
      <c r="AA71" s="110" t="s">
        <v>111</v>
      </c>
      <c r="AB71" s="111"/>
      <c r="AC71" s="111"/>
      <c r="AD71" s="111"/>
      <c r="AE71" s="37"/>
      <c r="AF71" s="37"/>
      <c r="AG71" s="37"/>
      <c r="AH71" s="37"/>
      <c r="AI71" s="37"/>
      <c r="AJ71" s="37"/>
      <c r="AK71" s="37">
        <f t="shared" si="9"/>
        <v>0</v>
      </c>
      <c r="AL71" s="1">
        <f t="shared" si="10"/>
        <v>0</v>
      </c>
      <c r="AM71" s="37"/>
    </row>
    <row r="72" spans="1:39" ht="12.75" hidden="1">
      <c r="A72" s="110" t="s">
        <v>112</v>
      </c>
      <c r="B72" s="111"/>
      <c r="C72" s="111"/>
      <c r="D72" s="111"/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2"/>
      <c r="AA72" s="110" t="s">
        <v>113</v>
      </c>
      <c r="AB72" s="111"/>
      <c r="AC72" s="111"/>
      <c r="AD72" s="111"/>
      <c r="AE72" s="37"/>
      <c r="AF72" s="37"/>
      <c r="AG72" s="37"/>
      <c r="AH72" s="37"/>
      <c r="AI72" s="37"/>
      <c r="AJ72" s="37"/>
      <c r="AK72" s="37">
        <f t="shared" si="9"/>
        <v>0</v>
      </c>
      <c r="AL72" s="1">
        <f t="shared" si="10"/>
        <v>0</v>
      </c>
      <c r="AM72" s="37"/>
    </row>
    <row r="73" spans="1:39" ht="12.75" hidden="1">
      <c r="A73" s="117" t="s">
        <v>114</v>
      </c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9"/>
      <c r="AA73" s="110" t="s">
        <v>115</v>
      </c>
      <c r="AB73" s="111"/>
      <c r="AC73" s="111"/>
      <c r="AD73" s="111"/>
      <c r="AE73" s="37"/>
      <c r="AF73" s="37"/>
      <c r="AG73" s="37"/>
      <c r="AH73" s="37"/>
      <c r="AI73" s="37"/>
      <c r="AJ73" s="37"/>
      <c r="AK73" s="37">
        <f t="shared" si="9"/>
        <v>0</v>
      </c>
      <c r="AL73" s="1">
        <f t="shared" si="10"/>
        <v>0</v>
      </c>
      <c r="AM73" s="37"/>
    </row>
    <row r="74" spans="1:39" ht="12.75" hidden="1">
      <c r="A74" s="114" t="s">
        <v>116</v>
      </c>
      <c r="B74" s="115"/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5"/>
      <c r="Z74" s="116"/>
      <c r="AA74" s="114" t="s">
        <v>117</v>
      </c>
      <c r="AB74" s="115"/>
      <c r="AC74" s="115"/>
      <c r="AD74" s="115"/>
      <c r="AE74" s="37">
        <f>SUM(AE71:AE73)</f>
        <v>0</v>
      </c>
      <c r="AF74" s="37"/>
      <c r="AG74" s="37">
        <f>SUM(AG71:AG73)</f>
        <v>0</v>
      </c>
      <c r="AH74" s="37"/>
      <c r="AI74" s="37">
        <f>SUM(AI71:AI73)</f>
        <v>0</v>
      </c>
      <c r="AJ74" s="37"/>
      <c r="AK74" s="37">
        <f t="shared" si="9"/>
        <v>0</v>
      </c>
      <c r="AL74" s="1">
        <f t="shared" si="10"/>
        <v>0</v>
      </c>
      <c r="AM74" s="37"/>
    </row>
    <row r="75" spans="1:39" ht="12.75" hidden="1">
      <c r="A75" s="110" t="s">
        <v>118</v>
      </c>
      <c r="B75" s="111"/>
      <c r="C75" s="111"/>
      <c r="D75" s="111"/>
      <c r="E75" s="111"/>
      <c r="F75" s="111"/>
      <c r="G75" s="111"/>
      <c r="H75" s="111"/>
      <c r="I75" s="111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1"/>
      <c r="Z75" s="112"/>
      <c r="AA75" s="110" t="s">
        <v>119</v>
      </c>
      <c r="AB75" s="111"/>
      <c r="AC75" s="111"/>
      <c r="AD75" s="111"/>
      <c r="AE75" s="37"/>
      <c r="AF75" s="37"/>
      <c r="AG75" s="37"/>
      <c r="AH75" s="37"/>
      <c r="AI75" s="37"/>
      <c r="AJ75" s="37"/>
      <c r="AK75" s="37">
        <f t="shared" si="9"/>
        <v>0</v>
      </c>
      <c r="AL75" s="1">
        <f t="shared" si="10"/>
        <v>0</v>
      </c>
      <c r="AM75" s="37"/>
    </row>
    <row r="76" spans="1:39" ht="12.75" hidden="1">
      <c r="A76" s="117" t="s">
        <v>120</v>
      </c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9"/>
      <c r="AA76" s="110" t="s">
        <v>121</v>
      </c>
      <c r="AB76" s="111"/>
      <c r="AC76" s="111"/>
      <c r="AD76" s="111"/>
      <c r="AE76" s="37"/>
      <c r="AF76" s="37"/>
      <c r="AG76" s="37"/>
      <c r="AH76" s="37"/>
      <c r="AI76" s="37"/>
      <c r="AJ76" s="37"/>
      <c r="AK76" s="37">
        <f t="shared" si="9"/>
        <v>0</v>
      </c>
      <c r="AL76" s="1">
        <f t="shared" si="10"/>
        <v>0</v>
      </c>
      <c r="AM76" s="37"/>
    </row>
    <row r="77" spans="1:39" ht="12.75" hidden="1">
      <c r="A77" s="110" t="s">
        <v>122</v>
      </c>
      <c r="B77" s="111"/>
      <c r="C77" s="111"/>
      <c r="D77" s="111"/>
      <c r="E77" s="111"/>
      <c r="F77" s="111"/>
      <c r="G77" s="111"/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1"/>
      <c r="S77" s="111"/>
      <c r="T77" s="111"/>
      <c r="U77" s="111"/>
      <c r="V77" s="111"/>
      <c r="W77" s="111"/>
      <c r="X77" s="111"/>
      <c r="Y77" s="111"/>
      <c r="Z77" s="112"/>
      <c r="AA77" s="110" t="s">
        <v>123</v>
      </c>
      <c r="AB77" s="111"/>
      <c r="AC77" s="111"/>
      <c r="AD77" s="111"/>
      <c r="AE77" s="37"/>
      <c r="AF77" s="37"/>
      <c r="AG77" s="37"/>
      <c r="AH77" s="37"/>
      <c r="AI77" s="37"/>
      <c r="AJ77" s="37"/>
      <c r="AK77" s="37">
        <f t="shared" si="9"/>
        <v>0</v>
      </c>
      <c r="AL77" s="1">
        <f t="shared" si="10"/>
        <v>0</v>
      </c>
      <c r="AM77" s="37"/>
    </row>
    <row r="78" spans="1:39" ht="12.75" hidden="1">
      <c r="A78" s="117" t="s">
        <v>124</v>
      </c>
      <c r="B78" s="118"/>
      <c r="C78" s="118"/>
      <c r="D78" s="118"/>
      <c r="E78" s="118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8"/>
      <c r="Z78" s="119"/>
      <c r="AA78" s="110" t="s">
        <v>125</v>
      </c>
      <c r="AB78" s="111"/>
      <c r="AC78" s="111"/>
      <c r="AD78" s="111"/>
      <c r="AE78" s="37"/>
      <c r="AF78" s="37"/>
      <c r="AG78" s="37"/>
      <c r="AH78" s="37"/>
      <c r="AI78" s="37"/>
      <c r="AJ78" s="37"/>
      <c r="AK78" s="37">
        <f t="shared" si="9"/>
        <v>0</v>
      </c>
      <c r="AL78" s="1">
        <f t="shared" si="10"/>
        <v>0</v>
      </c>
      <c r="AM78" s="37"/>
    </row>
    <row r="79" spans="1:39" ht="12.75" hidden="1">
      <c r="A79" s="120" t="s">
        <v>126</v>
      </c>
      <c r="B79" s="121"/>
      <c r="C79" s="121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2"/>
      <c r="AA79" s="114" t="s">
        <v>127</v>
      </c>
      <c r="AB79" s="115"/>
      <c r="AC79" s="115"/>
      <c r="AD79" s="115"/>
      <c r="AE79" s="37">
        <f>SUM(AE75:AE78)</f>
        <v>0</v>
      </c>
      <c r="AF79" s="37"/>
      <c r="AG79" s="37">
        <f>SUM(AG75:AG78)</f>
        <v>0</v>
      </c>
      <c r="AH79" s="37"/>
      <c r="AI79" s="37">
        <f>SUM(AI75:AI78)</f>
        <v>0</v>
      </c>
      <c r="AJ79" s="37"/>
      <c r="AK79" s="37">
        <f t="shared" si="9"/>
        <v>0</v>
      </c>
      <c r="AL79" s="1">
        <f t="shared" si="10"/>
        <v>0</v>
      </c>
      <c r="AM79" s="37"/>
    </row>
    <row r="80" spans="1:38" s="1" customFormat="1" ht="12.75">
      <c r="A80" s="32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4"/>
      <c r="AA80" s="94"/>
      <c r="AB80" s="95"/>
      <c r="AC80" s="95"/>
      <c r="AD80" s="95"/>
      <c r="AE80" s="1" t="s">
        <v>500</v>
      </c>
      <c r="AG80" s="1" t="s">
        <v>500</v>
      </c>
      <c r="AI80" s="1" t="s">
        <v>500</v>
      </c>
      <c r="AK80" s="37">
        <f t="shared" si="9"/>
        <v>0</v>
      </c>
      <c r="AL80" s="1">
        <f t="shared" si="10"/>
        <v>0</v>
      </c>
    </row>
    <row r="81" spans="1:39" ht="12.75">
      <c r="A81" s="110" t="s">
        <v>128</v>
      </c>
      <c r="B81" s="111"/>
      <c r="C81" s="111"/>
      <c r="D81" s="111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1"/>
      <c r="W81" s="111"/>
      <c r="X81" s="111"/>
      <c r="Y81" s="111"/>
      <c r="Z81" s="112"/>
      <c r="AA81" s="110" t="s">
        <v>129</v>
      </c>
      <c r="AB81" s="111"/>
      <c r="AC81" s="111"/>
      <c r="AD81" s="111"/>
      <c r="AE81" s="37">
        <v>89656674</v>
      </c>
      <c r="AF81" s="37">
        <v>84197125</v>
      </c>
      <c r="AG81" s="37">
        <v>0</v>
      </c>
      <c r="AH81" s="37">
        <v>428036</v>
      </c>
      <c r="AI81" s="37">
        <v>0</v>
      </c>
      <c r="AJ81" s="37">
        <v>297312</v>
      </c>
      <c r="AK81" s="37">
        <f t="shared" si="9"/>
        <v>89656674</v>
      </c>
      <c r="AL81" s="1">
        <f t="shared" si="10"/>
        <v>84922473</v>
      </c>
      <c r="AM81" s="37"/>
    </row>
    <row r="82" spans="1:39" ht="12.75" hidden="1">
      <c r="A82" s="110" t="s">
        <v>130</v>
      </c>
      <c r="B82" s="111"/>
      <c r="C82" s="111"/>
      <c r="D82" s="111"/>
      <c r="E82" s="111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1"/>
      <c r="R82" s="111"/>
      <c r="S82" s="111"/>
      <c r="T82" s="111"/>
      <c r="U82" s="111"/>
      <c r="V82" s="111"/>
      <c r="W82" s="111"/>
      <c r="X82" s="111"/>
      <c r="Y82" s="111"/>
      <c r="Z82" s="112"/>
      <c r="AA82" s="110" t="s">
        <v>131</v>
      </c>
      <c r="AB82" s="111"/>
      <c r="AC82" s="111"/>
      <c r="AD82" s="111"/>
      <c r="AE82" s="37"/>
      <c r="AF82" s="37"/>
      <c r="AG82" s="37"/>
      <c r="AH82" s="37"/>
      <c r="AI82" s="37"/>
      <c r="AJ82" s="37"/>
      <c r="AK82" s="37">
        <f t="shared" si="9"/>
        <v>0</v>
      </c>
      <c r="AL82" s="1">
        <f t="shared" si="10"/>
        <v>0</v>
      </c>
      <c r="AM82" s="37"/>
    </row>
    <row r="83" spans="1:38" s="1" customFormat="1" ht="12.75">
      <c r="A83" s="114" t="s">
        <v>524</v>
      </c>
      <c r="B83" s="115"/>
      <c r="C83" s="115"/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115"/>
      <c r="T83" s="115"/>
      <c r="U83" s="115"/>
      <c r="V83" s="115"/>
      <c r="W83" s="115"/>
      <c r="X83" s="115"/>
      <c r="Y83" s="115"/>
      <c r="Z83" s="116"/>
      <c r="AA83" s="114" t="s">
        <v>132</v>
      </c>
      <c r="AB83" s="115"/>
      <c r="AC83" s="115"/>
      <c r="AD83" s="115"/>
      <c r="AE83" s="1">
        <f aca="true" t="shared" si="11" ref="AE83:AJ83">SUM(AE81:AE82)</f>
        <v>89656674</v>
      </c>
      <c r="AF83" s="1">
        <f t="shared" si="11"/>
        <v>84197125</v>
      </c>
      <c r="AG83" s="1">
        <f t="shared" si="11"/>
        <v>0</v>
      </c>
      <c r="AH83" s="1">
        <f t="shared" si="11"/>
        <v>428036</v>
      </c>
      <c r="AI83" s="1">
        <f t="shared" si="11"/>
        <v>0</v>
      </c>
      <c r="AJ83" s="1">
        <f t="shared" si="11"/>
        <v>297312</v>
      </c>
      <c r="AK83" s="37">
        <f t="shared" si="9"/>
        <v>89656674</v>
      </c>
      <c r="AL83" s="1">
        <f t="shared" si="10"/>
        <v>84922473</v>
      </c>
    </row>
    <row r="84" spans="1:39" ht="12.75" hidden="1">
      <c r="A84" s="117" t="s">
        <v>133</v>
      </c>
      <c r="B84" s="118"/>
      <c r="C84" s="118"/>
      <c r="D84" s="118"/>
      <c r="E84" s="118"/>
      <c r="F84" s="118"/>
      <c r="G84" s="118"/>
      <c r="H84" s="118"/>
      <c r="I84" s="118"/>
      <c r="J84" s="118"/>
      <c r="K84" s="118"/>
      <c r="L84" s="118"/>
      <c r="M84" s="118"/>
      <c r="N84" s="118"/>
      <c r="O84" s="118"/>
      <c r="P84" s="118"/>
      <c r="Q84" s="118"/>
      <c r="R84" s="118"/>
      <c r="S84" s="118"/>
      <c r="T84" s="118"/>
      <c r="U84" s="118"/>
      <c r="V84" s="118"/>
      <c r="W84" s="118"/>
      <c r="X84" s="118"/>
      <c r="Y84" s="118"/>
      <c r="Z84" s="119"/>
      <c r="AA84" s="110" t="s">
        <v>134</v>
      </c>
      <c r="AB84" s="111"/>
      <c r="AC84" s="111"/>
      <c r="AD84" s="111"/>
      <c r="AE84" s="37"/>
      <c r="AF84" s="37"/>
      <c r="AG84" s="37"/>
      <c r="AH84" s="37"/>
      <c r="AI84" s="37"/>
      <c r="AJ84" s="37"/>
      <c r="AK84" s="37">
        <f t="shared" si="9"/>
        <v>0</v>
      </c>
      <c r="AL84" s="1">
        <f t="shared" si="10"/>
        <v>0</v>
      </c>
      <c r="AM84" s="37"/>
    </row>
    <row r="85" spans="1:39" ht="12.75" hidden="1">
      <c r="A85" s="117" t="s">
        <v>135</v>
      </c>
      <c r="B85" s="118"/>
      <c r="C85" s="118"/>
      <c r="D85" s="118"/>
      <c r="E85" s="118"/>
      <c r="F85" s="118"/>
      <c r="G85" s="118"/>
      <c r="H85" s="118"/>
      <c r="I85" s="118"/>
      <c r="J85" s="118"/>
      <c r="K85" s="118"/>
      <c r="L85" s="118"/>
      <c r="M85" s="118"/>
      <c r="N85" s="118"/>
      <c r="O85" s="118"/>
      <c r="P85" s="118"/>
      <c r="Q85" s="118"/>
      <c r="R85" s="118"/>
      <c r="S85" s="118"/>
      <c r="T85" s="118"/>
      <c r="U85" s="118"/>
      <c r="V85" s="118"/>
      <c r="W85" s="118"/>
      <c r="X85" s="118"/>
      <c r="Y85" s="118"/>
      <c r="Z85" s="119"/>
      <c r="AA85" s="110" t="s">
        <v>136</v>
      </c>
      <c r="AB85" s="111"/>
      <c r="AC85" s="111"/>
      <c r="AD85" s="111"/>
      <c r="AE85" s="37"/>
      <c r="AF85" s="37"/>
      <c r="AG85" s="37"/>
      <c r="AH85" s="37"/>
      <c r="AI85" s="37"/>
      <c r="AJ85" s="37"/>
      <c r="AK85" s="37">
        <f t="shared" si="9"/>
        <v>0</v>
      </c>
      <c r="AL85" s="1">
        <f t="shared" si="10"/>
        <v>0</v>
      </c>
      <c r="AM85" s="37"/>
    </row>
    <row r="86" spans="1:39" ht="12.75">
      <c r="A86" s="117" t="s">
        <v>137</v>
      </c>
      <c r="B86" s="118"/>
      <c r="C86" s="118"/>
      <c r="D86" s="118"/>
      <c r="E86" s="118"/>
      <c r="F86" s="118"/>
      <c r="G86" s="118"/>
      <c r="H86" s="118"/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118"/>
      <c r="U86" s="118"/>
      <c r="V86" s="118"/>
      <c r="W86" s="118"/>
      <c r="X86" s="118"/>
      <c r="Y86" s="118"/>
      <c r="Z86" s="119"/>
      <c r="AA86" s="110" t="s">
        <v>138</v>
      </c>
      <c r="AB86" s="111"/>
      <c r="AC86" s="111"/>
      <c r="AD86" s="111"/>
      <c r="AE86" s="37"/>
      <c r="AF86" s="37"/>
      <c r="AG86" s="37">
        <v>40908765</v>
      </c>
      <c r="AH86" s="37">
        <v>41571612</v>
      </c>
      <c r="AI86" s="37">
        <v>102644975</v>
      </c>
      <c r="AJ86" s="37">
        <v>97518115</v>
      </c>
      <c r="AK86" s="37">
        <f t="shared" si="9"/>
        <v>143553740</v>
      </c>
      <c r="AL86" s="1">
        <f t="shared" si="10"/>
        <v>139089727</v>
      </c>
      <c r="AM86" s="37"/>
    </row>
    <row r="87" spans="1:39" ht="12.75" hidden="1">
      <c r="A87" s="117" t="s">
        <v>139</v>
      </c>
      <c r="B87" s="118"/>
      <c r="C87" s="118"/>
      <c r="D87" s="118"/>
      <c r="E87" s="118"/>
      <c r="F87" s="118"/>
      <c r="G87" s="118"/>
      <c r="H87" s="118"/>
      <c r="I87" s="118"/>
      <c r="J87" s="118"/>
      <c r="K87" s="118"/>
      <c r="L87" s="118"/>
      <c r="M87" s="118"/>
      <c r="N87" s="118"/>
      <c r="O87" s="118"/>
      <c r="P87" s="118"/>
      <c r="Q87" s="118"/>
      <c r="R87" s="118"/>
      <c r="S87" s="118"/>
      <c r="T87" s="118"/>
      <c r="U87" s="118"/>
      <c r="V87" s="118"/>
      <c r="W87" s="118"/>
      <c r="X87" s="118"/>
      <c r="Y87" s="118"/>
      <c r="Z87" s="119"/>
      <c r="AA87" s="110" t="s">
        <v>140</v>
      </c>
      <c r="AB87" s="111"/>
      <c r="AC87" s="111"/>
      <c r="AD87" s="111"/>
      <c r="AE87" s="37"/>
      <c r="AF87" s="37"/>
      <c r="AG87" s="37"/>
      <c r="AH87" s="37"/>
      <c r="AI87" s="37"/>
      <c r="AJ87" s="37"/>
      <c r="AK87" s="37">
        <f t="shared" si="9"/>
        <v>0</v>
      </c>
      <c r="AL87" s="1">
        <f t="shared" si="10"/>
        <v>0</v>
      </c>
      <c r="AM87" s="37"/>
    </row>
    <row r="88" spans="1:39" ht="12.75" hidden="1">
      <c r="A88" s="110" t="s">
        <v>141</v>
      </c>
      <c r="B88" s="111"/>
      <c r="C88" s="111"/>
      <c r="D88" s="111"/>
      <c r="E88" s="111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111"/>
      <c r="U88" s="111"/>
      <c r="V88" s="111"/>
      <c r="W88" s="111"/>
      <c r="X88" s="111"/>
      <c r="Y88" s="111"/>
      <c r="Z88" s="112"/>
      <c r="AA88" s="110" t="s">
        <v>142</v>
      </c>
      <c r="AB88" s="111"/>
      <c r="AC88" s="111"/>
      <c r="AD88" s="111"/>
      <c r="AE88" s="37"/>
      <c r="AF88" s="37"/>
      <c r="AG88" s="37"/>
      <c r="AH88" s="37"/>
      <c r="AI88" s="37"/>
      <c r="AJ88" s="37"/>
      <c r="AK88" s="37">
        <f t="shared" si="9"/>
        <v>0</v>
      </c>
      <c r="AL88" s="1">
        <f t="shared" si="10"/>
        <v>0</v>
      </c>
      <c r="AM88" s="37"/>
    </row>
    <row r="89" spans="1:38" s="1" customFormat="1" ht="12.75">
      <c r="A89" s="114" t="s">
        <v>525</v>
      </c>
      <c r="B89" s="115"/>
      <c r="C89" s="115"/>
      <c r="D89" s="115"/>
      <c r="E89" s="115"/>
      <c r="F89" s="115"/>
      <c r="G89" s="115"/>
      <c r="H89" s="115"/>
      <c r="I89" s="115"/>
      <c r="J89" s="115"/>
      <c r="K89" s="115"/>
      <c r="L89" s="115"/>
      <c r="M89" s="115"/>
      <c r="N89" s="115"/>
      <c r="O89" s="115"/>
      <c r="P89" s="115"/>
      <c r="Q89" s="115"/>
      <c r="R89" s="115"/>
      <c r="S89" s="115"/>
      <c r="T89" s="115"/>
      <c r="U89" s="115"/>
      <c r="V89" s="115"/>
      <c r="W89" s="115"/>
      <c r="X89" s="115"/>
      <c r="Y89" s="115"/>
      <c r="Z89" s="116"/>
      <c r="AA89" s="114" t="s">
        <v>143</v>
      </c>
      <c r="AB89" s="115"/>
      <c r="AC89" s="115"/>
      <c r="AD89" s="115"/>
      <c r="AE89" s="1">
        <f aca="true" t="shared" si="12" ref="AE89:AJ89">SUM(AE74,AE79,AE83,AE84,AE85,AE86,AE87,AE88)</f>
        <v>89656674</v>
      </c>
      <c r="AF89" s="1">
        <f t="shared" si="12"/>
        <v>84197125</v>
      </c>
      <c r="AG89" s="1">
        <f t="shared" si="12"/>
        <v>40908765</v>
      </c>
      <c r="AH89" s="1">
        <f t="shared" si="12"/>
        <v>41999648</v>
      </c>
      <c r="AI89" s="1">
        <f t="shared" si="12"/>
        <v>102644975</v>
      </c>
      <c r="AJ89" s="1">
        <f t="shared" si="12"/>
        <v>97815427</v>
      </c>
      <c r="AK89" s="37">
        <f t="shared" si="9"/>
        <v>233210414</v>
      </c>
      <c r="AL89" s="1">
        <f t="shared" si="10"/>
        <v>224012200</v>
      </c>
    </row>
    <row r="90" spans="1:39" ht="12.75" hidden="1">
      <c r="A90" s="110" t="s">
        <v>144</v>
      </c>
      <c r="B90" s="111"/>
      <c r="C90" s="111"/>
      <c r="D90" s="111"/>
      <c r="E90" s="111"/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  <c r="T90" s="111"/>
      <c r="U90" s="111"/>
      <c r="V90" s="111"/>
      <c r="W90" s="111"/>
      <c r="X90" s="111"/>
      <c r="Y90" s="111"/>
      <c r="Z90" s="112"/>
      <c r="AA90" s="110" t="s">
        <v>145</v>
      </c>
      <c r="AB90" s="111"/>
      <c r="AC90" s="111"/>
      <c r="AD90" s="111"/>
      <c r="AE90" s="37"/>
      <c r="AF90" s="37"/>
      <c r="AG90" s="37"/>
      <c r="AH90" s="37"/>
      <c r="AI90" s="37"/>
      <c r="AJ90" s="37"/>
      <c r="AK90" s="37">
        <f t="shared" si="9"/>
        <v>0</v>
      </c>
      <c r="AL90" s="1">
        <f t="shared" si="10"/>
        <v>0</v>
      </c>
      <c r="AM90" s="37"/>
    </row>
    <row r="91" spans="1:39" ht="12.75" hidden="1">
      <c r="A91" s="110" t="s">
        <v>146</v>
      </c>
      <c r="B91" s="111"/>
      <c r="C91" s="111"/>
      <c r="D91" s="111"/>
      <c r="E91" s="111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  <c r="T91" s="111"/>
      <c r="U91" s="111"/>
      <c r="V91" s="111"/>
      <c r="W91" s="111"/>
      <c r="X91" s="111"/>
      <c r="Y91" s="111"/>
      <c r="Z91" s="112"/>
      <c r="AA91" s="110" t="s">
        <v>147</v>
      </c>
      <c r="AB91" s="111"/>
      <c r="AC91" s="111"/>
      <c r="AD91" s="111"/>
      <c r="AE91" s="37"/>
      <c r="AF91" s="37"/>
      <c r="AG91" s="37"/>
      <c r="AH91" s="37"/>
      <c r="AI91" s="37"/>
      <c r="AJ91" s="37"/>
      <c r="AK91" s="37">
        <f t="shared" si="9"/>
        <v>0</v>
      </c>
      <c r="AL91" s="1">
        <f t="shared" si="10"/>
        <v>0</v>
      </c>
      <c r="AM91" s="37"/>
    </row>
    <row r="92" spans="1:39" ht="12.75" hidden="1">
      <c r="A92" s="117" t="s">
        <v>148</v>
      </c>
      <c r="B92" s="118"/>
      <c r="C92" s="118"/>
      <c r="D92" s="118"/>
      <c r="E92" s="118"/>
      <c r="F92" s="118"/>
      <c r="G92" s="118"/>
      <c r="H92" s="118"/>
      <c r="I92" s="118"/>
      <c r="J92" s="118"/>
      <c r="K92" s="118"/>
      <c r="L92" s="118"/>
      <c r="M92" s="118"/>
      <c r="N92" s="118"/>
      <c r="O92" s="118"/>
      <c r="P92" s="118"/>
      <c r="Q92" s="118"/>
      <c r="R92" s="118"/>
      <c r="S92" s="118"/>
      <c r="T92" s="118"/>
      <c r="U92" s="118"/>
      <c r="V92" s="118"/>
      <c r="W92" s="118"/>
      <c r="X92" s="118"/>
      <c r="Y92" s="118"/>
      <c r="Z92" s="119"/>
      <c r="AA92" s="110" t="s">
        <v>149</v>
      </c>
      <c r="AB92" s="111"/>
      <c r="AC92" s="111"/>
      <c r="AD92" s="111"/>
      <c r="AE92" s="37"/>
      <c r="AF92" s="37"/>
      <c r="AG92" s="37"/>
      <c r="AH92" s="37"/>
      <c r="AI92" s="37"/>
      <c r="AJ92" s="37"/>
      <c r="AK92" s="37">
        <f t="shared" si="9"/>
        <v>0</v>
      </c>
      <c r="AL92" s="1">
        <f t="shared" si="10"/>
        <v>0</v>
      </c>
      <c r="AM92" s="37"/>
    </row>
    <row r="93" spans="1:39" ht="12.75" hidden="1">
      <c r="A93" s="117" t="s">
        <v>150</v>
      </c>
      <c r="B93" s="118"/>
      <c r="C93" s="118"/>
      <c r="D93" s="118"/>
      <c r="E93" s="118"/>
      <c r="F93" s="118"/>
      <c r="G93" s="118"/>
      <c r="H93" s="118"/>
      <c r="I93" s="118"/>
      <c r="J93" s="118"/>
      <c r="K93" s="118"/>
      <c r="L93" s="118"/>
      <c r="M93" s="118"/>
      <c r="N93" s="118"/>
      <c r="O93" s="118"/>
      <c r="P93" s="118"/>
      <c r="Q93" s="118"/>
      <c r="R93" s="118"/>
      <c r="S93" s="118"/>
      <c r="T93" s="118"/>
      <c r="U93" s="118"/>
      <c r="V93" s="118"/>
      <c r="W93" s="118"/>
      <c r="X93" s="118"/>
      <c r="Y93" s="118"/>
      <c r="Z93" s="119"/>
      <c r="AA93" s="110" t="s">
        <v>151</v>
      </c>
      <c r="AB93" s="111"/>
      <c r="AC93" s="111"/>
      <c r="AD93" s="111"/>
      <c r="AE93" s="37"/>
      <c r="AF93" s="37"/>
      <c r="AG93" s="37"/>
      <c r="AH93" s="37"/>
      <c r="AI93" s="37"/>
      <c r="AJ93" s="37"/>
      <c r="AK93" s="37">
        <f t="shared" si="9"/>
        <v>0</v>
      </c>
      <c r="AL93" s="1">
        <f t="shared" si="10"/>
        <v>0</v>
      </c>
      <c r="AM93" s="37"/>
    </row>
    <row r="94" spans="1:39" ht="12.75" hidden="1">
      <c r="A94" s="120" t="s">
        <v>152</v>
      </c>
      <c r="B94" s="121"/>
      <c r="C94" s="121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2"/>
      <c r="AA94" s="114" t="s">
        <v>153</v>
      </c>
      <c r="AB94" s="115"/>
      <c r="AC94" s="115"/>
      <c r="AD94" s="115"/>
      <c r="AE94" s="37">
        <f>SUM(AE90:AE93)</f>
        <v>0</v>
      </c>
      <c r="AF94" s="37"/>
      <c r="AG94" s="37">
        <f>SUM(AG90:AG93)</f>
        <v>0</v>
      </c>
      <c r="AH94" s="37"/>
      <c r="AI94" s="37">
        <f>SUM(AI90:AI93)</f>
        <v>0</v>
      </c>
      <c r="AJ94" s="37"/>
      <c r="AK94" s="37">
        <f t="shared" si="9"/>
        <v>0</v>
      </c>
      <c r="AL94" s="1">
        <f t="shared" si="10"/>
        <v>0</v>
      </c>
      <c r="AM94" s="37"/>
    </row>
    <row r="95" spans="1:39" ht="12.75" hidden="1">
      <c r="A95" s="110" t="s">
        <v>154</v>
      </c>
      <c r="B95" s="111"/>
      <c r="C95" s="111"/>
      <c r="D95" s="111"/>
      <c r="E95" s="111"/>
      <c r="F95" s="111"/>
      <c r="G95" s="111"/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  <c r="T95" s="111"/>
      <c r="U95" s="111"/>
      <c r="V95" s="111"/>
      <c r="W95" s="111"/>
      <c r="X95" s="111"/>
      <c r="Y95" s="111"/>
      <c r="Z95" s="112"/>
      <c r="AA95" s="110" t="s">
        <v>155</v>
      </c>
      <c r="AB95" s="111"/>
      <c r="AC95" s="111"/>
      <c r="AD95" s="111"/>
      <c r="AE95" s="37"/>
      <c r="AF95" s="37"/>
      <c r="AG95" s="37"/>
      <c r="AH95" s="37"/>
      <c r="AI95" s="37"/>
      <c r="AJ95" s="37"/>
      <c r="AK95" s="37">
        <f t="shared" si="9"/>
        <v>0</v>
      </c>
      <c r="AL95" s="1">
        <f t="shared" si="10"/>
        <v>0</v>
      </c>
      <c r="AM95" s="37"/>
    </row>
    <row r="96" spans="1:38" s="1" customFormat="1" ht="12.75">
      <c r="A96" s="123" t="s">
        <v>526</v>
      </c>
      <c r="B96" s="124"/>
      <c r="C96" s="124"/>
      <c r="D96" s="124"/>
      <c r="E96" s="124"/>
      <c r="F96" s="124"/>
      <c r="G96" s="124"/>
      <c r="H96" s="124"/>
      <c r="I96" s="124"/>
      <c r="J96" s="124"/>
      <c r="K96" s="124"/>
      <c r="L96" s="124"/>
      <c r="M96" s="124"/>
      <c r="N96" s="124"/>
      <c r="O96" s="124"/>
      <c r="P96" s="124"/>
      <c r="Q96" s="124"/>
      <c r="R96" s="124"/>
      <c r="S96" s="124"/>
      <c r="T96" s="124"/>
      <c r="U96" s="124"/>
      <c r="V96" s="124"/>
      <c r="W96" s="124"/>
      <c r="X96" s="124"/>
      <c r="Y96" s="124"/>
      <c r="Z96" s="125"/>
      <c r="AA96" s="167" t="s">
        <v>156</v>
      </c>
      <c r="AB96" s="168"/>
      <c r="AC96" s="168"/>
      <c r="AD96" s="168"/>
      <c r="AE96" s="1">
        <f aca="true" t="shared" si="13" ref="AE96:AJ96">SUM(AE89,AE94,AE95)</f>
        <v>89656674</v>
      </c>
      <c r="AF96" s="1">
        <f t="shared" si="13"/>
        <v>84197125</v>
      </c>
      <c r="AG96" s="1">
        <f t="shared" si="13"/>
        <v>40908765</v>
      </c>
      <c r="AH96" s="1">
        <f t="shared" si="13"/>
        <v>41999648</v>
      </c>
      <c r="AI96" s="1">
        <f t="shared" si="13"/>
        <v>102644975</v>
      </c>
      <c r="AJ96" s="1">
        <f t="shared" si="13"/>
        <v>97815427</v>
      </c>
      <c r="AK96" s="37">
        <f t="shared" si="9"/>
        <v>233210414</v>
      </c>
      <c r="AL96" s="1">
        <f t="shared" si="10"/>
        <v>224012200</v>
      </c>
    </row>
    <row r="97" spans="1:39" ht="12.75">
      <c r="A97" s="32"/>
      <c r="B97" s="33"/>
      <c r="C97" s="33"/>
      <c r="D97" s="33"/>
      <c r="E97" s="33"/>
      <c r="F97" s="33"/>
      <c r="G97" s="33"/>
      <c r="H97" s="33"/>
      <c r="I97" s="34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169"/>
      <c r="AB97" s="169"/>
      <c r="AC97" s="169"/>
      <c r="AD97" s="169"/>
      <c r="AE97" s="37"/>
      <c r="AF97" s="37"/>
      <c r="AG97" s="37"/>
      <c r="AH97" s="37"/>
      <c r="AI97" s="37"/>
      <c r="AJ97" s="37"/>
      <c r="AK97" s="37">
        <f t="shared" si="9"/>
        <v>0</v>
      </c>
      <c r="AL97" s="1">
        <f t="shared" si="10"/>
        <v>0</v>
      </c>
      <c r="AM97" s="37"/>
    </row>
    <row r="98" spans="1:38" s="1" customFormat="1" ht="12.75">
      <c r="A98" s="38" t="s">
        <v>158</v>
      </c>
      <c r="B98" s="39"/>
      <c r="C98" s="39"/>
      <c r="D98" s="39"/>
      <c r="E98" s="39"/>
      <c r="F98" s="39"/>
      <c r="G98" s="39"/>
      <c r="H98" s="39"/>
      <c r="I98" s="40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1">
        <f aca="true" t="shared" si="14" ref="AE98:AJ98">SUM(AE66,AE96)</f>
        <v>298357134</v>
      </c>
      <c r="AF98" s="1">
        <f t="shared" si="14"/>
        <v>300054205</v>
      </c>
      <c r="AG98" s="1">
        <f t="shared" si="14"/>
        <v>40908765</v>
      </c>
      <c r="AH98" s="1">
        <f t="shared" si="14"/>
        <v>43164754</v>
      </c>
      <c r="AI98" s="1">
        <f t="shared" si="14"/>
        <v>118287317</v>
      </c>
      <c r="AJ98" s="1">
        <f t="shared" si="14"/>
        <v>113457769</v>
      </c>
      <c r="AK98" s="37">
        <f t="shared" si="9"/>
        <v>457553216</v>
      </c>
      <c r="AL98" s="1">
        <f t="shared" si="10"/>
        <v>456676728</v>
      </c>
    </row>
    <row r="99" spans="1:39" ht="12.75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1"/>
      <c r="AM99" s="37"/>
    </row>
    <row r="100" spans="1:39" ht="12.75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1"/>
      <c r="AM100" s="37"/>
    </row>
    <row r="101" spans="1:39" ht="12.75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1"/>
      <c r="AM101" s="37"/>
    </row>
    <row r="102" spans="1:39" ht="12.75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1"/>
      <c r="AM102" s="37"/>
    </row>
    <row r="103" spans="1:39" ht="12.75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  <c r="AJ103" s="37"/>
      <c r="AK103" s="37"/>
      <c r="AL103" s="1"/>
      <c r="AM103" s="37"/>
    </row>
    <row r="104" spans="1:39" ht="12.75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1"/>
      <c r="AM104" s="37"/>
    </row>
    <row r="105" spans="1:39" ht="12.75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1"/>
      <c r="AM105" s="37"/>
    </row>
    <row r="106" spans="1:39" ht="12.75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/>
      <c r="AL106" s="1"/>
      <c r="AM106" s="37"/>
    </row>
    <row r="107" spans="1:39" ht="12.75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37"/>
      <c r="AI107" s="37"/>
      <c r="AJ107" s="37"/>
      <c r="AK107" s="37"/>
      <c r="AL107" s="1"/>
      <c r="AM107" s="37"/>
    </row>
    <row r="108" spans="1:39" ht="12.75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  <c r="AH108" s="37"/>
      <c r="AI108" s="37"/>
      <c r="AJ108" s="37"/>
      <c r="AK108" s="37"/>
      <c r="AL108" s="1"/>
      <c r="AM108" s="37"/>
    </row>
    <row r="109" spans="1:39" ht="12.75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  <c r="AJ109" s="37"/>
      <c r="AK109" s="37"/>
      <c r="AL109" s="1"/>
      <c r="AM109" s="37"/>
    </row>
    <row r="110" spans="1:39" ht="12.75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37"/>
      <c r="AI110" s="37"/>
      <c r="AJ110" s="37"/>
      <c r="AK110" s="37"/>
      <c r="AL110" s="1"/>
      <c r="AM110" s="37"/>
    </row>
    <row r="111" spans="1:39" ht="12.75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  <c r="AJ111" s="37"/>
      <c r="AK111" s="37"/>
      <c r="AL111" s="1"/>
      <c r="AM111" s="37"/>
    </row>
    <row r="112" spans="1:39" ht="12.75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  <c r="AJ112" s="37"/>
      <c r="AK112" s="37"/>
      <c r="AL112" s="1"/>
      <c r="AM112" s="37"/>
    </row>
    <row r="113" spans="1:39" ht="12.75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  <c r="AJ113" s="37"/>
      <c r="AK113" s="37"/>
      <c r="AL113" s="1"/>
      <c r="AM113" s="37"/>
    </row>
    <row r="114" spans="1:39" ht="12.75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  <c r="AJ114" s="37"/>
      <c r="AK114" s="37"/>
      <c r="AL114" s="1"/>
      <c r="AM114" s="37"/>
    </row>
    <row r="115" spans="1:39" ht="12.75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  <c r="AJ115" s="37"/>
      <c r="AK115" s="37"/>
      <c r="AL115" s="1"/>
      <c r="AM115" s="37"/>
    </row>
    <row r="116" spans="1:39" ht="12.75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37"/>
      <c r="AK116" s="37"/>
      <c r="AL116" s="1"/>
      <c r="AM116" s="37"/>
    </row>
    <row r="117" spans="1:39" ht="12.75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  <c r="AJ117" s="37"/>
      <c r="AK117" s="37"/>
      <c r="AL117" s="1"/>
      <c r="AM117" s="37"/>
    </row>
    <row r="118" spans="1:39" ht="12.75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  <c r="AJ118" s="37"/>
      <c r="AK118" s="37"/>
      <c r="AL118" s="1"/>
      <c r="AM118" s="37"/>
    </row>
    <row r="119" spans="1:39" ht="12.75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  <c r="AJ119" s="37"/>
      <c r="AK119" s="37"/>
      <c r="AL119" s="1"/>
      <c r="AM119" s="37"/>
    </row>
    <row r="120" spans="1:39" ht="12.75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7"/>
      <c r="AL120" s="1"/>
      <c r="AM120" s="37"/>
    </row>
    <row r="121" spans="1:39" ht="12.75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  <c r="AK121" s="37"/>
      <c r="AL121" s="1"/>
      <c r="AM121" s="37"/>
    </row>
    <row r="122" spans="1:39" ht="12.75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  <c r="AJ122" s="37"/>
      <c r="AK122" s="37"/>
      <c r="AL122" s="1"/>
      <c r="AM122" s="37"/>
    </row>
    <row r="123" spans="1:39" ht="12.75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  <c r="AJ123" s="37"/>
      <c r="AK123" s="37"/>
      <c r="AL123" s="1"/>
      <c r="AM123" s="37"/>
    </row>
    <row r="124" spans="1:39" ht="12.75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  <c r="AJ124" s="37"/>
      <c r="AK124" s="37"/>
      <c r="AL124" s="1"/>
      <c r="AM124" s="37"/>
    </row>
    <row r="125" spans="1:39" ht="12.75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  <c r="AJ125" s="37"/>
      <c r="AK125" s="37"/>
      <c r="AL125" s="1"/>
      <c r="AM125" s="37"/>
    </row>
    <row r="126" spans="1:39" ht="12.75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  <c r="AJ126" s="37"/>
      <c r="AK126" s="37"/>
      <c r="AL126" s="1"/>
      <c r="AM126" s="37"/>
    </row>
    <row r="127" spans="1:39" ht="12.75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  <c r="AI127" s="37"/>
      <c r="AJ127" s="37"/>
      <c r="AK127" s="37"/>
      <c r="AL127" s="1"/>
      <c r="AM127" s="37"/>
    </row>
    <row r="128" spans="1:39" ht="12.75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  <c r="AH128" s="37"/>
      <c r="AI128" s="37"/>
      <c r="AJ128" s="37"/>
      <c r="AK128" s="37"/>
      <c r="AL128" s="1"/>
      <c r="AM128" s="37"/>
    </row>
    <row r="129" spans="1:39" ht="12.75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  <c r="AI129" s="37"/>
      <c r="AJ129" s="37"/>
      <c r="AK129" s="37"/>
      <c r="AL129" s="1"/>
      <c r="AM129" s="37"/>
    </row>
    <row r="130" spans="1:39" ht="12.75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G130" s="37"/>
      <c r="AH130" s="37"/>
      <c r="AI130" s="37"/>
      <c r="AJ130" s="37"/>
      <c r="AK130" s="37"/>
      <c r="AL130" s="1"/>
      <c r="AM130" s="37"/>
    </row>
    <row r="131" spans="1:39" ht="12.75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F131" s="37"/>
      <c r="AG131" s="37"/>
      <c r="AH131" s="37"/>
      <c r="AI131" s="37"/>
      <c r="AJ131" s="37"/>
      <c r="AK131" s="37"/>
      <c r="AL131" s="1"/>
      <c r="AM131" s="37"/>
    </row>
    <row r="132" spans="1:39" ht="12.75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G132" s="37"/>
      <c r="AH132" s="37"/>
      <c r="AI132" s="37"/>
      <c r="AJ132" s="37"/>
      <c r="AK132" s="37"/>
      <c r="AL132" s="1"/>
      <c r="AM132" s="37"/>
    </row>
    <row r="133" spans="1:39" ht="12.75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  <c r="AJ133" s="37"/>
      <c r="AK133" s="37"/>
      <c r="AL133" s="1"/>
      <c r="AM133" s="37"/>
    </row>
    <row r="134" spans="1:39" ht="12.75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  <c r="AJ134" s="37"/>
      <c r="AK134" s="37"/>
      <c r="AL134" s="1"/>
      <c r="AM134" s="37"/>
    </row>
    <row r="135" spans="1:39" ht="12.75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  <c r="AG135" s="37"/>
      <c r="AH135" s="37"/>
      <c r="AI135" s="37"/>
      <c r="AJ135" s="37"/>
      <c r="AK135" s="37"/>
      <c r="AL135" s="1"/>
      <c r="AM135" s="37"/>
    </row>
    <row r="136" spans="1:39" ht="12.75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  <c r="AG136" s="37"/>
      <c r="AH136" s="37"/>
      <c r="AI136" s="37"/>
      <c r="AJ136" s="37"/>
      <c r="AK136" s="37"/>
      <c r="AL136" s="1"/>
      <c r="AM136" s="37"/>
    </row>
    <row r="137" spans="1:39" ht="12.75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G137" s="37"/>
      <c r="AH137" s="37"/>
      <c r="AI137" s="37"/>
      <c r="AJ137" s="37"/>
      <c r="AK137" s="37"/>
      <c r="AL137" s="1"/>
      <c r="AM137" s="37"/>
    </row>
    <row r="138" spans="1:39" ht="12.75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  <c r="AL138" s="1"/>
      <c r="AM138" s="37"/>
    </row>
    <row r="139" spans="1:39" ht="12.75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  <c r="AL139" s="1"/>
      <c r="AM139" s="37"/>
    </row>
    <row r="140" spans="1:39" ht="12.75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G140" s="37"/>
      <c r="AH140" s="37"/>
      <c r="AI140" s="37"/>
      <c r="AJ140" s="37"/>
      <c r="AK140" s="37"/>
      <c r="AL140" s="1"/>
      <c r="AM140" s="37"/>
    </row>
    <row r="141" spans="1:39" ht="12.75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37"/>
      <c r="AJ141" s="37"/>
      <c r="AK141" s="37"/>
      <c r="AL141" s="1"/>
      <c r="AM141" s="37"/>
    </row>
    <row r="142" spans="1:39" ht="12.75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F142" s="37"/>
      <c r="AG142" s="37"/>
      <c r="AH142" s="37"/>
      <c r="AI142" s="37"/>
      <c r="AJ142" s="37"/>
      <c r="AK142" s="37"/>
      <c r="AL142" s="1"/>
      <c r="AM142" s="37"/>
    </row>
    <row r="143" spans="1:39" ht="12.75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F143" s="37"/>
      <c r="AG143" s="37"/>
      <c r="AH143" s="37"/>
      <c r="AI143" s="37"/>
      <c r="AJ143" s="37"/>
      <c r="AK143" s="37"/>
      <c r="AL143" s="1"/>
      <c r="AM143" s="37"/>
    </row>
    <row r="144" spans="1:39" ht="12.75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F144" s="37"/>
      <c r="AG144" s="37"/>
      <c r="AH144" s="37"/>
      <c r="AI144" s="37"/>
      <c r="AJ144" s="37"/>
      <c r="AK144" s="37"/>
      <c r="AL144" s="1"/>
      <c r="AM144" s="37"/>
    </row>
    <row r="145" spans="1:39" ht="12.75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F145" s="37"/>
      <c r="AG145" s="37"/>
      <c r="AH145" s="37"/>
      <c r="AI145" s="37"/>
      <c r="AJ145" s="37"/>
      <c r="AK145" s="37"/>
      <c r="AL145" s="1"/>
      <c r="AM145" s="37"/>
    </row>
    <row r="146" spans="1:39" ht="12.75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F146" s="37"/>
      <c r="AG146" s="37"/>
      <c r="AH146" s="37"/>
      <c r="AI146" s="37"/>
      <c r="AJ146" s="37"/>
      <c r="AK146" s="37"/>
      <c r="AL146" s="1"/>
      <c r="AM146" s="37"/>
    </row>
    <row r="147" spans="1:39" ht="12.75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F147" s="37"/>
      <c r="AG147" s="37"/>
      <c r="AH147" s="37"/>
      <c r="AI147" s="37"/>
      <c r="AJ147" s="37"/>
      <c r="AK147" s="37"/>
      <c r="AL147" s="1"/>
      <c r="AM147" s="37"/>
    </row>
    <row r="148" spans="1:39" ht="12.75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F148" s="37"/>
      <c r="AG148" s="37"/>
      <c r="AH148" s="37"/>
      <c r="AI148" s="37"/>
      <c r="AJ148" s="37"/>
      <c r="AK148" s="37"/>
      <c r="AL148" s="1"/>
      <c r="AM148" s="37"/>
    </row>
    <row r="149" spans="1:39" ht="12.75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F149" s="37"/>
      <c r="AG149" s="37"/>
      <c r="AH149" s="37"/>
      <c r="AI149" s="37"/>
      <c r="AJ149" s="37"/>
      <c r="AK149" s="37"/>
      <c r="AL149" s="1"/>
      <c r="AM149" s="37"/>
    </row>
    <row r="150" spans="1:39" ht="12.75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F150" s="37"/>
      <c r="AG150" s="37"/>
      <c r="AH150" s="37"/>
      <c r="AI150" s="37"/>
      <c r="AJ150" s="37"/>
      <c r="AK150" s="37"/>
      <c r="AL150" s="1"/>
      <c r="AM150" s="37"/>
    </row>
    <row r="151" spans="1:39" ht="12.75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F151" s="37"/>
      <c r="AG151" s="37"/>
      <c r="AH151" s="37"/>
      <c r="AI151" s="37"/>
      <c r="AJ151" s="37"/>
      <c r="AK151" s="37"/>
      <c r="AL151" s="1"/>
      <c r="AM151" s="37"/>
    </row>
    <row r="152" spans="1:39" ht="12.75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F152" s="37"/>
      <c r="AG152" s="37"/>
      <c r="AH152" s="37"/>
      <c r="AI152" s="37"/>
      <c r="AJ152" s="37"/>
      <c r="AK152" s="37"/>
      <c r="AL152" s="1"/>
      <c r="AM152" s="37"/>
    </row>
    <row r="153" spans="1:39" ht="12.75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F153" s="37"/>
      <c r="AG153" s="37"/>
      <c r="AH153" s="37"/>
      <c r="AI153" s="37"/>
      <c r="AJ153" s="37"/>
      <c r="AK153" s="37"/>
      <c r="AL153" s="1"/>
      <c r="AM153" s="37"/>
    </row>
    <row r="154" spans="1:39" ht="12.75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F154" s="37"/>
      <c r="AG154" s="37"/>
      <c r="AH154" s="37"/>
      <c r="AI154" s="37"/>
      <c r="AJ154" s="37"/>
      <c r="AK154" s="37"/>
      <c r="AL154" s="1"/>
      <c r="AM154" s="37"/>
    </row>
    <row r="155" spans="1:39" ht="12.75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F155" s="37"/>
      <c r="AG155" s="37"/>
      <c r="AH155" s="37"/>
      <c r="AI155" s="37"/>
      <c r="AJ155" s="37"/>
      <c r="AK155" s="37"/>
      <c r="AL155" s="1"/>
      <c r="AM155" s="37"/>
    </row>
    <row r="156" spans="1:39" ht="12.75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F156" s="37"/>
      <c r="AG156" s="37"/>
      <c r="AH156" s="37"/>
      <c r="AI156" s="37"/>
      <c r="AJ156" s="37"/>
      <c r="AK156" s="37"/>
      <c r="AL156" s="1"/>
      <c r="AM156" s="37"/>
    </row>
    <row r="157" spans="1:39" ht="12.75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F157" s="37"/>
      <c r="AG157" s="37"/>
      <c r="AH157" s="37"/>
      <c r="AI157" s="37"/>
      <c r="AJ157" s="37"/>
      <c r="AK157" s="37"/>
      <c r="AL157" s="1"/>
      <c r="AM157" s="37"/>
    </row>
    <row r="158" spans="1:39" ht="12.75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F158" s="37"/>
      <c r="AG158" s="37"/>
      <c r="AH158" s="37"/>
      <c r="AI158" s="37"/>
      <c r="AJ158" s="37"/>
      <c r="AK158" s="37"/>
      <c r="AL158" s="1"/>
      <c r="AM158" s="37"/>
    </row>
    <row r="159" spans="1:39" ht="12.75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F159" s="37"/>
      <c r="AG159" s="37"/>
      <c r="AH159" s="37"/>
      <c r="AI159" s="37"/>
      <c r="AJ159" s="37"/>
      <c r="AK159" s="37"/>
      <c r="AL159" s="1"/>
      <c r="AM159" s="37"/>
    </row>
    <row r="160" spans="1:39" ht="12.75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F160" s="37"/>
      <c r="AG160" s="37"/>
      <c r="AH160" s="37"/>
      <c r="AI160" s="37"/>
      <c r="AJ160" s="37"/>
      <c r="AK160" s="37"/>
      <c r="AL160" s="1"/>
      <c r="AM160" s="37"/>
    </row>
    <row r="161" spans="1:39" ht="12.75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F161" s="37"/>
      <c r="AG161" s="37"/>
      <c r="AH161" s="37"/>
      <c r="AI161" s="37"/>
      <c r="AJ161" s="37"/>
      <c r="AK161" s="37"/>
      <c r="AL161" s="1"/>
      <c r="AM161" s="37"/>
    </row>
    <row r="162" spans="1:39" ht="12.75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F162" s="37"/>
      <c r="AG162" s="37"/>
      <c r="AH162" s="37"/>
      <c r="AI162" s="37"/>
      <c r="AJ162" s="37"/>
      <c r="AK162" s="37"/>
      <c r="AL162" s="1"/>
      <c r="AM162" s="37"/>
    </row>
    <row r="163" spans="1:39" ht="12.75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F163" s="37"/>
      <c r="AG163" s="37"/>
      <c r="AH163" s="37"/>
      <c r="AI163" s="37"/>
      <c r="AJ163" s="37"/>
      <c r="AK163" s="37"/>
      <c r="AL163" s="1"/>
      <c r="AM163" s="37"/>
    </row>
    <row r="164" spans="1:39" ht="12.75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F164" s="37"/>
      <c r="AG164" s="37"/>
      <c r="AH164" s="37"/>
      <c r="AI164" s="37"/>
      <c r="AJ164" s="37"/>
      <c r="AK164" s="37"/>
      <c r="AL164" s="1"/>
      <c r="AM164" s="37"/>
    </row>
    <row r="165" spans="1:39" ht="12.75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F165" s="37"/>
      <c r="AG165" s="37"/>
      <c r="AH165" s="37"/>
      <c r="AI165" s="37"/>
      <c r="AJ165" s="37"/>
      <c r="AK165" s="37"/>
      <c r="AL165" s="1"/>
      <c r="AM165" s="37"/>
    </row>
    <row r="166" spans="1:39" ht="12.75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F166" s="37"/>
      <c r="AG166" s="37"/>
      <c r="AH166" s="37"/>
      <c r="AI166" s="37"/>
      <c r="AJ166" s="37"/>
      <c r="AK166" s="37"/>
      <c r="AL166" s="1"/>
      <c r="AM166" s="37"/>
    </row>
    <row r="167" spans="1:39" ht="12.75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F167" s="37"/>
      <c r="AG167" s="37"/>
      <c r="AH167" s="37"/>
      <c r="AI167" s="37"/>
      <c r="AJ167" s="37"/>
      <c r="AK167" s="37"/>
      <c r="AL167" s="1"/>
      <c r="AM167" s="37"/>
    </row>
    <row r="168" spans="1:39" ht="12.75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F168" s="37"/>
      <c r="AG168" s="37"/>
      <c r="AH168" s="37"/>
      <c r="AI168" s="37"/>
      <c r="AJ168" s="37"/>
      <c r="AK168" s="37"/>
      <c r="AL168" s="1"/>
      <c r="AM168" s="37"/>
    </row>
    <row r="169" spans="1:39" ht="12.75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F169" s="37"/>
      <c r="AG169" s="37"/>
      <c r="AH169" s="37"/>
      <c r="AI169" s="37"/>
      <c r="AJ169" s="37"/>
      <c r="AK169" s="37"/>
      <c r="AL169" s="1"/>
      <c r="AM169" s="37"/>
    </row>
    <row r="170" spans="1:39" ht="12.75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F170" s="37"/>
      <c r="AG170" s="37"/>
      <c r="AH170" s="37"/>
      <c r="AI170" s="37"/>
      <c r="AJ170" s="37"/>
      <c r="AK170" s="37"/>
      <c r="AL170" s="1"/>
      <c r="AM170" s="37"/>
    </row>
    <row r="171" spans="1:39" ht="12.75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F171" s="37"/>
      <c r="AG171" s="37"/>
      <c r="AH171" s="37"/>
      <c r="AI171" s="37"/>
      <c r="AJ171" s="37"/>
      <c r="AK171" s="37"/>
      <c r="AL171" s="1"/>
      <c r="AM171" s="37"/>
    </row>
    <row r="172" spans="1:39" ht="12.75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F172" s="37"/>
      <c r="AG172" s="37"/>
      <c r="AH172" s="37"/>
      <c r="AI172" s="37"/>
      <c r="AJ172" s="37"/>
      <c r="AK172" s="37"/>
      <c r="AL172" s="1"/>
      <c r="AM172" s="37"/>
    </row>
    <row r="173" spans="1:39" ht="12.75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F173" s="37"/>
      <c r="AG173" s="37"/>
      <c r="AH173" s="37"/>
      <c r="AI173" s="37"/>
      <c r="AJ173" s="37"/>
      <c r="AK173" s="37"/>
      <c r="AL173" s="1"/>
      <c r="AM173" s="37"/>
    </row>
    <row r="174" spans="1:39" ht="12.75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F174" s="37"/>
      <c r="AG174" s="37"/>
      <c r="AH174" s="37"/>
      <c r="AI174" s="37"/>
      <c r="AJ174" s="37"/>
      <c r="AK174" s="37"/>
      <c r="AL174" s="1"/>
      <c r="AM174" s="37"/>
    </row>
    <row r="175" spans="1:39" ht="12.75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F175" s="37"/>
      <c r="AG175" s="37"/>
      <c r="AH175" s="37"/>
      <c r="AI175" s="37"/>
      <c r="AJ175" s="37"/>
      <c r="AK175" s="37"/>
      <c r="AL175" s="1"/>
      <c r="AM175" s="37"/>
    </row>
    <row r="176" spans="1:39" ht="12.75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F176" s="37"/>
      <c r="AG176" s="37"/>
      <c r="AH176" s="37"/>
      <c r="AI176" s="37"/>
      <c r="AJ176" s="37"/>
      <c r="AK176" s="37"/>
      <c r="AL176" s="1"/>
      <c r="AM176" s="37"/>
    </row>
    <row r="177" spans="1:39" ht="12.75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F177" s="37"/>
      <c r="AG177" s="37"/>
      <c r="AH177" s="37"/>
      <c r="AI177" s="37"/>
      <c r="AJ177" s="37"/>
      <c r="AK177" s="37"/>
      <c r="AL177" s="1"/>
      <c r="AM177" s="37"/>
    </row>
    <row r="178" spans="1:39" ht="12.75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F178" s="37"/>
      <c r="AG178" s="37"/>
      <c r="AH178" s="37"/>
      <c r="AI178" s="37"/>
      <c r="AJ178" s="37"/>
      <c r="AK178" s="37"/>
      <c r="AL178" s="1"/>
      <c r="AM178" s="37"/>
    </row>
    <row r="179" spans="1:39" ht="12.75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F179" s="37"/>
      <c r="AG179" s="37"/>
      <c r="AH179" s="37"/>
      <c r="AI179" s="37"/>
      <c r="AJ179" s="37"/>
      <c r="AK179" s="37"/>
      <c r="AL179" s="1"/>
      <c r="AM179" s="37"/>
    </row>
    <row r="180" spans="1:39" ht="12.75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F180" s="37"/>
      <c r="AG180" s="37"/>
      <c r="AH180" s="37"/>
      <c r="AI180" s="37"/>
      <c r="AJ180" s="37"/>
      <c r="AK180" s="37"/>
      <c r="AL180" s="1"/>
      <c r="AM180" s="37"/>
    </row>
    <row r="181" spans="1:39" ht="12.75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F181" s="37"/>
      <c r="AG181" s="37"/>
      <c r="AH181" s="37"/>
      <c r="AI181" s="37"/>
      <c r="AJ181" s="37"/>
      <c r="AK181" s="37"/>
      <c r="AL181" s="1"/>
      <c r="AM181" s="37"/>
    </row>
    <row r="182" spans="1:39" ht="12.75">
      <c r="A182" s="37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F182" s="37"/>
      <c r="AG182" s="37"/>
      <c r="AH182" s="37"/>
      <c r="AI182" s="37"/>
      <c r="AJ182" s="37"/>
      <c r="AK182" s="37"/>
      <c r="AL182" s="1"/>
      <c r="AM182" s="37"/>
    </row>
    <row r="183" spans="1:39" ht="12.75">
      <c r="A183" s="37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37"/>
      <c r="AI183" s="37"/>
      <c r="AJ183" s="37"/>
      <c r="AK183" s="37"/>
      <c r="AL183" s="1"/>
      <c r="AM183" s="37"/>
    </row>
    <row r="184" spans="1:39" ht="12.75">
      <c r="A184" s="37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F184" s="37"/>
      <c r="AG184" s="37"/>
      <c r="AH184" s="37"/>
      <c r="AI184" s="37"/>
      <c r="AJ184" s="37"/>
      <c r="AK184" s="37"/>
      <c r="AL184" s="1"/>
      <c r="AM184" s="37"/>
    </row>
    <row r="185" spans="1:39" ht="12.75">
      <c r="A185" s="37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37"/>
      <c r="AI185" s="37"/>
      <c r="AJ185" s="37"/>
      <c r="AK185" s="37"/>
      <c r="AL185" s="1"/>
      <c r="AM185" s="37"/>
    </row>
    <row r="186" spans="1:39" ht="12.75">
      <c r="A186" s="37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F186" s="37"/>
      <c r="AG186" s="37"/>
      <c r="AH186" s="37"/>
      <c r="AI186" s="37"/>
      <c r="AJ186" s="37"/>
      <c r="AK186" s="37"/>
      <c r="AL186" s="1"/>
      <c r="AM186" s="37"/>
    </row>
    <row r="187" spans="1:39" ht="12.75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37"/>
      <c r="AI187" s="37"/>
      <c r="AJ187" s="37"/>
      <c r="AK187" s="37"/>
      <c r="AL187" s="1"/>
      <c r="AM187" s="37"/>
    </row>
    <row r="188" spans="1:39" ht="12.75">
      <c r="A188" s="37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F188" s="37"/>
      <c r="AG188" s="37"/>
      <c r="AH188" s="37"/>
      <c r="AI188" s="37"/>
      <c r="AJ188" s="37"/>
      <c r="AK188" s="37"/>
      <c r="AL188" s="1"/>
      <c r="AM188" s="37"/>
    </row>
    <row r="189" spans="1:39" ht="12.75">
      <c r="A189" s="37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37"/>
      <c r="AI189" s="37"/>
      <c r="AJ189" s="37"/>
      <c r="AK189" s="37"/>
      <c r="AL189" s="1"/>
      <c r="AM189" s="37"/>
    </row>
    <row r="190" spans="1:39" ht="12.75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F190" s="37"/>
      <c r="AG190" s="37"/>
      <c r="AH190" s="37"/>
      <c r="AI190" s="37"/>
      <c r="AJ190" s="37"/>
      <c r="AK190" s="37"/>
      <c r="AL190" s="1"/>
      <c r="AM190" s="37"/>
    </row>
    <row r="191" spans="1:39" ht="12.75">
      <c r="A191" s="37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37"/>
      <c r="AI191" s="37"/>
      <c r="AJ191" s="37"/>
      <c r="AK191" s="37"/>
      <c r="AL191" s="1"/>
      <c r="AM191" s="37"/>
    </row>
    <row r="192" spans="1:39" ht="12.75">
      <c r="A192" s="37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F192" s="37"/>
      <c r="AG192" s="37"/>
      <c r="AH192" s="37"/>
      <c r="AI192" s="37"/>
      <c r="AJ192" s="37"/>
      <c r="AK192" s="37"/>
      <c r="AL192" s="1"/>
      <c r="AM192" s="37"/>
    </row>
    <row r="193" spans="1:39" ht="12.75">
      <c r="A193" s="37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37"/>
      <c r="AI193" s="37"/>
      <c r="AJ193" s="37"/>
      <c r="AK193" s="37"/>
      <c r="AL193" s="1"/>
      <c r="AM193" s="37"/>
    </row>
    <row r="194" spans="1:39" ht="12.75">
      <c r="A194" s="37"/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F194" s="37"/>
      <c r="AG194" s="37"/>
      <c r="AH194" s="37"/>
      <c r="AI194" s="37"/>
      <c r="AJ194" s="37"/>
      <c r="AK194" s="37"/>
      <c r="AL194" s="1"/>
      <c r="AM194" s="37"/>
    </row>
    <row r="195" spans="1:39" ht="12.75">
      <c r="A195" s="37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37"/>
      <c r="AI195" s="37"/>
      <c r="AJ195" s="37"/>
      <c r="AK195" s="37"/>
      <c r="AL195" s="1"/>
      <c r="AM195" s="37"/>
    </row>
    <row r="196" spans="1:39" ht="12.75">
      <c r="A196" s="37"/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F196" s="37"/>
      <c r="AG196" s="37"/>
      <c r="AH196" s="37"/>
      <c r="AI196" s="37"/>
      <c r="AJ196" s="37"/>
      <c r="AK196" s="37"/>
      <c r="AL196" s="1"/>
      <c r="AM196" s="37"/>
    </row>
    <row r="197" spans="1:39" ht="12.75">
      <c r="A197" s="37"/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37"/>
      <c r="AI197" s="37"/>
      <c r="AJ197" s="37"/>
      <c r="AK197" s="37"/>
      <c r="AL197" s="1"/>
      <c r="AM197" s="37"/>
    </row>
    <row r="198" spans="1:39" ht="12.75">
      <c r="A198" s="37"/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F198" s="37"/>
      <c r="AG198" s="37"/>
      <c r="AH198" s="37"/>
      <c r="AI198" s="37"/>
      <c r="AJ198" s="37"/>
      <c r="AK198" s="37"/>
      <c r="AL198" s="1"/>
      <c r="AM198" s="37"/>
    </row>
    <row r="199" spans="1:39" ht="12.75">
      <c r="A199" s="37"/>
      <c r="B199" s="37"/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37"/>
      <c r="AI199" s="37"/>
      <c r="AJ199" s="37"/>
      <c r="AK199" s="37"/>
      <c r="AL199" s="1"/>
      <c r="AM199" s="37"/>
    </row>
    <row r="200" spans="1:39" ht="12.75">
      <c r="A200" s="37"/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F200" s="37"/>
      <c r="AG200" s="37"/>
      <c r="AH200" s="37"/>
      <c r="AI200" s="37"/>
      <c r="AJ200" s="37"/>
      <c r="AK200" s="37"/>
      <c r="AL200" s="1"/>
      <c r="AM200" s="37"/>
    </row>
    <row r="201" spans="1:39" ht="12.75">
      <c r="A201" s="37"/>
      <c r="B201" s="37"/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37"/>
      <c r="AI201" s="37"/>
      <c r="AJ201" s="37"/>
      <c r="AK201" s="37"/>
      <c r="AL201" s="1"/>
      <c r="AM201" s="37"/>
    </row>
    <row r="202" spans="1:39" ht="12.75">
      <c r="A202" s="37"/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F202" s="37"/>
      <c r="AG202" s="37"/>
      <c r="AH202" s="37"/>
      <c r="AI202" s="37"/>
      <c r="AJ202" s="37"/>
      <c r="AK202" s="37"/>
      <c r="AL202" s="1"/>
      <c r="AM202" s="37"/>
    </row>
    <row r="203" spans="1:39" ht="12.75">
      <c r="A203" s="37"/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37"/>
      <c r="AI203" s="37"/>
      <c r="AJ203" s="37"/>
      <c r="AK203" s="37"/>
      <c r="AL203" s="1"/>
      <c r="AM203" s="37"/>
    </row>
    <row r="204" spans="1:39" ht="12.75">
      <c r="A204" s="37"/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F204" s="37"/>
      <c r="AG204" s="37"/>
      <c r="AH204" s="37"/>
      <c r="AI204" s="37"/>
      <c r="AJ204" s="37"/>
      <c r="AK204" s="37"/>
      <c r="AL204" s="1"/>
      <c r="AM204" s="37"/>
    </row>
    <row r="205" spans="1:39" ht="12.75">
      <c r="A205" s="37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37"/>
      <c r="AI205" s="37"/>
      <c r="AJ205" s="37"/>
      <c r="AK205" s="37"/>
      <c r="AL205" s="1"/>
      <c r="AM205" s="37"/>
    </row>
    <row r="206" spans="1:39" ht="12.75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F206" s="37"/>
      <c r="AG206" s="37"/>
      <c r="AH206" s="37"/>
      <c r="AI206" s="37"/>
      <c r="AJ206" s="37"/>
      <c r="AK206" s="37"/>
      <c r="AL206" s="1"/>
      <c r="AM206" s="37"/>
    </row>
    <row r="207" spans="1:39" ht="12.75">
      <c r="A207" s="37"/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37"/>
      <c r="AI207" s="37"/>
      <c r="AJ207" s="37"/>
      <c r="AK207" s="37"/>
      <c r="AL207" s="1"/>
      <c r="AM207" s="37"/>
    </row>
    <row r="208" spans="1:39" ht="12.75">
      <c r="A208" s="37"/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F208" s="37"/>
      <c r="AG208" s="37"/>
      <c r="AH208" s="37"/>
      <c r="AI208" s="37"/>
      <c r="AJ208" s="37"/>
      <c r="AK208" s="37"/>
      <c r="AL208" s="1"/>
      <c r="AM208" s="37"/>
    </row>
    <row r="209" spans="1:39" ht="12.75">
      <c r="A209" s="37"/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37"/>
      <c r="AI209" s="37"/>
      <c r="AJ209" s="37"/>
      <c r="AK209" s="37"/>
      <c r="AL209" s="1"/>
      <c r="AM209" s="37"/>
    </row>
    <row r="210" spans="1:39" ht="12.75">
      <c r="A210" s="37"/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F210" s="37"/>
      <c r="AG210" s="37"/>
      <c r="AH210" s="37"/>
      <c r="AI210" s="37"/>
      <c r="AJ210" s="37"/>
      <c r="AK210" s="37"/>
      <c r="AL210" s="1"/>
      <c r="AM210" s="37"/>
    </row>
    <row r="211" spans="1:39" ht="12.75">
      <c r="A211" s="37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37"/>
      <c r="AI211" s="37"/>
      <c r="AJ211" s="37"/>
      <c r="AK211" s="37"/>
      <c r="AL211" s="1"/>
      <c r="AM211" s="37"/>
    </row>
    <row r="212" spans="1:39" ht="12.75">
      <c r="A212" s="37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F212" s="37"/>
      <c r="AG212" s="37"/>
      <c r="AH212" s="37"/>
      <c r="AI212" s="37"/>
      <c r="AJ212" s="37"/>
      <c r="AK212" s="37"/>
      <c r="AL212" s="1"/>
      <c r="AM212" s="37"/>
    </row>
    <row r="213" spans="1:39" ht="12.75">
      <c r="A213" s="37"/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37"/>
      <c r="AI213" s="37"/>
      <c r="AJ213" s="37"/>
      <c r="AK213" s="37"/>
      <c r="AL213" s="1"/>
      <c r="AM213" s="37"/>
    </row>
    <row r="214" spans="1:39" ht="12.75">
      <c r="A214" s="37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F214" s="37"/>
      <c r="AG214" s="37"/>
      <c r="AH214" s="37"/>
      <c r="AI214" s="37"/>
      <c r="AJ214" s="37"/>
      <c r="AK214" s="37"/>
      <c r="AL214" s="1"/>
      <c r="AM214" s="37"/>
    </row>
    <row r="215" spans="1:39" ht="12.75">
      <c r="A215" s="37"/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37"/>
      <c r="AI215" s="37"/>
      <c r="AJ215" s="37"/>
      <c r="AK215" s="37"/>
      <c r="AL215" s="1"/>
      <c r="AM215" s="37"/>
    </row>
    <row r="216" spans="1:39" ht="12.75">
      <c r="A216" s="37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F216" s="37"/>
      <c r="AG216" s="37"/>
      <c r="AH216" s="37"/>
      <c r="AI216" s="37"/>
      <c r="AJ216" s="37"/>
      <c r="AK216" s="37"/>
      <c r="AL216" s="1"/>
      <c r="AM216" s="37"/>
    </row>
    <row r="217" spans="1:39" ht="12.75">
      <c r="A217" s="37"/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37"/>
      <c r="AI217" s="37"/>
      <c r="AJ217" s="37"/>
      <c r="AK217" s="37"/>
      <c r="AL217" s="1"/>
      <c r="AM217" s="37"/>
    </row>
    <row r="218" spans="1:39" ht="12.75">
      <c r="A218" s="37"/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F218" s="37"/>
      <c r="AG218" s="37"/>
      <c r="AH218" s="37"/>
      <c r="AI218" s="37"/>
      <c r="AJ218" s="37"/>
      <c r="AK218" s="37"/>
      <c r="AL218" s="1"/>
      <c r="AM218" s="37"/>
    </row>
    <row r="219" spans="1:39" ht="12.75">
      <c r="A219" s="37"/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37"/>
      <c r="AI219" s="37"/>
      <c r="AJ219" s="37"/>
      <c r="AK219" s="37"/>
      <c r="AL219" s="1"/>
      <c r="AM219" s="37"/>
    </row>
    <row r="220" spans="1:39" ht="12.75">
      <c r="A220" s="37"/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F220" s="37"/>
      <c r="AG220" s="37"/>
      <c r="AH220" s="37"/>
      <c r="AI220" s="37"/>
      <c r="AJ220" s="37"/>
      <c r="AK220" s="37"/>
      <c r="AL220" s="1"/>
      <c r="AM220" s="37"/>
    </row>
    <row r="221" spans="1:39" ht="12.75">
      <c r="A221" s="37"/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37"/>
      <c r="AI221" s="37"/>
      <c r="AJ221" s="37"/>
      <c r="AK221" s="37"/>
      <c r="AL221" s="1"/>
      <c r="AM221" s="37"/>
    </row>
    <row r="222" spans="1:39" ht="12.75">
      <c r="A222" s="37"/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F222" s="37"/>
      <c r="AG222" s="37"/>
      <c r="AH222" s="37"/>
      <c r="AI222" s="37"/>
      <c r="AJ222" s="37"/>
      <c r="AK222" s="37"/>
      <c r="AL222" s="1"/>
      <c r="AM222" s="37"/>
    </row>
    <row r="223" spans="1:39" ht="12.75">
      <c r="A223" s="37"/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37"/>
      <c r="AI223" s="37"/>
      <c r="AJ223" s="37"/>
      <c r="AK223" s="37"/>
      <c r="AL223" s="1"/>
      <c r="AM223" s="37"/>
    </row>
    <row r="224" spans="1:39" ht="12.75">
      <c r="A224" s="37"/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F224" s="37"/>
      <c r="AG224" s="37"/>
      <c r="AH224" s="37"/>
      <c r="AI224" s="37"/>
      <c r="AJ224" s="37"/>
      <c r="AK224" s="37"/>
      <c r="AL224" s="1"/>
      <c r="AM224" s="37"/>
    </row>
    <row r="225" spans="1:39" ht="12.75">
      <c r="A225" s="37"/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37"/>
      <c r="AI225" s="37"/>
      <c r="AJ225" s="37"/>
      <c r="AK225" s="37"/>
      <c r="AL225" s="1"/>
      <c r="AM225" s="37"/>
    </row>
    <row r="226" spans="1:39" ht="12.75">
      <c r="A226" s="37"/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F226" s="37"/>
      <c r="AG226" s="37"/>
      <c r="AH226" s="37"/>
      <c r="AI226" s="37"/>
      <c r="AJ226" s="37"/>
      <c r="AK226" s="37"/>
      <c r="AL226" s="1"/>
      <c r="AM226" s="37"/>
    </row>
    <row r="227" spans="1:39" ht="12.75">
      <c r="A227" s="37"/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37"/>
      <c r="AI227" s="37"/>
      <c r="AJ227" s="37"/>
      <c r="AK227" s="37"/>
      <c r="AL227" s="1"/>
      <c r="AM227" s="37"/>
    </row>
    <row r="228" spans="1:39" ht="12.75">
      <c r="A228" s="37"/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F228" s="37"/>
      <c r="AG228" s="37"/>
      <c r="AH228" s="37"/>
      <c r="AI228" s="37"/>
      <c r="AJ228" s="37"/>
      <c r="AK228" s="37"/>
      <c r="AL228" s="1"/>
      <c r="AM228" s="37"/>
    </row>
    <row r="229" spans="1:39" ht="12.75">
      <c r="A229" s="37"/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37"/>
      <c r="AI229" s="37"/>
      <c r="AJ229" s="37"/>
      <c r="AK229" s="37"/>
      <c r="AL229" s="1"/>
      <c r="AM229" s="37"/>
    </row>
    <row r="230" spans="1:39" ht="12.75">
      <c r="A230" s="37"/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F230" s="37"/>
      <c r="AG230" s="37"/>
      <c r="AH230" s="37"/>
      <c r="AI230" s="37"/>
      <c r="AJ230" s="37"/>
      <c r="AK230" s="37"/>
      <c r="AL230" s="1"/>
      <c r="AM230" s="37"/>
    </row>
    <row r="231" spans="1:39" ht="12.75">
      <c r="A231" s="37"/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37"/>
      <c r="AI231" s="37"/>
      <c r="AJ231" s="37"/>
      <c r="AK231" s="37"/>
      <c r="AL231" s="1"/>
      <c r="AM231" s="37"/>
    </row>
    <row r="232" spans="1:39" ht="12.75">
      <c r="A232" s="37"/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F232" s="37"/>
      <c r="AG232" s="37"/>
      <c r="AH232" s="37"/>
      <c r="AI232" s="37"/>
      <c r="AJ232" s="37"/>
      <c r="AK232" s="37"/>
      <c r="AL232" s="1"/>
      <c r="AM232" s="37"/>
    </row>
    <row r="233" spans="1:39" ht="12.75">
      <c r="A233" s="37"/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37"/>
      <c r="AI233" s="37"/>
      <c r="AJ233" s="37"/>
      <c r="AK233" s="37"/>
      <c r="AL233" s="1"/>
      <c r="AM233" s="37"/>
    </row>
  </sheetData>
  <sheetProtection/>
  <mergeCells count="179">
    <mergeCell ref="A69:I69"/>
    <mergeCell ref="A70:I70"/>
    <mergeCell ref="A64:Z64"/>
    <mergeCell ref="A65:Z65"/>
    <mergeCell ref="A66:Z66"/>
    <mergeCell ref="A62:Z62"/>
    <mergeCell ref="A63:Z63"/>
    <mergeCell ref="I2:AK2"/>
    <mergeCell ref="A68:I68"/>
    <mergeCell ref="A57:Z57"/>
    <mergeCell ref="A58:Z58"/>
    <mergeCell ref="A59:Z59"/>
    <mergeCell ref="A60:Z60"/>
    <mergeCell ref="A11:I11"/>
    <mergeCell ref="A26:Z26"/>
    <mergeCell ref="A27:Z27"/>
    <mergeCell ref="A35:Z35"/>
    <mergeCell ref="A52:Z52"/>
    <mergeCell ref="A33:Z33"/>
    <mergeCell ref="A53:Z53"/>
    <mergeCell ref="A29:Z29"/>
    <mergeCell ref="A30:Z30"/>
    <mergeCell ref="A47:Z47"/>
    <mergeCell ref="A39:Z39"/>
    <mergeCell ref="A46:Z46"/>
    <mergeCell ref="A42:Z42"/>
    <mergeCell ref="A36:Z36"/>
    <mergeCell ref="A61:Z61"/>
    <mergeCell ref="A1:I1"/>
    <mergeCell ref="A54:Z54"/>
    <mergeCell ref="A55:Z55"/>
    <mergeCell ref="A56:Z56"/>
    <mergeCell ref="A49:Z49"/>
    <mergeCell ref="A51:Z51"/>
    <mergeCell ref="A48:Z48"/>
    <mergeCell ref="A43:Z43"/>
    <mergeCell ref="A23:Z23"/>
    <mergeCell ref="A37:Z37"/>
    <mergeCell ref="A38:Z38"/>
    <mergeCell ref="AA10:AD10"/>
    <mergeCell ref="A17:Z17"/>
    <mergeCell ref="A20:Z20"/>
    <mergeCell ref="A18:Z18"/>
    <mergeCell ref="A21:Z21"/>
    <mergeCell ref="A22:Z22"/>
    <mergeCell ref="A19:Z19"/>
    <mergeCell ref="A34:Z34"/>
    <mergeCell ref="A28:Z28"/>
    <mergeCell ref="A6:Z6"/>
    <mergeCell ref="A7:Z7"/>
    <mergeCell ref="A8:Z8"/>
    <mergeCell ref="A9:Z9"/>
    <mergeCell ref="A24:Z24"/>
    <mergeCell ref="A25:Z25"/>
    <mergeCell ref="A44:Z44"/>
    <mergeCell ref="A40:Z40"/>
    <mergeCell ref="A41:Z41"/>
    <mergeCell ref="A45:Z45"/>
    <mergeCell ref="AA66:AD66"/>
    <mergeCell ref="AA40:AD40"/>
    <mergeCell ref="AA41:AD41"/>
    <mergeCell ref="AA46:AD46"/>
    <mergeCell ref="AA47:AD47"/>
    <mergeCell ref="AA48:AD48"/>
    <mergeCell ref="AA56:AD56"/>
    <mergeCell ref="AA39:AD39"/>
    <mergeCell ref="AA30:AD30"/>
    <mergeCell ref="AA37:AD37"/>
    <mergeCell ref="AA38:AD38"/>
    <mergeCell ref="AA35:AD35"/>
    <mergeCell ref="AA36:AD36"/>
    <mergeCell ref="AA33:AD33"/>
    <mergeCell ref="AA34:AD34"/>
    <mergeCell ref="AA57:AD57"/>
    <mergeCell ref="AA60:AD60"/>
    <mergeCell ref="AA58:AD58"/>
    <mergeCell ref="AA59:AD59"/>
    <mergeCell ref="AA49:AD49"/>
    <mergeCell ref="AA51:AD51"/>
    <mergeCell ref="AA52:AD52"/>
    <mergeCell ref="AA53:AD53"/>
    <mergeCell ref="AA54:AD54"/>
    <mergeCell ref="AA55:AD55"/>
    <mergeCell ref="AA18:AD18"/>
    <mergeCell ref="AA19:AD19"/>
    <mergeCell ref="AA20:AD20"/>
    <mergeCell ref="AA24:AD24"/>
    <mergeCell ref="AA21:AD21"/>
    <mergeCell ref="AA62:AD62"/>
    <mergeCell ref="AA61:AD61"/>
    <mergeCell ref="AA42:AD42"/>
    <mergeCell ref="AA43:AD43"/>
    <mergeCell ref="AA44:AD44"/>
    <mergeCell ref="A3:I3"/>
    <mergeCell ref="A4:I4"/>
    <mergeCell ref="A14:Z14"/>
    <mergeCell ref="A15:Z15"/>
    <mergeCell ref="A16:Z16"/>
    <mergeCell ref="AA14:AD14"/>
    <mergeCell ref="A10:Z10"/>
    <mergeCell ref="A5:Z5"/>
    <mergeCell ref="AA5:AD5"/>
    <mergeCell ref="AA15:AD15"/>
    <mergeCell ref="A72:Z72"/>
    <mergeCell ref="AA72:AD72"/>
    <mergeCell ref="AA6:AD6"/>
    <mergeCell ref="AA7:AD7"/>
    <mergeCell ref="AA8:AD8"/>
    <mergeCell ref="AA9:AD9"/>
    <mergeCell ref="AA65:AD65"/>
    <mergeCell ref="AA22:AD22"/>
    <mergeCell ref="AA16:AD16"/>
    <mergeCell ref="AA17:AD17"/>
    <mergeCell ref="AA25:AD25"/>
    <mergeCell ref="AA26:AD26"/>
    <mergeCell ref="AA27:AD27"/>
    <mergeCell ref="AA28:AD28"/>
    <mergeCell ref="AA23:AD23"/>
    <mergeCell ref="A71:Z71"/>
    <mergeCell ref="AA71:AD71"/>
    <mergeCell ref="AA63:AD63"/>
    <mergeCell ref="AA64:AD64"/>
    <mergeCell ref="AA45:AD45"/>
    <mergeCell ref="A75:Z75"/>
    <mergeCell ref="AA75:AD75"/>
    <mergeCell ref="A76:Z76"/>
    <mergeCell ref="AA76:AD76"/>
    <mergeCell ref="A73:Z73"/>
    <mergeCell ref="AA73:AD73"/>
    <mergeCell ref="A74:Z74"/>
    <mergeCell ref="AA74:AD74"/>
    <mergeCell ref="A79:Z79"/>
    <mergeCell ref="AA79:AD79"/>
    <mergeCell ref="A81:Z81"/>
    <mergeCell ref="AA81:AD81"/>
    <mergeCell ref="A77:Z77"/>
    <mergeCell ref="AA77:AD77"/>
    <mergeCell ref="A78:Z78"/>
    <mergeCell ref="AA78:AD78"/>
    <mergeCell ref="A84:Z84"/>
    <mergeCell ref="AA84:AD84"/>
    <mergeCell ref="A85:Z85"/>
    <mergeCell ref="AA85:AD85"/>
    <mergeCell ref="A82:Z82"/>
    <mergeCell ref="AA82:AD82"/>
    <mergeCell ref="A83:Z83"/>
    <mergeCell ref="AA83:AD83"/>
    <mergeCell ref="A88:Z88"/>
    <mergeCell ref="AA88:AD88"/>
    <mergeCell ref="A89:Z89"/>
    <mergeCell ref="AA89:AD89"/>
    <mergeCell ref="A86:Z86"/>
    <mergeCell ref="AA86:AD86"/>
    <mergeCell ref="A87:Z87"/>
    <mergeCell ref="AA87:AD87"/>
    <mergeCell ref="A92:Z92"/>
    <mergeCell ref="AA92:AD92"/>
    <mergeCell ref="A93:Z93"/>
    <mergeCell ref="AA93:AD93"/>
    <mergeCell ref="A90:Z90"/>
    <mergeCell ref="AA90:AD90"/>
    <mergeCell ref="A91:Z91"/>
    <mergeCell ref="AA91:AD91"/>
    <mergeCell ref="A96:Z96"/>
    <mergeCell ref="AA96:AD96"/>
    <mergeCell ref="A94:Z94"/>
    <mergeCell ref="AA94:AD94"/>
    <mergeCell ref="A95:Z95"/>
    <mergeCell ref="AA95:AD95"/>
    <mergeCell ref="A50:I50"/>
    <mergeCell ref="AA3:AF3"/>
    <mergeCell ref="AG3:AH3"/>
    <mergeCell ref="AI3:AJ3"/>
    <mergeCell ref="AK3:AL3"/>
    <mergeCell ref="A12:I12"/>
    <mergeCell ref="A13:I13"/>
    <mergeCell ref="A31:I31"/>
    <mergeCell ref="A32:I32"/>
    <mergeCell ref="AA29:AD29"/>
  </mergeCells>
  <printOptions gridLines="1"/>
  <pageMargins left="0.75" right="0.75" top="1" bottom="1" header="0.5" footer="0.5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A1" sqref="A1:G23"/>
    </sheetView>
  </sheetViews>
  <sheetFormatPr defaultColWidth="9.140625" defaultRowHeight="12.75"/>
  <cols>
    <col min="1" max="1" width="41.00390625" style="0" bestFit="1" customWidth="1"/>
    <col min="2" max="3" width="14.7109375" style="51" customWidth="1"/>
    <col min="4" max="4" width="51.140625" style="0" bestFit="1" customWidth="1"/>
    <col min="5" max="5" width="13.7109375" style="51" customWidth="1"/>
    <col min="6" max="6" width="14.28125" style="51" customWidth="1"/>
  </cols>
  <sheetData>
    <row r="1" spans="1:7" ht="15">
      <c r="A1" s="129" t="s">
        <v>474</v>
      </c>
      <c r="B1" s="129"/>
      <c r="C1" s="129"/>
      <c r="D1" s="129"/>
      <c r="E1" s="129"/>
      <c r="F1" s="37"/>
      <c r="G1" s="37"/>
    </row>
    <row r="2" spans="1:7" ht="12.75" customHeight="1">
      <c r="A2" s="28"/>
      <c r="B2" s="28"/>
      <c r="C2" s="28"/>
      <c r="D2" s="28"/>
      <c r="E2" s="28"/>
      <c r="F2" s="37"/>
      <c r="G2" s="37"/>
    </row>
    <row r="3" spans="1:7" ht="12.75" customHeight="1">
      <c r="A3" s="28"/>
      <c r="B3" s="129" t="s">
        <v>641</v>
      </c>
      <c r="C3" s="129"/>
      <c r="D3" s="129"/>
      <c r="E3" s="129"/>
      <c r="F3" s="37"/>
      <c r="G3" s="37"/>
    </row>
    <row r="4" spans="1:7" ht="12.75" customHeight="1">
      <c r="A4" s="28"/>
      <c r="B4" s="28"/>
      <c r="C4" s="28"/>
      <c r="D4" s="28"/>
      <c r="E4" s="28"/>
      <c r="F4" s="37"/>
      <c r="G4" s="37"/>
    </row>
    <row r="5" spans="1:7" ht="12.75" customHeight="1" thickBot="1">
      <c r="A5" s="37"/>
      <c r="B5" s="37"/>
      <c r="C5" s="37"/>
      <c r="D5" s="37"/>
      <c r="E5" s="1" t="s">
        <v>545</v>
      </c>
      <c r="F5" s="37"/>
      <c r="G5" s="37"/>
    </row>
    <row r="6" spans="1:7" ht="13.5" thickBot="1">
      <c r="A6" s="29" t="s">
        <v>475</v>
      </c>
      <c r="B6" s="170" t="s">
        <v>498</v>
      </c>
      <c r="C6" s="171"/>
      <c r="D6" s="29" t="s">
        <v>476</v>
      </c>
      <c r="E6" s="171" t="s">
        <v>501</v>
      </c>
      <c r="F6" s="172"/>
      <c r="G6" s="37"/>
    </row>
    <row r="7" spans="1:6" s="1" customFormat="1" ht="13.5" thickBot="1">
      <c r="A7" s="30" t="s">
        <v>477</v>
      </c>
      <c r="B7" s="30" t="s">
        <v>500</v>
      </c>
      <c r="C7" s="30" t="s">
        <v>615</v>
      </c>
      <c r="D7" s="30" t="s">
        <v>478</v>
      </c>
      <c r="E7" s="173" t="s">
        <v>500</v>
      </c>
      <c r="F7" s="30" t="s">
        <v>615</v>
      </c>
    </row>
    <row r="8" spans="1:7" ht="12.75">
      <c r="A8" s="174" t="s">
        <v>429</v>
      </c>
      <c r="B8" s="174">
        <v>106846082</v>
      </c>
      <c r="C8" s="174">
        <v>107349163</v>
      </c>
      <c r="D8" s="174" t="s">
        <v>479</v>
      </c>
      <c r="E8" s="175">
        <v>100321446</v>
      </c>
      <c r="F8" s="176">
        <v>104188990</v>
      </c>
      <c r="G8" s="37"/>
    </row>
    <row r="9" spans="1:7" ht="12.75">
      <c r="A9" s="177" t="s">
        <v>430</v>
      </c>
      <c r="B9" s="177">
        <v>5480400</v>
      </c>
      <c r="C9" s="177">
        <v>8450289</v>
      </c>
      <c r="D9" s="177" t="s">
        <v>480</v>
      </c>
      <c r="E9" s="178">
        <v>20015453</v>
      </c>
      <c r="F9" s="179">
        <v>20231384</v>
      </c>
      <c r="G9" s="37"/>
    </row>
    <row r="10" spans="1:7" ht="12.75">
      <c r="A10" s="177" t="s">
        <v>360</v>
      </c>
      <c r="B10" s="177">
        <v>87900000</v>
      </c>
      <c r="C10" s="177">
        <v>87900000</v>
      </c>
      <c r="D10" s="177" t="s">
        <v>481</v>
      </c>
      <c r="E10" s="178">
        <v>106245315</v>
      </c>
      <c r="F10" s="179">
        <v>102860611</v>
      </c>
      <c r="G10" s="37"/>
    </row>
    <row r="11" spans="1:7" ht="12.75">
      <c r="A11" s="177" t="s">
        <v>431</v>
      </c>
      <c r="B11" s="177">
        <v>24116320</v>
      </c>
      <c r="C11" s="177">
        <v>28965076</v>
      </c>
      <c r="D11" s="177" t="s">
        <v>482</v>
      </c>
      <c r="E11" s="178">
        <v>17795207</v>
      </c>
      <c r="F11" s="179">
        <v>20565092</v>
      </c>
      <c r="G11" s="37"/>
    </row>
    <row r="12" spans="1:7" ht="12.75">
      <c r="A12" s="177" t="s">
        <v>483</v>
      </c>
      <c r="B12" s="177"/>
      <c r="C12" s="177"/>
      <c r="D12" s="177" t="s">
        <v>484</v>
      </c>
      <c r="E12" s="178">
        <v>0</v>
      </c>
      <c r="F12" s="179">
        <v>3155021</v>
      </c>
      <c r="G12" s="37"/>
    </row>
    <row r="13" spans="1:7" ht="12.75">
      <c r="A13" s="177"/>
      <c r="B13" s="177"/>
      <c r="C13" s="177"/>
      <c r="D13" s="180" t="s">
        <v>485</v>
      </c>
      <c r="E13" s="178">
        <v>5071318</v>
      </c>
      <c r="F13" s="179">
        <v>5049008</v>
      </c>
      <c r="G13" s="37"/>
    </row>
    <row r="14" spans="1:7" ht="12.75">
      <c r="A14" s="181"/>
      <c r="B14" s="181"/>
      <c r="C14" s="181"/>
      <c r="D14" s="182" t="s">
        <v>486</v>
      </c>
      <c r="E14" s="183">
        <v>3204736</v>
      </c>
      <c r="F14" s="179">
        <v>3304736</v>
      </c>
      <c r="G14" s="37"/>
    </row>
    <row r="15" spans="1:7" ht="13.5" thickBot="1">
      <c r="A15" s="184"/>
      <c r="B15" s="184"/>
      <c r="C15" s="184"/>
      <c r="D15" s="185" t="s">
        <v>492</v>
      </c>
      <c r="E15" s="186">
        <v>1275000</v>
      </c>
      <c r="F15" s="187">
        <v>2612500</v>
      </c>
      <c r="G15" s="37"/>
    </row>
    <row r="16" spans="1:6" s="1" customFormat="1" ht="13.5" thickBot="1">
      <c r="A16" s="30" t="s">
        <v>487</v>
      </c>
      <c r="B16" s="30">
        <f>SUM(B8:B12)</f>
        <v>224342802</v>
      </c>
      <c r="C16" s="30">
        <f>SUM(C8:C12)</f>
        <v>232664528</v>
      </c>
      <c r="D16" s="30" t="s">
        <v>488</v>
      </c>
      <c r="E16" s="173">
        <f>SUM(E8:E11,E15)</f>
        <v>245652421</v>
      </c>
      <c r="F16" s="173">
        <f>SUM(F8,F9,F10,F11,F15)</f>
        <v>250458577</v>
      </c>
    </row>
    <row r="17" spans="1:6" s="1" customFormat="1" ht="13.5" thickBot="1">
      <c r="A17" s="30" t="s">
        <v>489</v>
      </c>
      <c r="B17" s="30">
        <f>B16-E16</f>
        <v>-21309619</v>
      </c>
      <c r="C17" s="30">
        <f>C16-F16</f>
        <v>-17794049</v>
      </c>
      <c r="D17" s="30"/>
      <c r="E17" s="173"/>
      <c r="F17" s="30"/>
    </row>
    <row r="18" spans="1:7" ht="13.5" thickBot="1">
      <c r="A18" s="188"/>
      <c r="B18" s="188"/>
      <c r="C18" s="188"/>
      <c r="D18" s="188"/>
      <c r="E18" s="189"/>
      <c r="F18" s="172"/>
      <c r="G18" s="37"/>
    </row>
    <row r="19" spans="1:6" s="1" customFormat="1" ht="13.5" thickBot="1">
      <c r="A19" s="30" t="s">
        <v>433</v>
      </c>
      <c r="B19" s="30">
        <v>233210414</v>
      </c>
      <c r="C19" s="30">
        <v>224012200</v>
      </c>
      <c r="D19" s="30" t="s">
        <v>437</v>
      </c>
      <c r="E19" s="173">
        <v>143553740</v>
      </c>
      <c r="F19" s="173">
        <v>142691683</v>
      </c>
    </row>
    <row r="20" spans="1:6" s="1" customFormat="1" ht="13.5" thickBot="1">
      <c r="A20" s="30" t="s">
        <v>490</v>
      </c>
      <c r="B20" s="30">
        <f>SUM(B16,B19)</f>
        <v>457553216</v>
      </c>
      <c r="C20" s="30">
        <f>SUM(C16,C19)</f>
        <v>456676728</v>
      </c>
      <c r="D20" s="30" t="s">
        <v>491</v>
      </c>
      <c r="E20" s="173">
        <f>SUM(E16,E19)</f>
        <v>389206161</v>
      </c>
      <c r="F20" s="173">
        <f>SUM(F16,F19)</f>
        <v>393150260</v>
      </c>
    </row>
    <row r="21" spans="1:7" ht="12.75">
      <c r="A21" s="37"/>
      <c r="B21" s="37"/>
      <c r="C21" s="37"/>
      <c r="D21" s="37"/>
      <c r="E21" s="37"/>
      <c r="F21" s="37"/>
      <c r="G21" s="37"/>
    </row>
    <row r="22" spans="1:7" ht="12.75">
      <c r="A22" s="37"/>
      <c r="B22" s="37"/>
      <c r="C22" s="37"/>
      <c r="D22" s="37"/>
      <c r="E22" s="37"/>
      <c r="F22" s="37"/>
      <c r="G22" s="37"/>
    </row>
    <row r="23" spans="1:7" ht="12.75">
      <c r="A23" s="37"/>
      <c r="B23" s="37"/>
      <c r="C23" s="37"/>
      <c r="D23" s="37"/>
      <c r="E23" s="37"/>
      <c r="F23" s="37"/>
      <c r="G23" s="37"/>
    </row>
  </sheetData>
  <sheetProtection/>
  <mergeCells count="2">
    <mergeCell ref="A1:E1"/>
    <mergeCell ref="B3:E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5"/>
  <sheetViews>
    <sheetView zoomScaleSheetLayoutView="115" workbookViewId="0" topLeftCell="A1">
      <selection activeCell="A1" sqref="A1:I15"/>
    </sheetView>
  </sheetViews>
  <sheetFormatPr defaultColWidth="8.00390625" defaultRowHeight="12.75"/>
  <cols>
    <col min="1" max="1" width="5.8515625" style="55" customWidth="1"/>
    <col min="2" max="2" width="47.28125" style="57" customWidth="1"/>
    <col min="3" max="4" width="14.00390625" style="55" customWidth="1"/>
    <col min="5" max="5" width="47.28125" style="55" customWidth="1"/>
    <col min="6" max="7" width="14.00390625" style="55" customWidth="1"/>
    <col min="8" max="8" width="4.140625" style="55" customWidth="1"/>
    <col min="9" max="16384" width="8.00390625" style="55" customWidth="1"/>
  </cols>
  <sheetData>
    <row r="1" spans="1:9" ht="30.75">
      <c r="A1" s="190"/>
      <c r="B1" s="191" t="s">
        <v>392</v>
      </c>
      <c r="C1" s="192"/>
      <c r="D1" s="192"/>
      <c r="E1" s="192"/>
      <c r="F1" s="192"/>
      <c r="G1" s="192"/>
      <c r="H1" s="134" t="s">
        <v>640</v>
      </c>
      <c r="I1" s="190"/>
    </row>
    <row r="2" spans="1:9" ht="14.25" thickBot="1">
      <c r="A2" s="190"/>
      <c r="B2" s="193"/>
      <c r="C2" s="190"/>
      <c r="D2" s="190"/>
      <c r="E2" s="190"/>
      <c r="F2" s="194" t="s">
        <v>544</v>
      </c>
      <c r="G2" s="194"/>
      <c r="H2" s="134"/>
      <c r="I2" s="190"/>
    </row>
    <row r="3" spans="1:9" ht="13.5" thickBot="1">
      <c r="A3" s="195" t="s">
        <v>352</v>
      </c>
      <c r="B3" s="196" t="s">
        <v>353</v>
      </c>
      <c r="C3" s="197"/>
      <c r="D3" s="198"/>
      <c r="E3" s="199" t="s">
        <v>354</v>
      </c>
      <c r="F3" s="196"/>
      <c r="G3" s="200"/>
      <c r="H3" s="134"/>
      <c r="I3" s="190"/>
    </row>
    <row r="4" spans="1:9" s="58" customFormat="1" ht="24.75" customHeight="1" thickBot="1">
      <c r="A4" s="201"/>
      <c r="B4" s="202" t="s">
        <v>355</v>
      </c>
      <c r="C4" s="203" t="s">
        <v>576</v>
      </c>
      <c r="D4" s="204"/>
      <c r="E4" s="202" t="s">
        <v>355</v>
      </c>
      <c r="F4" s="203" t="s">
        <v>576</v>
      </c>
      <c r="G4" s="204"/>
      <c r="H4" s="134"/>
      <c r="I4" s="47"/>
    </row>
    <row r="5" spans="1:9" s="58" customFormat="1" ht="13.5" thickBot="1">
      <c r="A5" s="205">
        <v>1</v>
      </c>
      <c r="B5" s="206">
        <v>2</v>
      </c>
      <c r="C5" s="207" t="s">
        <v>500</v>
      </c>
      <c r="D5" s="208" t="s">
        <v>615</v>
      </c>
      <c r="E5" s="209">
        <v>4</v>
      </c>
      <c r="F5" s="205" t="s">
        <v>500</v>
      </c>
      <c r="G5" s="205" t="s">
        <v>615</v>
      </c>
      <c r="H5" s="134"/>
      <c r="I5" s="47"/>
    </row>
    <row r="6" spans="1:9" ht="12.75" customHeight="1">
      <c r="A6" s="21" t="s">
        <v>359</v>
      </c>
      <c r="B6" s="210" t="s">
        <v>440</v>
      </c>
      <c r="C6" s="211"/>
      <c r="D6" s="212"/>
      <c r="E6" s="210" t="s">
        <v>393</v>
      </c>
      <c r="F6" s="211">
        <v>20515100</v>
      </c>
      <c r="G6" s="211">
        <v>24728530</v>
      </c>
      <c r="H6" s="134"/>
      <c r="I6" s="190"/>
    </row>
    <row r="7" spans="1:9" ht="22.5" customHeight="1">
      <c r="A7" s="19" t="s">
        <v>362</v>
      </c>
      <c r="B7" s="18" t="s">
        <v>441</v>
      </c>
      <c r="C7" s="213"/>
      <c r="D7" s="214"/>
      <c r="E7" s="18" t="s">
        <v>394</v>
      </c>
      <c r="F7" s="213">
        <v>46949995</v>
      </c>
      <c r="G7" s="213">
        <v>37915978</v>
      </c>
      <c r="H7" s="134"/>
      <c r="I7" s="190"/>
    </row>
    <row r="8" spans="1:9" ht="12.75" customHeight="1" thickBot="1">
      <c r="A8" s="19" t="s">
        <v>356</v>
      </c>
      <c r="B8" s="18"/>
      <c r="C8" s="213"/>
      <c r="D8" s="214"/>
      <c r="E8" s="18" t="s">
        <v>442</v>
      </c>
      <c r="F8" s="215">
        <v>881960</v>
      </c>
      <c r="G8" s="215">
        <v>881960</v>
      </c>
      <c r="H8" s="134"/>
      <c r="I8" s="190"/>
    </row>
    <row r="9" spans="1:9" ht="15.75" customHeight="1" thickBot="1">
      <c r="A9" s="15" t="s">
        <v>357</v>
      </c>
      <c r="B9" s="216" t="s">
        <v>443</v>
      </c>
      <c r="C9" s="217">
        <f>SUM(C6:C8)</f>
        <v>0</v>
      </c>
      <c r="D9" s="218"/>
      <c r="E9" s="219" t="s">
        <v>444</v>
      </c>
      <c r="F9" s="220">
        <f>SUM(F6:F8)</f>
        <v>68347055</v>
      </c>
      <c r="G9" s="220">
        <f>SUM(G6:G8)</f>
        <v>63526468</v>
      </c>
      <c r="H9" s="134"/>
      <c r="I9" s="190"/>
    </row>
    <row r="10" spans="1:9" ht="12.75" customHeight="1" thickBot="1">
      <c r="A10" s="21" t="s">
        <v>358</v>
      </c>
      <c r="B10" s="22" t="s">
        <v>445</v>
      </c>
      <c r="C10" s="221"/>
      <c r="D10" s="222"/>
      <c r="E10" s="223" t="s">
        <v>446</v>
      </c>
      <c r="F10" s="213"/>
      <c r="G10" s="213"/>
      <c r="H10" s="134"/>
      <c r="I10" s="190"/>
    </row>
    <row r="11" spans="1:9" ht="21.75" customHeight="1" thickBot="1">
      <c r="A11" s="15" t="s">
        <v>366</v>
      </c>
      <c r="B11" s="216" t="s">
        <v>447</v>
      </c>
      <c r="C11" s="217">
        <f>SUM(C10)</f>
        <v>0</v>
      </c>
      <c r="D11" s="218"/>
      <c r="E11" s="219" t="s">
        <v>448</v>
      </c>
      <c r="F11" s="224">
        <f>SUM(F10)</f>
        <v>0</v>
      </c>
      <c r="G11" s="224"/>
      <c r="H11" s="134"/>
      <c r="I11" s="190"/>
    </row>
    <row r="12" spans="1:9" ht="18" customHeight="1" thickBot="1">
      <c r="A12" s="15" t="s">
        <v>367</v>
      </c>
      <c r="B12" s="225" t="s">
        <v>435</v>
      </c>
      <c r="C12" s="217">
        <f>SUM(C9,C11)</f>
        <v>0</v>
      </c>
      <c r="D12" s="218"/>
      <c r="E12" s="226" t="s">
        <v>438</v>
      </c>
      <c r="F12" s="224">
        <f>SUM(F9,F11)</f>
        <v>68347055</v>
      </c>
      <c r="G12" s="224">
        <f>SUM(G9,G11)</f>
        <v>63526468</v>
      </c>
      <c r="H12" s="134"/>
      <c r="I12" s="190"/>
    </row>
    <row r="13" spans="1:9" ht="13.5" thickBot="1">
      <c r="A13" s="15" t="s">
        <v>368</v>
      </c>
      <c r="B13" s="20" t="s">
        <v>436</v>
      </c>
      <c r="C13" s="227">
        <f>SUM(C12)</f>
        <v>0</v>
      </c>
      <c r="D13" s="48"/>
      <c r="E13" s="228" t="s">
        <v>439</v>
      </c>
      <c r="F13" s="229">
        <f>SUM(F12)</f>
        <v>68347055</v>
      </c>
      <c r="G13" s="229">
        <f>SUM(G12)</f>
        <v>63526468</v>
      </c>
      <c r="H13" s="134"/>
      <c r="I13" s="190"/>
    </row>
    <row r="14" spans="1:9" ht="13.5" thickBot="1">
      <c r="A14" s="15" t="s">
        <v>369</v>
      </c>
      <c r="B14" s="20" t="s">
        <v>387</v>
      </c>
      <c r="C14" s="227">
        <v>68347055</v>
      </c>
      <c r="D14" s="48">
        <v>58819296</v>
      </c>
      <c r="E14" s="228" t="s">
        <v>388</v>
      </c>
      <c r="F14" s="229" t="str">
        <f>IF(C9-F9&gt;0,C9-F9,"-")</f>
        <v>-</v>
      </c>
      <c r="G14" s="229"/>
      <c r="H14" s="134"/>
      <c r="I14" s="190"/>
    </row>
    <row r="15" spans="1:9" ht="13.5" thickBot="1">
      <c r="A15" s="15" t="s">
        <v>370</v>
      </c>
      <c r="B15" s="20" t="s">
        <v>390</v>
      </c>
      <c r="C15" s="227">
        <v>68347055</v>
      </c>
      <c r="D15" s="48">
        <v>58819296</v>
      </c>
      <c r="E15" s="228" t="s">
        <v>391</v>
      </c>
      <c r="F15" s="229" t="str">
        <f>IF(C9+C10-F12&gt;0,C9+C10-F12,"-")</f>
        <v>-</v>
      </c>
      <c r="G15" s="229"/>
      <c r="H15" s="134"/>
      <c r="I15" s="190"/>
    </row>
  </sheetData>
  <sheetProtection/>
  <mergeCells count="4">
    <mergeCell ref="A3:A4"/>
    <mergeCell ref="H1:H15"/>
    <mergeCell ref="C4:D4"/>
    <mergeCell ref="F4:G4"/>
  </mergeCells>
  <printOptions horizontalCentered="1"/>
  <pageMargins left="0.7874015748031497" right="0.7874015748031497" top="0.4724409448818898" bottom="0.7874015748031497" header="0.4724409448818898" footer="0.7874015748031497"/>
  <pageSetup horizontalDpi="600" verticalDpi="600" orientation="landscape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">
      <selection activeCell="A1" sqref="A1:H32"/>
    </sheetView>
  </sheetViews>
  <sheetFormatPr defaultColWidth="8.00390625" defaultRowHeight="12.75"/>
  <cols>
    <col min="1" max="1" width="42.28125" style="92" bestFit="1" customWidth="1"/>
    <col min="2" max="3" width="13.421875" style="88" customWidth="1"/>
    <col min="4" max="4" width="14.00390625" style="88" customWidth="1"/>
    <col min="5" max="5" width="15.421875" style="88" customWidth="1"/>
    <col min="6" max="6" width="14.28125" style="88" customWidth="1"/>
    <col min="7" max="7" width="16.140625" style="89" customWidth="1"/>
    <col min="8" max="9" width="11.00390625" style="88" customWidth="1"/>
    <col min="10" max="10" width="11.8515625" style="88" customWidth="1"/>
    <col min="11" max="16384" width="8.00390625" style="88" customWidth="1"/>
  </cols>
  <sheetData>
    <row r="1" spans="1:8" ht="25.5" customHeight="1">
      <c r="A1" s="230" t="s">
        <v>449</v>
      </c>
      <c r="B1" s="230"/>
      <c r="C1" s="230"/>
      <c r="D1" s="230"/>
      <c r="E1" s="230"/>
      <c r="F1" s="230"/>
      <c r="G1" s="230"/>
      <c r="H1" s="231"/>
    </row>
    <row r="2" spans="1:8" ht="22.5" customHeight="1">
      <c r="A2" s="232" t="s">
        <v>639</v>
      </c>
      <c r="B2" s="232"/>
      <c r="C2" s="233"/>
      <c r="D2" s="234"/>
      <c r="E2" s="234"/>
      <c r="F2" s="234"/>
      <c r="G2" s="235" t="s">
        <v>543</v>
      </c>
      <c r="H2" s="231"/>
    </row>
    <row r="3" spans="1:8" s="90" customFormat="1" ht="44.25" customHeight="1">
      <c r="A3" s="236" t="s">
        <v>399</v>
      </c>
      <c r="B3" s="236" t="s">
        <v>622</v>
      </c>
      <c r="C3" s="236" t="s">
        <v>623</v>
      </c>
      <c r="D3" s="236" t="s">
        <v>400</v>
      </c>
      <c r="E3" s="236" t="s">
        <v>552</v>
      </c>
      <c r="F3" s="236" t="s">
        <v>553</v>
      </c>
      <c r="G3" s="236" t="s">
        <v>569</v>
      </c>
      <c r="H3" s="237"/>
    </row>
    <row r="4" spans="1:8" s="89" customFormat="1" ht="12" customHeight="1">
      <c r="A4" s="238">
        <v>1</v>
      </c>
      <c r="B4" s="238">
        <v>2</v>
      </c>
      <c r="C4" s="238"/>
      <c r="D4" s="238">
        <v>3</v>
      </c>
      <c r="E4" s="238">
        <v>4</v>
      </c>
      <c r="F4" s="238">
        <v>5</v>
      </c>
      <c r="G4" s="238" t="s">
        <v>401</v>
      </c>
      <c r="H4" s="234"/>
    </row>
    <row r="5" spans="1:8" ht="15.75" customHeight="1">
      <c r="A5" s="239" t="s">
        <v>542</v>
      </c>
      <c r="B5" s="239">
        <v>381000</v>
      </c>
      <c r="C5" s="239">
        <v>381000</v>
      </c>
      <c r="D5" s="240">
        <v>2018</v>
      </c>
      <c r="E5" s="239"/>
      <c r="F5" s="239"/>
      <c r="G5" s="234">
        <f aca="true" t="shared" si="0" ref="G5:G20">B5-E5-F5</f>
        <v>381000</v>
      </c>
      <c r="H5" s="231"/>
    </row>
    <row r="6" spans="1:8" ht="15.75" customHeight="1">
      <c r="A6" s="239" t="s">
        <v>554</v>
      </c>
      <c r="B6" s="239">
        <v>679450</v>
      </c>
      <c r="C6" s="239">
        <v>679450</v>
      </c>
      <c r="D6" s="240">
        <v>2018</v>
      </c>
      <c r="E6" s="239"/>
      <c r="F6" s="239"/>
      <c r="G6" s="234">
        <f t="shared" si="0"/>
        <v>679450</v>
      </c>
      <c r="H6" s="231"/>
    </row>
    <row r="7" spans="1:8" ht="15.75" customHeight="1">
      <c r="A7" s="239" t="s">
        <v>556</v>
      </c>
      <c r="B7" s="239">
        <v>952500</v>
      </c>
      <c r="C7" s="239">
        <v>952500</v>
      </c>
      <c r="D7" s="240">
        <v>2018</v>
      </c>
      <c r="E7" s="239"/>
      <c r="F7" s="239"/>
      <c r="G7" s="234">
        <f t="shared" si="0"/>
        <v>952500</v>
      </c>
      <c r="H7" s="231"/>
    </row>
    <row r="8" spans="1:8" ht="15.75" customHeight="1">
      <c r="A8" s="239" t="s">
        <v>557</v>
      </c>
      <c r="B8" s="239">
        <v>190500</v>
      </c>
      <c r="C8" s="239">
        <v>190500</v>
      </c>
      <c r="D8" s="240">
        <v>2018</v>
      </c>
      <c r="E8" s="239"/>
      <c r="F8" s="239"/>
      <c r="G8" s="234">
        <f t="shared" si="0"/>
        <v>190500</v>
      </c>
      <c r="H8" s="231"/>
    </row>
    <row r="9" spans="1:8" ht="15.75" customHeight="1">
      <c r="A9" s="239" t="s">
        <v>558</v>
      </c>
      <c r="B9" s="239">
        <v>254000</v>
      </c>
      <c r="C9" s="239">
        <v>254000</v>
      </c>
      <c r="D9" s="240">
        <v>2018</v>
      </c>
      <c r="E9" s="239"/>
      <c r="F9" s="239"/>
      <c r="G9" s="234">
        <f t="shared" si="0"/>
        <v>254000</v>
      </c>
      <c r="H9" s="231"/>
    </row>
    <row r="10" spans="1:8" ht="15.75" customHeight="1">
      <c r="A10" s="239" t="s">
        <v>559</v>
      </c>
      <c r="B10" s="239">
        <v>2540000</v>
      </c>
      <c r="C10" s="239">
        <v>2540000</v>
      </c>
      <c r="D10" s="240">
        <v>2018</v>
      </c>
      <c r="E10" s="239"/>
      <c r="F10" s="239"/>
      <c r="G10" s="234">
        <f t="shared" si="0"/>
        <v>2540000</v>
      </c>
      <c r="H10" s="231"/>
    </row>
    <row r="11" spans="1:8" ht="15.75" customHeight="1">
      <c r="A11" s="239" t="s">
        <v>560</v>
      </c>
      <c r="B11" s="239">
        <v>571500</v>
      </c>
      <c r="C11" s="239">
        <v>571500</v>
      </c>
      <c r="D11" s="240">
        <v>2018</v>
      </c>
      <c r="E11" s="239"/>
      <c r="F11" s="239"/>
      <c r="G11" s="234">
        <f t="shared" si="0"/>
        <v>571500</v>
      </c>
      <c r="H11" s="231"/>
    </row>
    <row r="12" spans="1:8" ht="15.75" customHeight="1">
      <c r="A12" s="239" t="s">
        <v>561</v>
      </c>
      <c r="B12" s="239">
        <v>9207500</v>
      </c>
      <c r="C12" s="239">
        <v>9207500</v>
      </c>
      <c r="D12" s="240">
        <v>2018</v>
      </c>
      <c r="E12" s="239"/>
      <c r="F12" s="239"/>
      <c r="G12" s="234">
        <f t="shared" si="0"/>
        <v>9207500</v>
      </c>
      <c r="H12" s="231"/>
    </row>
    <row r="13" spans="1:8" ht="15.75" customHeight="1">
      <c r="A13" s="239" t="s">
        <v>562</v>
      </c>
      <c r="B13" s="239">
        <v>635000</v>
      </c>
      <c r="C13" s="239">
        <v>635000</v>
      </c>
      <c r="D13" s="240">
        <v>2018</v>
      </c>
      <c r="E13" s="239"/>
      <c r="F13" s="239"/>
      <c r="G13" s="234">
        <f t="shared" si="0"/>
        <v>635000</v>
      </c>
      <c r="H13" s="231"/>
    </row>
    <row r="14" spans="1:8" ht="15.75" customHeight="1">
      <c r="A14" s="239" t="s">
        <v>539</v>
      </c>
      <c r="B14" s="239">
        <v>2000250</v>
      </c>
      <c r="C14" s="239">
        <v>1506508</v>
      </c>
      <c r="D14" s="240">
        <v>2018</v>
      </c>
      <c r="E14" s="239"/>
      <c r="F14" s="239"/>
      <c r="G14" s="234">
        <v>1506508</v>
      </c>
      <c r="H14" s="231"/>
    </row>
    <row r="15" spans="1:8" ht="15.75" customHeight="1">
      <c r="A15" s="239" t="s">
        <v>563</v>
      </c>
      <c r="B15" s="239">
        <v>1905000</v>
      </c>
      <c r="C15" s="239">
        <v>1905000</v>
      </c>
      <c r="D15" s="240">
        <v>2018</v>
      </c>
      <c r="E15" s="239"/>
      <c r="F15" s="239"/>
      <c r="G15" s="234">
        <f t="shared" si="0"/>
        <v>1905000</v>
      </c>
      <c r="H15" s="231"/>
    </row>
    <row r="16" spans="1:8" ht="15.75" customHeight="1">
      <c r="A16" s="239" t="s">
        <v>564</v>
      </c>
      <c r="B16" s="239">
        <v>635000</v>
      </c>
      <c r="C16" s="239">
        <v>635000</v>
      </c>
      <c r="D16" s="240">
        <v>2018</v>
      </c>
      <c r="E16" s="239"/>
      <c r="F16" s="239"/>
      <c r="G16" s="239">
        <f t="shared" si="0"/>
        <v>635000</v>
      </c>
      <c r="H16" s="231"/>
    </row>
    <row r="17" spans="1:8" ht="15.75" customHeight="1">
      <c r="A17" s="239" t="s">
        <v>565</v>
      </c>
      <c r="B17" s="239">
        <v>30000</v>
      </c>
      <c r="C17" s="239">
        <v>30000</v>
      </c>
      <c r="D17" s="240">
        <v>2018</v>
      </c>
      <c r="E17" s="239"/>
      <c r="F17" s="239"/>
      <c r="G17" s="234">
        <f t="shared" si="0"/>
        <v>30000</v>
      </c>
      <c r="H17" s="231"/>
    </row>
    <row r="18" spans="1:8" ht="15.75" customHeight="1">
      <c r="A18" s="239" t="s">
        <v>566</v>
      </c>
      <c r="B18" s="239">
        <v>317500</v>
      </c>
      <c r="C18" s="239">
        <v>317500</v>
      </c>
      <c r="D18" s="240">
        <v>2018</v>
      </c>
      <c r="E18" s="239"/>
      <c r="F18" s="239"/>
      <c r="G18" s="234">
        <f t="shared" si="0"/>
        <v>317500</v>
      </c>
      <c r="H18" s="231"/>
    </row>
    <row r="19" spans="1:8" ht="15.75" customHeight="1">
      <c r="A19" s="239" t="s">
        <v>567</v>
      </c>
      <c r="B19" s="239">
        <v>88900</v>
      </c>
      <c r="C19" s="239">
        <v>88900</v>
      </c>
      <c r="D19" s="240">
        <v>2018</v>
      </c>
      <c r="E19" s="239"/>
      <c r="F19" s="239"/>
      <c r="G19" s="234">
        <f t="shared" si="0"/>
        <v>88900</v>
      </c>
      <c r="H19" s="231"/>
    </row>
    <row r="20" spans="1:8" ht="15.75" customHeight="1">
      <c r="A20" s="239" t="s">
        <v>568</v>
      </c>
      <c r="B20" s="239">
        <v>127000</v>
      </c>
      <c r="C20" s="239">
        <v>127000</v>
      </c>
      <c r="D20" s="240">
        <v>2018</v>
      </c>
      <c r="E20" s="239"/>
      <c r="F20" s="239"/>
      <c r="G20" s="234">
        <f t="shared" si="0"/>
        <v>127000</v>
      </c>
      <c r="H20" s="231"/>
    </row>
    <row r="21" spans="1:8" ht="15.75" customHeight="1">
      <c r="A21" s="239" t="s">
        <v>630</v>
      </c>
      <c r="B21" s="239">
        <v>0</v>
      </c>
      <c r="C21" s="239">
        <v>4707172</v>
      </c>
      <c r="D21" s="240">
        <v>2018</v>
      </c>
      <c r="E21" s="239"/>
      <c r="F21" s="239"/>
      <c r="G21" s="234">
        <v>4707172</v>
      </c>
      <c r="H21" s="231"/>
    </row>
    <row r="22" spans="1:8" ht="15.75" customHeight="1">
      <c r="A22" s="241" t="s">
        <v>540</v>
      </c>
      <c r="B22" s="242">
        <f>SUM(B5:B20)</f>
        <v>20515100</v>
      </c>
      <c r="C22" s="242">
        <f>SUM(C5:C21)</f>
        <v>24728530</v>
      </c>
      <c r="D22" s="242"/>
      <c r="E22" s="242">
        <f>SUM(E5:E21)</f>
        <v>0</v>
      </c>
      <c r="F22" s="242">
        <f>SUM(F5:F21)</f>
        <v>0</v>
      </c>
      <c r="G22" s="242">
        <f>SUM(G5:G21)</f>
        <v>24728530</v>
      </c>
      <c r="H22" s="231"/>
    </row>
    <row r="23" spans="1:8" ht="15.75" customHeight="1">
      <c r="A23" s="241"/>
      <c r="B23" s="239"/>
      <c r="C23" s="239"/>
      <c r="D23" s="240"/>
      <c r="E23" s="239"/>
      <c r="F23" s="239"/>
      <c r="G23" s="234"/>
      <c r="H23" s="231"/>
    </row>
    <row r="24" spans="1:8" s="91" customFormat="1" ht="15.75" customHeight="1">
      <c r="A24" s="241"/>
      <c r="B24" s="242"/>
      <c r="C24" s="242"/>
      <c r="D24" s="242"/>
      <c r="E24" s="242"/>
      <c r="F24" s="242"/>
      <c r="G24" s="43"/>
      <c r="H24" s="243"/>
    </row>
    <row r="25" spans="1:8" ht="15.75" customHeight="1">
      <c r="A25" s="241"/>
      <c r="B25" s="239"/>
      <c r="C25" s="239"/>
      <c r="D25" s="240"/>
      <c r="E25" s="239"/>
      <c r="F25" s="239"/>
      <c r="G25" s="43"/>
      <c r="H25" s="231"/>
    </row>
    <row r="26" spans="1:8" ht="15.75" customHeight="1">
      <c r="A26" s="244"/>
      <c r="B26" s="239"/>
      <c r="C26" s="239"/>
      <c r="D26" s="240"/>
      <c r="E26" s="239"/>
      <c r="F26" s="239"/>
      <c r="G26" s="43"/>
      <c r="H26" s="231"/>
    </row>
    <row r="27" spans="1:8" ht="15.75" customHeight="1">
      <c r="A27" s="244"/>
      <c r="B27" s="239"/>
      <c r="C27" s="239"/>
      <c r="D27" s="240"/>
      <c r="E27" s="239"/>
      <c r="F27" s="239"/>
      <c r="G27" s="43"/>
      <c r="H27" s="231"/>
    </row>
    <row r="28" spans="1:8" ht="15.75" customHeight="1">
      <c r="A28" s="244"/>
      <c r="B28" s="239"/>
      <c r="C28" s="239"/>
      <c r="D28" s="240"/>
      <c r="E28" s="239"/>
      <c r="F28" s="239"/>
      <c r="G28" s="43"/>
      <c r="H28" s="231"/>
    </row>
    <row r="29" spans="1:8" ht="15.75" customHeight="1">
      <c r="A29" s="244"/>
      <c r="B29" s="239"/>
      <c r="C29" s="239"/>
      <c r="D29" s="240"/>
      <c r="E29" s="239"/>
      <c r="F29" s="239"/>
      <c r="G29" s="43"/>
      <c r="H29" s="231"/>
    </row>
    <row r="30" spans="1:8" s="91" customFormat="1" ht="15.75" customHeight="1">
      <c r="A30" s="241"/>
      <c r="B30" s="242"/>
      <c r="C30" s="242"/>
      <c r="D30" s="242"/>
      <c r="E30" s="242"/>
      <c r="F30" s="242"/>
      <c r="G30" s="43"/>
      <c r="H30" s="243"/>
    </row>
    <row r="31" spans="1:8" s="91" customFormat="1" ht="15.75" customHeight="1">
      <c r="A31" s="241"/>
      <c r="B31" s="242"/>
      <c r="C31" s="242"/>
      <c r="D31" s="242"/>
      <c r="E31" s="242"/>
      <c r="F31" s="242"/>
      <c r="G31" s="43"/>
      <c r="H31" s="243"/>
    </row>
    <row r="32" spans="1:8" s="91" customFormat="1" ht="18" customHeight="1">
      <c r="A32" s="245"/>
      <c r="B32" s="43"/>
      <c r="C32" s="43"/>
      <c r="D32" s="43"/>
      <c r="E32" s="43"/>
      <c r="F32" s="43"/>
      <c r="G32" s="43"/>
      <c r="H32" s="243"/>
    </row>
  </sheetData>
  <sheetProtection/>
  <mergeCells count="2">
    <mergeCell ref="A1:G1"/>
    <mergeCell ref="A2:B2"/>
  </mergeCells>
  <printOptions horizontalCentered="1"/>
  <pageMargins left="0.7874015748031497" right="0.7874015748031497" top="1.0236220472440944" bottom="0.984251968503937" header="0.7874015748031497" footer="0.7874015748031497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1">
      <selection activeCell="A1" sqref="A1:G48"/>
    </sheetView>
  </sheetViews>
  <sheetFormatPr defaultColWidth="8.00390625" defaultRowHeight="12.75"/>
  <cols>
    <col min="1" max="1" width="52.00390625" style="85" customWidth="1"/>
    <col min="2" max="3" width="13.421875" style="82" customWidth="1"/>
    <col min="4" max="4" width="14.00390625" style="82" customWidth="1"/>
    <col min="5" max="5" width="15.421875" style="82" customWidth="1"/>
    <col min="6" max="6" width="14.28125" style="82" customWidth="1"/>
    <col min="7" max="7" width="16.140625" style="82" customWidth="1"/>
    <col min="8" max="9" width="11.00390625" style="82" customWidth="1"/>
    <col min="10" max="10" width="11.8515625" style="82" customWidth="1"/>
    <col min="11" max="16384" width="8.00390625" style="82" customWidth="1"/>
  </cols>
  <sheetData>
    <row r="1" spans="1:7" ht="24.75" customHeight="1">
      <c r="A1" s="246" t="s">
        <v>403</v>
      </c>
      <c r="B1" s="246"/>
      <c r="C1" s="246"/>
      <c r="D1" s="246"/>
      <c r="E1" s="246"/>
      <c r="F1" s="246"/>
      <c r="G1" s="246"/>
    </row>
    <row r="2" spans="1:7" ht="23.25" customHeight="1" thickBot="1">
      <c r="A2" s="130" t="s">
        <v>638</v>
      </c>
      <c r="B2" s="130"/>
      <c r="C2" s="247"/>
      <c r="D2" s="190"/>
      <c r="E2" s="190"/>
      <c r="F2" s="190"/>
      <c r="G2" s="248" t="s">
        <v>544</v>
      </c>
    </row>
    <row r="3" spans="1:7" s="83" customFormat="1" ht="48.75" customHeight="1" thickBot="1">
      <c r="A3" s="202" t="s">
        <v>404</v>
      </c>
      <c r="B3" s="249" t="s">
        <v>624</v>
      </c>
      <c r="C3" s="249" t="s">
        <v>623</v>
      </c>
      <c r="D3" s="249" t="s">
        <v>400</v>
      </c>
      <c r="E3" s="249" t="s">
        <v>574</v>
      </c>
      <c r="F3" s="249" t="s">
        <v>553</v>
      </c>
      <c r="G3" s="250" t="s">
        <v>575</v>
      </c>
    </row>
    <row r="4" spans="1:7" s="55" customFormat="1" ht="15" customHeight="1" thickBot="1">
      <c r="A4" s="251">
        <v>1</v>
      </c>
      <c r="B4" s="252">
        <v>2</v>
      </c>
      <c r="C4" s="252"/>
      <c r="D4" s="252">
        <v>3</v>
      </c>
      <c r="E4" s="252">
        <v>4</v>
      </c>
      <c r="F4" s="252">
        <v>5</v>
      </c>
      <c r="G4" s="253">
        <v>6</v>
      </c>
    </row>
    <row r="5" spans="1:7" ht="15.75" customHeight="1">
      <c r="A5" s="254"/>
      <c r="B5" s="239"/>
      <c r="C5" s="239"/>
      <c r="D5" s="240"/>
      <c r="E5" s="239"/>
      <c r="F5" s="239"/>
      <c r="G5" s="255">
        <f aca="true" t="shared" si="0" ref="G5:G23">B5-E5-F5</f>
        <v>0</v>
      </c>
    </row>
    <row r="6" spans="1:7" ht="15.75" customHeight="1">
      <c r="A6" s="256" t="s">
        <v>555</v>
      </c>
      <c r="B6" s="239">
        <v>12700000</v>
      </c>
      <c r="C6" s="239">
        <v>12700000</v>
      </c>
      <c r="D6" s="240"/>
      <c r="E6" s="239"/>
      <c r="F6" s="239"/>
      <c r="G6" s="255">
        <f t="shared" si="0"/>
        <v>12700000</v>
      </c>
    </row>
    <row r="7" spans="1:7" ht="15.75" customHeight="1">
      <c r="A7" s="256" t="s">
        <v>570</v>
      </c>
      <c r="B7" s="239">
        <v>2500000</v>
      </c>
      <c r="C7" s="239">
        <v>2500000</v>
      </c>
      <c r="D7" s="240"/>
      <c r="E7" s="239"/>
      <c r="F7" s="239"/>
      <c r="G7" s="255">
        <f t="shared" si="0"/>
        <v>2500000</v>
      </c>
    </row>
    <row r="8" spans="1:7" ht="15.75" customHeight="1">
      <c r="A8" s="256" t="s">
        <v>571</v>
      </c>
      <c r="B8" s="239">
        <v>19049995</v>
      </c>
      <c r="C8" s="239">
        <v>19049995</v>
      </c>
      <c r="D8" s="240"/>
      <c r="E8" s="239"/>
      <c r="F8" s="239"/>
      <c r="G8" s="255">
        <f t="shared" si="0"/>
        <v>19049995</v>
      </c>
    </row>
    <row r="9" spans="1:7" ht="15.75" customHeight="1">
      <c r="A9" s="256" t="s">
        <v>572</v>
      </c>
      <c r="B9" s="239">
        <v>12700000</v>
      </c>
      <c r="C9" s="239">
        <v>3665983</v>
      </c>
      <c r="D9" s="240"/>
      <c r="E9" s="239"/>
      <c r="F9" s="239"/>
      <c r="G9" s="257">
        <v>3665983</v>
      </c>
    </row>
    <row r="10" spans="1:7" s="84" customFormat="1" ht="15.75" customHeight="1">
      <c r="A10" s="254" t="s">
        <v>540</v>
      </c>
      <c r="B10" s="242">
        <f aca="true" t="shared" si="1" ref="B10:G10">SUM(B6:B9)</f>
        <v>46949995</v>
      </c>
      <c r="C10" s="242">
        <f t="shared" si="1"/>
        <v>37915978</v>
      </c>
      <c r="D10" s="242">
        <f t="shared" si="1"/>
        <v>0</v>
      </c>
      <c r="E10" s="242">
        <f t="shared" si="1"/>
        <v>0</v>
      </c>
      <c r="F10" s="242">
        <f t="shared" si="1"/>
        <v>0</v>
      </c>
      <c r="G10" s="242">
        <f t="shared" si="1"/>
        <v>37915978</v>
      </c>
    </row>
    <row r="11" spans="1:7" ht="15.75" customHeight="1">
      <c r="A11" s="258"/>
      <c r="B11" s="239"/>
      <c r="C11" s="239"/>
      <c r="D11" s="240"/>
      <c r="E11" s="239"/>
      <c r="F11" s="239"/>
      <c r="G11" s="255">
        <f t="shared" si="0"/>
        <v>0</v>
      </c>
    </row>
    <row r="12" spans="1:7" ht="15.75" customHeight="1">
      <c r="A12" s="258"/>
      <c r="B12" s="239"/>
      <c r="C12" s="239"/>
      <c r="D12" s="240"/>
      <c r="E12" s="239"/>
      <c r="F12" s="239"/>
      <c r="G12" s="255">
        <f t="shared" si="0"/>
        <v>0</v>
      </c>
    </row>
    <row r="13" spans="1:7" ht="15.75" customHeight="1">
      <c r="A13" s="258"/>
      <c r="B13" s="239"/>
      <c r="C13" s="239"/>
      <c r="D13" s="240"/>
      <c r="E13" s="239"/>
      <c r="F13" s="239"/>
      <c r="G13" s="255">
        <f t="shared" si="0"/>
        <v>0</v>
      </c>
    </row>
    <row r="14" spans="1:7" ht="15.75" customHeight="1">
      <c r="A14" s="258"/>
      <c r="B14" s="239"/>
      <c r="C14" s="239"/>
      <c r="D14" s="240"/>
      <c r="E14" s="239"/>
      <c r="F14" s="239"/>
      <c r="G14" s="255">
        <f t="shared" si="0"/>
        <v>0</v>
      </c>
    </row>
    <row r="15" spans="1:7" ht="15.75" customHeight="1">
      <c r="A15" s="258"/>
      <c r="B15" s="239"/>
      <c r="C15" s="239"/>
      <c r="D15" s="240"/>
      <c r="E15" s="239"/>
      <c r="F15" s="239"/>
      <c r="G15" s="255">
        <f t="shared" si="0"/>
        <v>0</v>
      </c>
    </row>
    <row r="16" spans="1:7" ht="15.75" customHeight="1">
      <c r="A16" s="258"/>
      <c r="B16" s="239"/>
      <c r="C16" s="239"/>
      <c r="D16" s="240"/>
      <c r="E16" s="239"/>
      <c r="F16" s="239"/>
      <c r="G16" s="255">
        <f t="shared" si="0"/>
        <v>0</v>
      </c>
    </row>
    <row r="17" spans="1:7" ht="15.75" customHeight="1">
      <c r="A17" s="258"/>
      <c r="B17" s="239"/>
      <c r="C17" s="239"/>
      <c r="D17" s="240"/>
      <c r="E17" s="239"/>
      <c r="F17" s="239"/>
      <c r="G17" s="255">
        <f t="shared" si="0"/>
        <v>0</v>
      </c>
    </row>
    <row r="18" spans="1:7" ht="15.75" customHeight="1">
      <c r="A18" s="258"/>
      <c r="B18" s="239"/>
      <c r="C18" s="239"/>
      <c r="D18" s="240"/>
      <c r="E18" s="239"/>
      <c r="F18" s="239"/>
      <c r="G18" s="255">
        <f t="shared" si="0"/>
        <v>0</v>
      </c>
    </row>
    <row r="19" spans="1:7" ht="15.75" customHeight="1">
      <c r="A19" s="258"/>
      <c r="B19" s="239"/>
      <c r="C19" s="239"/>
      <c r="D19" s="240"/>
      <c r="E19" s="239"/>
      <c r="F19" s="239"/>
      <c r="G19" s="255">
        <f t="shared" si="0"/>
        <v>0</v>
      </c>
    </row>
    <row r="20" spans="1:7" ht="15.75" customHeight="1">
      <c r="A20" s="258"/>
      <c r="B20" s="239"/>
      <c r="C20" s="239"/>
      <c r="D20" s="240"/>
      <c r="E20" s="239"/>
      <c r="F20" s="239"/>
      <c r="G20" s="255">
        <f t="shared" si="0"/>
        <v>0</v>
      </c>
    </row>
    <row r="21" spans="1:7" ht="15.75" customHeight="1">
      <c r="A21" s="258"/>
      <c r="B21" s="239"/>
      <c r="C21" s="239"/>
      <c r="D21" s="240"/>
      <c r="E21" s="239"/>
      <c r="F21" s="239"/>
      <c r="G21" s="255">
        <f t="shared" si="0"/>
        <v>0</v>
      </c>
    </row>
    <row r="22" spans="1:7" ht="15.75" customHeight="1">
      <c r="A22" s="258"/>
      <c r="B22" s="239"/>
      <c r="C22" s="239"/>
      <c r="D22" s="240"/>
      <c r="E22" s="239"/>
      <c r="F22" s="239"/>
      <c r="G22" s="255">
        <f t="shared" si="0"/>
        <v>0</v>
      </c>
    </row>
    <row r="23" spans="1:7" ht="15.75" customHeight="1" thickBot="1">
      <c r="A23" s="259"/>
      <c r="B23" s="260"/>
      <c r="C23" s="260"/>
      <c r="D23" s="260"/>
      <c r="E23" s="260"/>
      <c r="F23" s="260"/>
      <c r="G23" s="261">
        <f t="shared" si="0"/>
        <v>0</v>
      </c>
    </row>
    <row r="24" spans="1:7" s="84" customFormat="1" ht="18" customHeight="1" thickBot="1">
      <c r="A24" s="262" t="s">
        <v>402</v>
      </c>
      <c r="B24" s="263">
        <f aca="true" t="shared" si="2" ref="B24:G24">SUM(B10)</f>
        <v>46949995</v>
      </c>
      <c r="C24" s="263">
        <f t="shared" si="2"/>
        <v>37915978</v>
      </c>
      <c r="D24" s="263">
        <f t="shared" si="2"/>
        <v>0</v>
      </c>
      <c r="E24" s="263">
        <f t="shared" si="2"/>
        <v>0</v>
      </c>
      <c r="F24" s="263">
        <f t="shared" si="2"/>
        <v>0</v>
      </c>
      <c r="G24" s="263">
        <f t="shared" si="2"/>
        <v>37915978</v>
      </c>
    </row>
    <row r="25" spans="1:7" ht="12.75">
      <c r="A25" s="264"/>
      <c r="B25" s="265"/>
      <c r="C25" s="265"/>
      <c r="D25" s="265"/>
      <c r="E25" s="265"/>
      <c r="F25" s="265"/>
      <c r="G25" s="265"/>
    </row>
    <row r="26" spans="1:7" ht="12.75">
      <c r="A26" s="264"/>
      <c r="B26" s="265"/>
      <c r="C26" s="265"/>
      <c r="D26" s="265"/>
      <c r="E26" s="265"/>
      <c r="F26" s="265"/>
      <c r="G26" s="265"/>
    </row>
    <row r="27" spans="1:7" ht="12.75">
      <c r="A27" s="264"/>
      <c r="B27" s="265"/>
      <c r="C27" s="265"/>
      <c r="D27" s="265"/>
      <c r="E27" s="265"/>
      <c r="F27" s="265"/>
      <c r="G27" s="265"/>
    </row>
    <row r="28" spans="1:7" ht="12.75">
      <c r="A28" s="264"/>
      <c r="B28" s="265"/>
      <c r="C28" s="265"/>
      <c r="D28" s="265"/>
      <c r="E28" s="265"/>
      <c r="F28" s="265"/>
      <c r="G28" s="265"/>
    </row>
    <row r="29" spans="1:7" ht="12.75">
      <c r="A29" s="264"/>
      <c r="B29" s="265"/>
      <c r="C29" s="265"/>
      <c r="D29" s="265"/>
      <c r="E29" s="265"/>
      <c r="F29" s="265"/>
      <c r="G29" s="265"/>
    </row>
    <row r="30" spans="1:7" ht="12.75">
      <c r="A30" s="264"/>
      <c r="B30" s="265"/>
      <c r="C30" s="265"/>
      <c r="D30" s="265"/>
      <c r="E30" s="265"/>
      <c r="F30" s="265"/>
      <c r="G30" s="265"/>
    </row>
    <row r="31" spans="1:7" ht="12.75">
      <c r="A31" s="264"/>
      <c r="B31" s="265"/>
      <c r="C31" s="265"/>
      <c r="D31" s="265"/>
      <c r="E31" s="265"/>
      <c r="F31" s="265"/>
      <c r="G31" s="265"/>
    </row>
    <row r="32" spans="1:7" ht="12.75">
      <c r="A32" s="264"/>
      <c r="B32" s="265"/>
      <c r="C32" s="265"/>
      <c r="D32" s="265"/>
      <c r="E32" s="265"/>
      <c r="F32" s="265"/>
      <c r="G32" s="265"/>
    </row>
    <row r="33" spans="1:7" ht="12.75">
      <c r="A33" s="264"/>
      <c r="B33" s="265"/>
      <c r="C33" s="265"/>
      <c r="D33" s="265"/>
      <c r="E33" s="265"/>
      <c r="F33" s="265"/>
      <c r="G33" s="265"/>
    </row>
    <row r="34" spans="1:7" ht="12.75">
      <c r="A34" s="264"/>
      <c r="B34" s="265"/>
      <c r="C34" s="265"/>
      <c r="D34" s="265"/>
      <c r="E34" s="265"/>
      <c r="F34" s="265"/>
      <c r="G34" s="265"/>
    </row>
    <row r="35" spans="1:7" ht="12.75">
      <c r="A35" s="264"/>
      <c r="B35" s="265"/>
      <c r="C35" s="265"/>
      <c r="D35" s="265"/>
      <c r="E35" s="265"/>
      <c r="F35" s="265"/>
      <c r="G35" s="265"/>
    </row>
    <row r="36" spans="1:7" ht="12.75">
      <c r="A36" s="264"/>
      <c r="B36" s="265"/>
      <c r="C36" s="265"/>
      <c r="D36" s="265"/>
      <c r="E36" s="265"/>
      <c r="F36" s="265"/>
      <c r="G36" s="265"/>
    </row>
    <row r="37" spans="1:7" ht="12.75">
      <c r="A37" s="264"/>
      <c r="B37" s="265"/>
      <c r="C37" s="265"/>
      <c r="D37" s="265"/>
      <c r="E37" s="265"/>
      <c r="F37" s="265"/>
      <c r="G37" s="265"/>
    </row>
    <row r="38" spans="1:7" ht="12.75">
      <c r="A38" s="264"/>
      <c r="B38" s="265"/>
      <c r="C38" s="265"/>
      <c r="D38" s="265"/>
      <c r="E38" s="265"/>
      <c r="F38" s="265"/>
      <c r="G38" s="265"/>
    </row>
    <row r="39" spans="1:7" ht="12.75">
      <c r="A39" s="264"/>
      <c r="B39" s="265"/>
      <c r="C39" s="265"/>
      <c r="D39" s="265"/>
      <c r="E39" s="265"/>
      <c r="F39" s="265"/>
      <c r="G39" s="265"/>
    </row>
    <row r="40" spans="1:7" ht="12.75">
      <c r="A40" s="264"/>
      <c r="B40" s="265"/>
      <c r="C40" s="265"/>
      <c r="D40" s="265"/>
      <c r="E40" s="265"/>
      <c r="F40" s="265"/>
      <c r="G40" s="265"/>
    </row>
    <row r="41" spans="1:7" ht="12.75">
      <c r="A41" s="264"/>
      <c r="B41" s="265"/>
      <c r="C41" s="265"/>
      <c r="D41" s="265"/>
      <c r="E41" s="265"/>
      <c r="F41" s="265"/>
      <c r="G41" s="265"/>
    </row>
    <row r="42" spans="1:7" ht="12.75">
      <c r="A42" s="264"/>
      <c r="B42" s="265"/>
      <c r="C42" s="265"/>
      <c r="D42" s="265"/>
      <c r="E42" s="265"/>
      <c r="F42" s="265"/>
      <c r="G42" s="265"/>
    </row>
    <row r="43" spans="1:7" ht="12.75">
      <c r="A43" s="264"/>
      <c r="B43" s="265"/>
      <c r="C43" s="265"/>
      <c r="D43" s="265"/>
      <c r="E43" s="265"/>
      <c r="F43" s="265"/>
      <c r="G43" s="265"/>
    </row>
    <row r="44" spans="1:7" ht="12.75">
      <c r="A44" s="264"/>
      <c r="B44" s="265"/>
      <c r="C44" s="265"/>
      <c r="D44" s="265"/>
      <c r="E44" s="265"/>
      <c r="F44" s="265"/>
      <c r="G44" s="265"/>
    </row>
    <row r="45" spans="1:7" ht="12.75">
      <c r="A45" s="264"/>
      <c r="B45" s="265"/>
      <c r="C45" s="265"/>
      <c r="D45" s="265"/>
      <c r="E45" s="265"/>
      <c r="F45" s="265"/>
      <c r="G45" s="265"/>
    </row>
    <row r="46" spans="1:7" ht="12.75">
      <c r="A46" s="264"/>
      <c r="B46" s="265"/>
      <c r="C46" s="265"/>
      <c r="D46" s="265"/>
      <c r="E46" s="265"/>
      <c r="F46" s="265"/>
      <c r="G46" s="265"/>
    </row>
    <row r="47" spans="1:7" ht="12.75">
      <c r="A47" s="264"/>
      <c r="B47" s="265"/>
      <c r="C47" s="265"/>
      <c r="D47" s="265"/>
      <c r="E47" s="265"/>
      <c r="F47" s="265"/>
      <c r="G47" s="265"/>
    </row>
    <row r="48" spans="1:7" ht="12.75">
      <c r="A48" s="264"/>
      <c r="B48" s="265"/>
      <c r="C48" s="265"/>
      <c r="D48" s="265"/>
      <c r="E48" s="265"/>
      <c r="F48" s="265"/>
      <c r="G48" s="265"/>
    </row>
  </sheetData>
  <sheetProtection/>
  <mergeCells count="2">
    <mergeCell ref="A1:G1"/>
    <mergeCell ref="A2:B2"/>
  </mergeCells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80"/>
  <sheetViews>
    <sheetView workbookViewId="0" topLeftCell="A1">
      <selection activeCell="A1" sqref="A1:O34"/>
    </sheetView>
  </sheetViews>
  <sheetFormatPr defaultColWidth="8.00390625" defaultRowHeight="12.75"/>
  <cols>
    <col min="1" max="1" width="4.140625" style="79" customWidth="1"/>
    <col min="2" max="2" width="27.421875" style="78" bestFit="1" customWidth="1"/>
    <col min="3" max="3" width="9.00390625" style="78" customWidth="1"/>
    <col min="4" max="4" width="8.57421875" style="78" customWidth="1"/>
    <col min="5" max="5" width="8.421875" style="78" customWidth="1"/>
    <col min="6" max="6" width="9.57421875" style="78" customWidth="1"/>
    <col min="7" max="7" width="9.7109375" style="78" customWidth="1"/>
    <col min="8" max="9" width="9.57421875" style="78" customWidth="1"/>
    <col min="10" max="10" width="9.421875" style="78" customWidth="1"/>
    <col min="11" max="11" width="9.28125" style="78" customWidth="1"/>
    <col min="12" max="12" width="9.421875" style="78" customWidth="1"/>
    <col min="13" max="14" width="8.8515625" style="78" customWidth="1"/>
    <col min="15" max="15" width="10.8515625" style="79" customWidth="1"/>
    <col min="16" max="16384" width="8.00390625" style="78" customWidth="1"/>
  </cols>
  <sheetData>
    <row r="1" spans="1:15" ht="31.5" customHeight="1">
      <c r="A1" s="266" t="s">
        <v>581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</row>
    <row r="2" spans="1:15" ht="15.75" thickBot="1">
      <c r="A2" s="268"/>
      <c r="B2" s="269" t="s">
        <v>637</v>
      </c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1" t="s">
        <v>543</v>
      </c>
    </row>
    <row r="3" spans="1:15" s="79" customFormat="1" ht="25.5" customHeight="1" thickBot="1">
      <c r="A3" s="272" t="s">
        <v>407</v>
      </c>
      <c r="B3" s="273" t="s">
        <v>355</v>
      </c>
      <c r="C3" s="273" t="s">
        <v>408</v>
      </c>
      <c r="D3" s="273" t="s">
        <v>409</v>
      </c>
      <c r="E3" s="273" t="s">
        <v>410</v>
      </c>
      <c r="F3" s="273" t="s">
        <v>411</v>
      </c>
      <c r="G3" s="273" t="s">
        <v>412</v>
      </c>
      <c r="H3" s="273" t="s">
        <v>413</v>
      </c>
      <c r="I3" s="273" t="s">
        <v>414</v>
      </c>
      <c r="J3" s="273" t="s">
        <v>415</v>
      </c>
      <c r="K3" s="273" t="s">
        <v>416</v>
      </c>
      <c r="L3" s="273" t="s">
        <v>417</v>
      </c>
      <c r="M3" s="273" t="s">
        <v>418</v>
      </c>
      <c r="N3" s="273" t="s">
        <v>419</v>
      </c>
      <c r="O3" s="274" t="s">
        <v>406</v>
      </c>
    </row>
    <row r="4" spans="1:15" s="80" customFormat="1" ht="15" customHeight="1" thickBot="1">
      <c r="A4" s="275" t="s">
        <v>359</v>
      </c>
      <c r="B4" s="276" t="s">
        <v>353</v>
      </c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8"/>
    </row>
    <row r="5" spans="1:15" s="80" customFormat="1" ht="15" customHeight="1">
      <c r="A5" s="279" t="s">
        <v>362</v>
      </c>
      <c r="B5" s="280" t="s">
        <v>450</v>
      </c>
      <c r="C5" s="281">
        <v>9150165</v>
      </c>
      <c r="D5" s="281">
        <v>9150165</v>
      </c>
      <c r="E5" s="281">
        <v>9150165</v>
      </c>
      <c r="F5" s="281">
        <v>9150165</v>
      </c>
      <c r="G5" s="281">
        <v>9150165</v>
      </c>
      <c r="H5" s="281">
        <v>9150166</v>
      </c>
      <c r="I5" s="281">
        <v>8741362</v>
      </c>
      <c r="J5" s="281">
        <v>8741362</v>
      </c>
      <c r="K5" s="281">
        <v>8741362</v>
      </c>
      <c r="L5" s="281">
        <v>8741362</v>
      </c>
      <c r="M5" s="281">
        <v>8741362</v>
      </c>
      <c r="N5" s="281">
        <v>8741362</v>
      </c>
      <c r="O5" s="282">
        <f aca="true" t="shared" si="0" ref="O5:O11">SUM(C5:N5)</f>
        <v>107349163</v>
      </c>
    </row>
    <row r="6" spans="1:15" s="81" customFormat="1" ht="13.5" customHeight="1">
      <c r="A6" s="283" t="s">
        <v>356</v>
      </c>
      <c r="B6" s="284" t="s">
        <v>451</v>
      </c>
      <c r="C6" s="285">
        <v>614889</v>
      </c>
      <c r="D6" s="285">
        <v>614889</v>
      </c>
      <c r="E6" s="285">
        <v>614889</v>
      </c>
      <c r="F6" s="285">
        <v>614889</v>
      </c>
      <c r="G6" s="285">
        <v>614889</v>
      </c>
      <c r="H6" s="285">
        <v>614890</v>
      </c>
      <c r="I6" s="285">
        <v>793492</v>
      </c>
      <c r="J6" s="285">
        <v>793492</v>
      </c>
      <c r="K6" s="285">
        <v>793492</v>
      </c>
      <c r="L6" s="285">
        <v>793492</v>
      </c>
      <c r="M6" s="285">
        <v>793492</v>
      </c>
      <c r="N6" s="285">
        <v>793494</v>
      </c>
      <c r="O6" s="282">
        <f t="shared" si="0"/>
        <v>8450289</v>
      </c>
    </row>
    <row r="7" spans="1:15" s="81" customFormat="1" ht="15">
      <c r="A7" s="283" t="s">
        <v>357</v>
      </c>
      <c r="B7" s="286" t="s">
        <v>360</v>
      </c>
      <c r="C7" s="287"/>
      <c r="D7" s="287"/>
      <c r="E7" s="287">
        <v>43950000</v>
      </c>
      <c r="F7" s="287"/>
      <c r="G7" s="287"/>
      <c r="H7" s="287"/>
      <c r="I7" s="287"/>
      <c r="J7" s="287"/>
      <c r="K7" s="287">
        <v>43950000</v>
      </c>
      <c r="L7" s="287"/>
      <c r="M7" s="287"/>
      <c r="N7" s="287"/>
      <c r="O7" s="282">
        <f t="shared" si="0"/>
        <v>87900000</v>
      </c>
    </row>
    <row r="8" spans="1:15" s="81" customFormat="1" ht="13.5" customHeight="1">
      <c r="A8" s="283" t="s">
        <v>358</v>
      </c>
      <c r="B8" s="284" t="s">
        <v>431</v>
      </c>
      <c r="C8" s="285">
        <v>2009693</v>
      </c>
      <c r="D8" s="285">
        <v>2009693</v>
      </c>
      <c r="E8" s="285">
        <v>2009693</v>
      </c>
      <c r="F8" s="285">
        <v>2009693</v>
      </c>
      <c r="G8" s="285">
        <v>6743894</v>
      </c>
      <c r="H8" s="285">
        <v>2009693</v>
      </c>
      <c r="I8" s="285">
        <v>2009693</v>
      </c>
      <c r="J8" s="285">
        <v>2009693</v>
      </c>
      <c r="K8" s="285">
        <v>2009693</v>
      </c>
      <c r="L8" s="285">
        <v>2009693</v>
      </c>
      <c r="M8" s="285">
        <v>2009693</v>
      </c>
      <c r="N8" s="285">
        <v>2124252</v>
      </c>
      <c r="O8" s="282">
        <f t="shared" si="0"/>
        <v>28965076</v>
      </c>
    </row>
    <row r="9" spans="1:15" s="81" customFormat="1" ht="13.5" customHeight="1">
      <c r="A9" s="283" t="s">
        <v>366</v>
      </c>
      <c r="B9" s="284" t="s">
        <v>452</v>
      </c>
      <c r="C9" s="285"/>
      <c r="D9" s="285"/>
      <c r="E9" s="285"/>
      <c r="F9" s="285"/>
      <c r="G9" s="285"/>
      <c r="H9" s="285"/>
      <c r="I9" s="285"/>
      <c r="J9" s="285"/>
      <c r="K9" s="285"/>
      <c r="L9" s="285"/>
      <c r="M9" s="285"/>
      <c r="N9" s="285"/>
      <c r="O9" s="282">
        <f t="shared" si="0"/>
        <v>0</v>
      </c>
    </row>
    <row r="10" spans="1:15" s="81" customFormat="1" ht="13.5" customHeight="1">
      <c r="A10" s="283" t="s">
        <v>367</v>
      </c>
      <c r="B10" s="284" t="s">
        <v>433</v>
      </c>
      <c r="C10" s="285">
        <v>19434201</v>
      </c>
      <c r="D10" s="285">
        <v>19434201</v>
      </c>
      <c r="E10" s="285">
        <v>19434201</v>
      </c>
      <c r="F10" s="285">
        <v>19434201</v>
      </c>
      <c r="G10" s="285">
        <v>13974652</v>
      </c>
      <c r="H10" s="285">
        <v>19434201</v>
      </c>
      <c r="I10" s="285">
        <v>18811090</v>
      </c>
      <c r="J10" s="285">
        <v>18811090</v>
      </c>
      <c r="K10" s="285">
        <v>18811090</v>
      </c>
      <c r="L10" s="285">
        <v>18811090</v>
      </c>
      <c r="M10" s="285">
        <v>18811090</v>
      </c>
      <c r="N10" s="285">
        <v>18811093</v>
      </c>
      <c r="O10" s="282">
        <f t="shared" si="0"/>
        <v>224012200</v>
      </c>
    </row>
    <row r="11" spans="1:15" s="81" customFormat="1" ht="13.5" customHeight="1">
      <c r="A11" s="279" t="s">
        <v>368</v>
      </c>
      <c r="B11" s="280" t="s">
        <v>453</v>
      </c>
      <c r="C11" s="281"/>
      <c r="D11" s="281"/>
      <c r="E11" s="281"/>
      <c r="F11" s="281"/>
      <c r="G11" s="281"/>
      <c r="H11" s="281"/>
      <c r="I11" s="281"/>
      <c r="J11" s="281"/>
      <c r="K11" s="281"/>
      <c r="L11" s="281"/>
      <c r="M11" s="281"/>
      <c r="N11" s="281"/>
      <c r="O11" s="282">
        <f t="shared" si="0"/>
        <v>0</v>
      </c>
    </row>
    <row r="12" spans="1:15" s="81" customFormat="1" ht="13.5" customHeight="1" thickBot="1">
      <c r="A12" s="279" t="s">
        <v>369</v>
      </c>
      <c r="B12" s="280" t="s">
        <v>454</v>
      </c>
      <c r="C12" s="281">
        <v>0</v>
      </c>
      <c r="D12" s="281">
        <v>0</v>
      </c>
      <c r="E12" s="281">
        <v>0</v>
      </c>
      <c r="F12" s="281">
        <v>0</v>
      </c>
      <c r="G12" s="281">
        <v>0</v>
      </c>
      <c r="H12" s="281">
        <v>0</v>
      </c>
      <c r="I12" s="281">
        <v>0</v>
      </c>
      <c r="J12" s="281">
        <v>0</v>
      </c>
      <c r="K12" s="281">
        <v>0</v>
      </c>
      <c r="L12" s="281">
        <v>0</v>
      </c>
      <c r="M12" s="281">
        <v>0</v>
      </c>
      <c r="N12" s="281">
        <v>0</v>
      </c>
      <c r="O12" s="282">
        <f>SUM(C12:N12)</f>
        <v>0</v>
      </c>
    </row>
    <row r="13" spans="1:15" s="80" customFormat="1" ht="15.75" customHeight="1" thickBot="1">
      <c r="A13" s="275" t="s">
        <v>371</v>
      </c>
      <c r="B13" s="288" t="s">
        <v>420</v>
      </c>
      <c r="C13" s="289">
        <f>SUM(C5:C12)</f>
        <v>31208948</v>
      </c>
      <c r="D13" s="289">
        <f aca="true" t="shared" si="1" ref="D13:N13">SUM(D5:D12)</f>
        <v>31208948</v>
      </c>
      <c r="E13" s="289">
        <f t="shared" si="1"/>
        <v>75158948</v>
      </c>
      <c r="F13" s="289">
        <f t="shared" si="1"/>
        <v>31208948</v>
      </c>
      <c r="G13" s="289">
        <f t="shared" si="1"/>
        <v>30483600</v>
      </c>
      <c r="H13" s="289">
        <f t="shared" si="1"/>
        <v>31208950</v>
      </c>
      <c r="I13" s="289">
        <f t="shared" si="1"/>
        <v>30355637</v>
      </c>
      <c r="J13" s="289">
        <f t="shared" si="1"/>
        <v>30355637</v>
      </c>
      <c r="K13" s="289">
        <f t="shared" si="1"/>
        <v>74305637</v>
      </c>
      <c r="L13" s="289">
        <f t="shared" si="1"/>
        <v>30355637</v>
      </c>
      <c r="M13" s="289">
        <f t="shared" si="1"/>
        <v>30355637</v>
      </c>
      <c r="N13" s="289">
        <f t="shared" si="1"/>
        <v>30470201</v>
      </c>
      <c r="O13" s="289">
        <f>SUM(O5:O12)</f>
        <v>456676728</v>
      </c>
    </row>
    <row r="14" spans="1:15" s="80" customFormat="1" ht="15" customHeight="1" thickBot="1">
      <c r="A14" s="275" t="s">
        <v>372</v>
      </c>
      <c r="B14" s="276" t="s">
        <v>354</v>
      </c>
      <c r="C14" s="277"/>
      <c r="D14" s="277"/>
      <c r="E14" s="277"/>
      <c r="F14" s="277"/>
      <c r="G14" s="277"/>
      <c r="H14" s="277"/>
      <c r="I14" s="277"/>
      <c r="J14" s="277"/>
      <c r="K14" s="277"/>
      <c r="L14" s="277"/>
      <c r="M14" s="277"/>
      <c r="N14" s="277"/>
      <c r="O14" s="278"/>
    </row>
    <row r="15" spans="1:15" s="81" customFormat="1" ht="13.5" customHeight="1">
      <c r="A15" s="290" t="s">
        <v>373</v>
      </c>
      <c r="B15" s="291" t="s">
        <v>361</v>
      </c>
      <c r="C15" s="287">
        <v>8518295</v>
      </c>
      <c r="D15" s="287">
        <v>8518295</v>
      </c>
      <c r="E15" s="287">
        <v>8518295</v>
      </c>
      <c r="F15" s="287">
        <v>8518295</v>
      </c>
      <c r="G15" s="287">
        <v>8518295</v>
      </c>
      <c r="H15" s="287">
        <v>8518294</v>
      </c>
      <c r="I15" s="287">
        <v>8846536</v>
      </c>
      <c r="J15" s="287">
        <v>8846536</v>
      </c>
      <c r="K15" s="287">
        <v>8846536</v>
      </c>
      <c r="L15" s="287">
        <v>8846536</v>
      </c>
      <c r="M15" s="287">
        <v>8846536</v>
      </c>
      <c r="N15" s="287">
        <v>8846541</v>
      </c>
      <c r="O15" s="292">
        <f aca="true" t="shared" si="2" ref="O15:O23">SUM(C15:N15)</f>
        <v>104188990</v>
      </c>
    </row>
    <row r="16" spans="1:15" s="81" customFormat="1" ht="27" customHeight="1">
      <c r="A16" s="283" t="s">
        <v>374</v>
      </c>
      <c r="B16" s="293" t="s">
        <v>363</v>
      </c>
      <c r="C16" s="285">
        <v>1698342</v>
      </c>
      <c r="D16" s="285">
        <v>1698342</v>
      </c>
      <c r="E16" s="285">
        <v>1698342</v>
      </c>
      <c r="F16" s="285">
        <v>1698342</v>
      </c>
      <c r="G16" s="285">
        <v>1698342</v>
      </c>
      <c r="H16" s="285">
        <v>1698340</v>
      </c>
      <c r="I16" s="285">
        <v>1667954</v>
      </c>
      <c r="J16" s="285">
        <v>1667954</v>
      </c>
      <c r="K16" s="285">
        <v>1667954</v>
      </c>
      <c r="L16" s="285">
        <v>1667954</v>
      </c>
      <c r="M16" s="285">
        <v>1667954</v>
      </c>
      <c r="N16" s="285">
        <v>1701564</v>
      </c>
      <c r="O16" s="282">
        <f t="shared" si="2"/>
        <v>20231384</v>
      </c>
    </row>
    <row r="17" spans="1:15" s="81" customFormat="1" ht="13.5" customHeight="1">
      <c r="A17" s="283" t="s">
        <v>375</v>
      </c>
      <c r="B17" s="284" t="s">
        <v>421</v>
      </c>
      <c r="C17" s="285">
        <v>10152307</v>
      </c>
      <c r="D17" s="285">
        <v>10152307</v>
      </c>
      <c r="E17" s="285">
        <v>10152307</v>
      </c>
      <c r="F17" s="285">
        <v>10152307</v>
      </c>
      <c r="G17" s="285">
        <v>10152307</v>
      </c>
      <c r="H17" s="285">
        <v>10152300</v>
      </c>
      <c r="I17" s="285">
        <v>6991128</v>
      </c>
      <c r="J17" s="285">
        <v>6991128</v>
      </c>
      <c r="K17" s="285">
        <v>6991128</v>
      </c>
      <c r="L17" s="285">
        <v>6991128</v>
      </c>
      <c r="M17" s="285">
        <v>6991128</v>
      </c>
      <c r="N17" s="285">
        <v>6991136</v>
      </c>
      <c r="O17" s="282">
        <f t="shared" si="2"/>
        <v>102860611</v>
      </c>
    </row>
    <row r="18" spans="1:15" s="81" customFormat="1" ht="13.5" customHeight="1">
      <c r="A18" s="283" t="s">
        <v>377</v>
      </c>
      <c r="B18" s="284" t="s">
        <v>422</v>
      </c>
      <c r="C18" s="285">
        <v>1696362</v>
      </c>
      <c r="D18" s="285">
        <v>1696362</v>
      </c>
      <c r="E18" s="285">
        <v>1696362</v>
      </c>
      <c r="F18" s="285">
        <v>1696362</v>
      </c>
      <c r="G18" s="285">
        <v>1696362</v>
      </c>
      <c r="H18" s="285">
        <v>1696360</v>
      </c>
      <c r="I18" s="285">
        <v>1731154</v>
      </c>
      <c r="J18" s="285">
        <v>1731154</v>
      </c>
      <c r="K18" s="285">
        <v>1731154</v>
      </c>
      <c r="L18" s="285">
        <v>1731154</v>
      </c>
      <c r="M18" s="285">
        <v>1731154</v>
      </c>
      <c r="N18" s="285">
        <v>1731152</v>
      </c>
      <c r="O18" s="282">
        <f t="shared" si="2"/>
        <v>20565092</v>
      </c>
    </row>
    <row r="19" spans="1:15" s="81" customFormat="1" ht="13.5" customHeight="1">
      <c r="A19" s="283" t="s">
        <v>378</v>
      </c>
      <c r="B19" s="284" t="s">
        <v>393</v>
      </c>
      <c r="C19" s="285"/>
      <c r="D19" s="285"/>
      <c r="E19" s="285"/>
      <c r="F19" s="285">
        <v>5005339</v>
      </c>
      <c r="G19" s="285">
        <v>5005339</v>
      </c>
      <c r="H19" s="285">
        <v>5005339</v>
      </c>
      <c r="I19" s="285">
        <v>5005341</v>
      </c>
      <c r="J19" s="285"/>
      <c r="K19" s="285"/>
      <c r="L19" s="285"/>
      <c r="M19" s="285"/>
      <c r="N19" s="285">
        <v>4707172</v>
      </c>
      <c r="O19" s="282">
        <f t="shared" si="2"/>
        <v>24728530</v>
      </c>
    </row>
    <row r="20" spans="1:15" s="81" customFormat="1" ht="15">
      <c r="A20" s="283" t="s">
        <v>379</v>
      </c>
      <c r="B20" s="293" t="s">
        <v>394</v>
      </c>
      <c r="C20" s="285"/>
      <c r="D20" s="285"/>
      <c r="E20" s="285"/>
      <c r="F20" s="285">
        <v>37915978</v>
      </c>
      <c r="G20" s="285">
        <v>0</v>
      </c>
      <c r="H20" s="285">
        <v>0</v>
      </c>
      <c r="I20" s="285">
        <v>0</v>
      </c>
      <c r="J20" s="285"/>
      <c r="K20" s="285"/>
      <c r="L20" s="285"/>
      <c r="M20" s="285"/>
      <c r="N20" s="285"/>
      <c r="O20" s="282">
        <f t="shared" si="2"/>
        <v>37915978</v>
      </c>
    </row>
    <row r="21" spans="1:15" s="81" customFormat="1" ht="13.5" customHeight="1">
      <c r="A21" s="283" t="s">
        <v>380</v>
      </c>
      <c r="B21" s="284" t="s">
        <v>442</v>
      </c>
      <c r="C21" s="285">
        <v>220490</v>
      </c>
      <c r="D21" s="285"/>
      <c r="E21" s="285"/>
      <c r="F21" s="285">
        <v>220490</v>
      </c>
      <c r="G21" s="285"/>
      <c r="H21" s="285"/>
      <c r="I21" s="285">
        <v>220490</v>
      </c>
      <c r="J21" s="285"/>
      <c r="K21" s="285"/>
      <c r="L21" s="285">
        <v>220490</v>
      </c>
      <c r="M21" s="285"/>
      <c r="N21" s="285"/>
      <c r="O21" s="282">
        <f t="shared" si="2"/>
        <v>881960</v>
      </c>
    </row>
    <row r="22" spans="1:15" s="81" customFormat="1" ht="13.5" customHeight="1">
      <c r="A22" s="283" t="s">
        <v>383</v>
      </c>
      <c r="B22" s="284" t="s">
        <v>437</v>
      </c>
      <c r="C22" s="285">
        <v>12442247</v>
      </c>
      <c r="D22" s="285">
        <v>12442247</v>
      </c>
      <c r="E22" s="285">
        <v>12442247</v>
      </c>
      <c r="F22" s="285">
        <v>12442247</v>
      </c>
      <c r="G22" s="285">
        <v>12442247</v>
      </c>
      <c r="H22" s="285">
        <v>12442245</v>
      </c>
      <c r="I22" s="285">
        <v>11339701</v>
      </c>
      <c r="J22" s="285">
        <v>11339701</v>
      </c>
      <c r="K22" s="285">
        <v>11339701</v>
      </c>
      <c r="L22" s="285">
        <v>11339701</v>
      </c>
      <c r="M22" s="285">
        <v>11339701</v>
      </c>
      <c r="N22" s="285">
        <v>11339698</v>
      </c>
      <c r="O22" s="282">
        <f t="shared" si="2"/>
        <v>142691683</v>
      </c>
    </row>
    <row r="23" spans="1:15" s="81" customFormat="1" ht="13.5" customHeight="1" thickBot="1">
      <c r="A23" s="279" t="s">
        <v>384</v>
      </c>
      <c r="B23" s="280" t="s">
        <v>492</v>
      </c>
      <c r="C23" s="281">
        <v>106250</v>
      </c>
      <c r="D23" s="281">
        <v>106250</v>
      </c>
      <c r="E23" s="281">
        <v>106250</v>
      </c>
      <c r="F23" s="281">
        <v>106250</v>
      </c>
      <c r="G23" s="281">
        <v>106250</v>
      </c>
      <c r="H23" s="281">
        <v>106250</v>
      </c>
      <c r="I23" s="281">
        <v>329166</v>
      </c>
      <c r="J23" s="281">
        <v>329166</v>
      </c>
      <c r="K23" s="281">
        <v>329166</v>
      </c>
      <c r="L23" s="281">
        <v>329166</v>
      </c>
      <c r="M23" s="281">
        <v>329166</v>
      </c>
      <c r="N23" s="281">
        <v>329170</v>
      </c>
      <c r="O23" s="282">
        <f t="shared" si="2"/>
        <v>2612500</v>
      </c>
    </row>
    <row r="24" spans="1:15" s="80" customFormat="1" ht="15.75" customHeight="1" thickBot="1">
      <c r="A24" s="294" t="s">
        <v>385</v>
      </c>
      <c r="B24" s="288" t="s">
        <v>423</v>
      </c>
      <c r="C24" s="289">
        <f aca="true" t="shared" si="3" ref="C24:O24">SUM(C15:C23)</f>
        <v>34834293</v>
      </c>
      <c r="D24" s="289">
        <f t="shared" si="3"/>
        <v>34613803</v>
      </c>
      <c r="E24" s="289">
        <f t="shared" si="3"/>
        <v>34613803</v>
      </c>
      <c r="F24" s="289">
        <f t="shared" si="3"/>
        <v>77755610</v>
      </c>
      <c r="G24" s="289">
        <f t="shared" si="3"/>
        <v>39619142</v>
      </c>
      <c r="H24" s="289">
        <f t="shared" si="3"/>
        <v>39619128</v>
      </c>
      <c r="I24" s="289">
        <f t="shared" si="3"/>
        <v>36131470</v>
      </c>
      <c r="J24" s="289">
        <f t="shared" si="3"/>
        <v>30905639</v>
      </c>
      <c r="K24" s="289">
        <f t="shared" si="3"/>
        <v>30905639</v>
      </c>
      <c r="L24" s="289">
        <f t="shared" si="3"/>
        <v>31126129</v>
      </c>
      <c r="M24" s="289">
        <f t="shared" si="3"/>
        <v>30905639</v>
      </c>
      <c r="N24" s="289">
        <f t="shared" si="3"/>
        <v>35646433</v>
      </c>
      <c r="O24" s="289">
        <f t="shared" si="3"/>
        <v>456676728</v>
      </c>
    </row>
    <row r="25" spans="1:15" ht="15.75" thickBot="1">
      <c r="A25" s="294" t="s">
        <v>386</v>
      </c>
      <c r="B25" s="295" t="s">
        <v>424</v>
      </c>
      <c r="C25" s="296">
        <f aca="true" t="shared" si="4" ref="C25:O25">C13-C24</f>
        <v>-3625345</v>
      </c>
      <c r="D25" s="296">
        <f t="shared" si="4"/>
        <v>-3404855</v>
      </c>
      <c r="E25" s="296">
        <f t="shared" si="4"/>
        <v>40545145</v>
      </c>
      <c r="F25" s="296">
        <f t="shared" si="4"/>
        <v>-46546662</v>
      </c>
      <c r="G25" s="296">
        <f t="shared" si="4"/>
        <v>-9135542</v>
      </c>
      <c r="H25" s="296">
        <f t="shared" si="4"/>
        <v>-8410178</v>
      </c>
      <c r="I25" s="296">
        <f t="shared" si="4"/>
        <v>-5775833</v>
      </c>
      <c r="J25" s="296">
        <f t="shared" si="4"/>
        <v>-550002</v>
      </c>
      <c r="K25" s="296">
        <f t="shared" si="4"/>
        <v>43399998</v>
      </c>
      <c r="L25" s="296">
        <f t="shared" si="4"/>
        <v>-770492</v>
      </c>
      <c r="M25" s="296">
        <f t="shared" si="4"/>
        <v>-550002</v>
      </c>
      <c r="N25" s="296">
        <f t="shared" si="4"/>
        <v>-5176232</v>
      </c>
      <c r="O25" s="296">
        <f t="shared" si="4"/>
        <v>0</v>
      </c>
    </row>
    <row r="26" spans="1:15" ht="15">
      <c r="A26" s="297"/>
      <c r="B26" s="270"/>
      <c r="C26" s="270"/>
      <c r="D26" s="270"/>
      <c r="E26" s="270"/>
      <c r="F26" s="270"/>
      <c r="G26" s="270"/>
      <c r="H26" s="270"/>
      <c r="I26" s="270"/>
      <c r="J26" s="270"/>
      <c r="K26" s="270"/>
      <c r="L26" s="270"/>
      <c r="M26" s="270"/>
      <c r="N26" s="270"/>
      <c r="O26" s="268"/>
    </row>
    <row r="27" spans="1:15" ht="15">
      <c r="A27" s="268"/>
      <c r="B27" s="298"/>
      <c r="C27" s="269"/>
      <c r="D27" s="269"/>
      <c r="E27" s="270"/>
      <c r="F27" s="270"/>
      <c r="G27" s="270"/>
      <c r="H27" s="270"/>
      <c r="I27" s="270"/>
      <c r="J27" s="270"/>
      <c r="K27" s="270"/>
      <c r="L27" s="270"/>
      <c r="M27" s="270"/>
      <c r="N27" s="270"/>
      <c r="O27" s="270"/>
    </row>
    <row r="28" spans="1:15" ht="15">
      <c r="A28" s="268"/>
      <c r="B28" s="270"/>
      <c r="C28" s="270"/>
      <c r="D28" s="270"/>
      <c r="E28" s="270"/>
      <c r="F28" s="270"/>
      <c r="G28" s="270"/>
      <c r="H28" s="270"/>
      <c r="I28" s="270"/>
      <c r="J28" s="270"/>
      <c r="K28" s="270"/>
      <c r="L28" s="270"/>
      <c r="M28" s="270"/>
      <c r="N28" s="270"/>
      <c r="O28" s="270"/>
    </row>
    <row r="29" spans="1:15" ht="15">
      <c r="A29" s="268"/>
      <c r="B29" s="270"/>
      <c r="C29" s="270"/>
      <c r="D29" s="270"/>
      <c r="E29" s="270"/>
      <c r="F29" s="270"/>
      <c r="G29" s="270"/>
      <c r="H29" s="270"/>
      <c r="I29" s="270"/>
      <c r="J29" s="270"/>
      <c r="K29" s="270"/>
      <c r="L29" s="270"/>
      <c r="M29" s="270"/>
      <c r="N29" s="270"/>
      <c r="O29" s="270"/>
    </row>
    <row r="30" spans="1:15" ht="15">
      <c r="A30" s="268"/>
      <c r="B30" s="270"/>
      <c r="C30" s="270"/>
      <c r="D30" s="270"/>
      <c r="E30" s="270"/>
      <c r="F30" s="270"/>
      <c r="G30" s="270"/>
      <c r="H30" s="270"/>
      <c r="I30" s="270"/>
      <c r="J30" s="270"/>
      <c r="K30" s="270"/>
      <c r="L30" s="270"/>
      <c r="M30" s="270"/>
      <c r="N30" s="270"/>
      <c r="O30" s="270"/>
    </row>
    <row r="31" spans="1:15" ht="15">
      <c r="A31" s="268"/>
      <c r="B31" s="270"/>
      <c r="C31" s="270"/>
      <c r="D31" s="270"/>
      <c r="E31" s="270"/>
      <c r="F31" s="270"/>
      <c r="G31" s="270"/>
      <c r="H31" s="270"/>
      <c r="I31" s="270"/>
      <c r="J31" s="270"/>
      <c r="K31" s="270"/>
      <c r="L31" s="270"/>
      <c r="M31" s="270"/>
      <c r="N31" s="270"/>
      <c r="O31" s="270"/>
    </row>
    <row r="32" spans="1:15" ht="15">
      <c r="A32" s="268"/>
      <c r="B32" s="270"/>
      <c r="C32" s="270"/>
      <c r="D32" s="270"/>
      <c r="E32" s="270"/>
      <c r="F32" s="270"/>
      <c r="G32" s="270"/>
      <c r="H32" s="270"/>
      <c r="I32" s="270"/>
      <c r="J32" s="270"/>
      <c r="K32" s="270"/>
      <c r="L32" s="270"/>
      <c r="M32" s="270"/>
      <c r="N32" s="270"/>
      <c r="O32" s="270"/>
    </row>
    <row r="33" spans="1:15" ht="15">
      <c r="A33" s="268"/>
      <c r="B33" s="270"/>
      <c r="C33" s="270"/>
      <c r="D33" s="270"/>
      <c r="E33" s="270"/>
      <c r="F33" s="270"/>
      <c r="G33" s="270"/>
      <c r="H33" s="270"/>
      <c r="I33" s="270"/>
      <c r="J33" s="270"/>
      <c r="K33" s="270"/>
      <c r="L33" s="270"/>
      <c r="M33" s="270"/>
      <c r="N33" s="270"/>
      <c r="O33" s="270"/>
    </row>
    <row r="34" spans="1:15" ht="15">
      <c r="A34" s="268"/>
      <c r="B34" s="270"/>
      <c r="C34" s="270"/>
      <c r="D34" s="270"/>
      <c r="E34" s="270"/>
      <c r="F34" s="270"/>
      <c r="G34" s="270"/>
      <c r="H34" s="270"/>
      <c r="I34" s="270"/>
      <c r="J34" s="270"/>
      <c r="K34" s="270"/>
      <c r="L34" s="270"/>
      <c r="M34" s="270"/>
      <c r="N34" s="270"/>
      <c r="O34" s="270"/>
    </row>
    <row r="35" ht="15">
      <c r="O35" s="78"/>
    </row>
    <row r="36" ht="15">
      <c r="O36" s="78"/>
    </row>
    <row r="37" ht="15">
      <c r="O37" s="78"/>
    </row>
    <row r="38" ht="15">
      <c r="O38" s="78"/>
    </row>
    <row r="39" ht="15">
      <c r="O39" s="78"/>
    </row>
    <row r="40" ht="15">
      <c r="O40" s="78"/>
    </row>
    <row r="41" ht="15">
      <c r="O41" s="78"/>
    </row>
    <row r="42" ht="15">
      <c r="O42" s="78"/>
    </row>
    <row r="43" ht="15">
      <c r="O43" s="78"/>
    </row>
    <row r="44" ht="15">
      <c r="O44" s="78"/>
    </row>
    <row r="45" ht="15">
      <c r="O45" s="78"/>
    </row>
    <row r="46" ht="15">
      <c r="O46" s="78"/>
    </row>
    <row r="47" ht="15">
      <c r="O47" s="78"/>
    </row>
    <row r="48" ht="15">
      <c r="O48" s="78"/>
    </row>
    <row r="49" ht="15">
      <c r="O49" s="78"/>
    </row>
    <row r="50" ht="15">
      <c r="O50" s="78"/>
    </row>
    <row r="51" ht="15">
      <c r="O51" s="78"/>
    </row>
    <row r="52" ht="15">
      <c r="O52" s="78"/>
    </row>
    <row r="53" ht="15">
      <c r="O53" s="78"/>
    </row>
    <row r="54" ht="15">
      <c r="O54" s="78"/>
    </row>
    <row r="55" ht="15">
      <c r="O55" s="78"/>
    </row>
    <row r="56" ht="15">
      <c r="O56" s="78"/>
    </row>
    <row r="57" ht="15">
      <c r="O57" s="78"/>
    </row>
    <row r="58" ht="15">
      <c r="O58" s="78"/>
    </row>
    <row r="59" ht="15">
      <c r="O59" s="78"/>
    </row>
    <row r="60" ht="15">
      <c r="O60" s="78"/>
    </row>
    <row r="61" ht="15">
      <c r="O61" s="78"/>
    </row>
    <row r="62" ht="15">
      <c r="O62" s="78"/>
    </row>
    <row r="63" ht="15">
      <c r="O63" s="78"/>
    </row>
    <row r="64" ht="15">
      <c r="O64" s="78"/>
    </row>
    <row r="65" ht="15">
      <c r="O65" s="78"/>
    </row>
    <row r="66" ht="15">
      <c r="O66" s="78"/>
    </row>
    <row r="67" ht="15">
      <c r="O67" s="78"/>
    </row>
    <row r="68" ht="15">
      <c r="O68" s="78"/>
    </row>
    <row r="69" ht="15">
      <c r="O69" s="78"/>
    </row>
    <row r="70" ht="15">
      <c r="O70" s="78"/>
    </row>
    <row r="71" ht="15">
      <c r="O71" s="78"/>
    </row>
    <row r="72" ht="15">
      <c r="O72" s="78"/>
    </row>
    <row r="73" ht="15">
      <c r="O73" s="78"/>
    </row>
    <row r="74" ht="15">
      <c r="O74" s="78"/>
    </row>
    <row r="75" ht="15">
      <c r="O75" s="78"/>
    </row>
    <row r="76" ht="15">
      <c r="O76" s="78"/>
    </row>
    <row r="77" ht="15">
      <c r="O77" s="78"/>
    </row>
    <row r="78" ht="15">
      <c r="O78" s="78"/>
    </row>
    <row r="79" ht="15">
      <c r="O79" s="78"/>
    </row>
    <row r="80" ht="15">
      <c r="O80" s="78"/>
    </row>
  </sheetData>
  <sheetProtection/>
  <mergeCells count="3">
    <mergeCell ref="B4:O4"/>
    <mergeCell ref="B14:O14"/>
    <mergeCell ref="A1:O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4"/>
  <sheetViews>
    <sheetView workbookViewId="0" topLeftCell="A1">
      <selection activeCell="A1" sqref="A1:D34"/>
    </sheetView>
  </sheetViews>
  <sheetFormatPr defaultColWidth="8.00390625" defaultRowHeight="12.75"/>
  <cols>
    <col min="1" max="1" width="5.7109375" style="86" customWidth="1"/>
    <col min="2" max="2" width="37.140625" style="86" customWidth="1"/>
    <col min="3" max="3" width="12.7109375" style="86" customWidth="1"/>
    <col min="4" max="4" width="14.28125" style="86" customWidth="1"/>
    <col min="5" max="16384" width="8.00390625" style="86" customWidth="1"/>
  </cols>
  <sheetData>
    <row r="1" spans="1:4" ht="45" customHeight="1">
      <c r="A1" s="299" t="s">
        <v>573</v>
      </c>
      <c r="B1" s="299"/>
      <c r="C1" s="299"/>
      <c r="D1" s="300"/>
    </row>
    <row r="2" spans="1:4" ht="17.25" customHeight="1">
      <c r="A2" s="299" t="s">
        <v>636</v>
      </c>
      <c r="B2" s="299"/>
      <c r="C2" s="299"/>
      <c r="D2" s="300"/>
    </row>
    <row r="3" spans="1:4" ht="13.5" thickBot="1">
      <c r="A3" s="301"/>
      <c r="B3" s="301"/>
      <c r="C3" s="302" t="s">
        <v>546</v>
      </c>
      <c r="D3" s="300"/>
    </row>
    <row r="4" spans="1:4" ht="42.75" customHeight="1" thickBot="1">
      <c r="A4" s="303" t="s">
        <v>352</v>
      </c>
      <c r="B4" s="304" t="s">
        <v>425</v>
      </c>
      <c r="C4" s="305" t="s">
        <v>502</v>
      </c>
      <c r="D4" s="305" t="s">
        <v>503</v>
      </c>
    </row>
    <row r="5" spans="1:4" ht="15.75" customHeight="1" thickBot="1">
      <c r="A5" s="306" t="s">
        <v>359</v>
      </c>
      <c r="B5" s="307" t="s">
        <v>493</v>
      </c>
      <c r="C5" s="308"/>
      <c r="D5" s="309">
        <v>350000</v>
      </c>
    </row>
    <row r="6" spans="1:4" ht="15.75" customHeight="1" thickBot="1">
      <c r="A6" s="306" t="s">
        <v>362</v>
      </c>
      <c r="B6" s="310" t="s">
        <v>494</v>
      </c>
      <c r="C6" s="311"/>
      <c r="D6" s="309">
        <v>400000</v>
      </c>
    </row>
    <row r="7" spans="1:4" ht="15.75" customHeight="1" thickBot="1">
      <c r="A7" s="306" t="s">
        <v>356</v>
      </c>
      <c r="B7" s="310" t="s">
        <v>495</v>
      </c>
      <c r="C7" s="311"/>
      <c r="D7" s="309">
        <v>220000</v>
      </c>
    </row>
    <row r="8" spans="1:4" ht="15.75" customHeight="1" thickBot="1">
      <c r="A8" s="306" t="s">
        <v>366</v>
      </c>
      <c r="B8" s="310" t="s">
        <v>496</v>
      </c>
      <c r="C8" s="311"/>
      <c r="D8" s="309">
        <v>50000</v>
      </c>
    </row>
    <row r="9" spans="1:4" ht="15.75" customHeight="1" thickBot="1">
      <c r="A9" s="306" t="s">
        <v>369</v>
      </c>
      <c r="B9" s="310" t="s">
        <v>497</v>
      </c>
      <c r="C9" s="311"/>
      <c r="D9" s="309">
        <v>1200000</v>
      </c>
    </row>
    <row r="10" spans="1:4" ht="15.75" customHeight="1" thickBot="1">
      <c r="A10" s="306" t="s">
        <v>371</v>
      </c>
      <c r="B10" s="310" t="s">
        <v>541</v>
      </c>
      <c r="C10" s="311"/>
      <c r="D10" s="309">
        <v>100000</v>
      </c>
    </row>
    <row r="11" spans="1:4" ht="15.75" customHeight="1" thickBot="1">
      <c r="A11" s="306" t="s">
        <v>372</v>
      </c>
      <c r="B11" s="310" t="s">
        <v>629</v>
      </c>
      <c r="C11" s="311"/>
      <c r="D11" s="309">
        <v>100000</v>
      </c>
    </row>
    <row r="12" spans="1:4" ht="15.75" customHeight="1" thickBot="1">
      <c r="A12" s="306" t="s">
        <v>373</v>
      </c>
      <c r="B12" s="310"/>
      <c r="C12" s="311"/>
      <c r="D12" s="309"/>
    </row>
    <row r="13" spans="1:4" ht="15.75" customHeight="1" thickBot="1">
      <c r="A13" s="306" t="s">
        <v>374</v>
      </c>
      <c r="B13" s="310"/>
      <c r="C13" s="311"/>
      <c r="D13" s="309"/>
    </row>
    <row r="14" spans="1:4" ht="15.75" customHeight="1" thickBot="1">
      <c r="A14" s="306" t="s">
        <v>375</v>
      </c>
      <c r="B14" s="310"/>
      <c r="C14" s="311"/>
      <c r="D14" s="309"/>
    </row>
    <row r="15" spans="1:4" ht="15.75" customHeight="1" thickBot="1">
      <c r="A15" s="306" t="s">
        <v>376</v>
      </c>
      <c r="B15" s="310"/>
      <c r="C15" s="311"/>
      <c r="D15" s="309"/>
    </row>
    <row r="16" spans="1:4" ht="15.75" customHeight="1" thickBot="1">
      <c r="A16" s="306" t="s">
        <v>377</v>
      </c>
      <c r="B16" s="310"/>
      <c r="C16" s="311"/>
      <c r="D16" s="309"/>
    </row>
    <row r="17" spans="1:4" ht="15.75" customHeight="1" thickBot="1">
      <c r="A17" s="306" t="s">
        <v>378</v>
      </c>
      <c r="B17" s="310"/>
      <c r="C17" s="311"/>
      <c r="D17" s="309"/>
    </row>
    <row r="18" spans="1:4" ht="15.75" customHeight="1" thickBot="1">
      <c r="A18" s="306" t="s">
        <v>379</v>
      </c>
      <c r="B18" s="310"/>
      <c r="C18" s="311"/>
      <c r="D18" s="309"/>
    </row>
    <row r="19" spans="1:4" ht="15.75" customHeight="1" thickBot="1">
      <c r="A19" s="306" t="s">
        <v>380</v>
      </c>
      <c r="B19" s="310"/>
      <c r="C19" s="311"/>
      <c r="D19" s="309"/>
    </row>
    <row r="20" spans="1:4" ht="15.75" customHeight="1" thickBot="1">
      <c r="A20" s="306" t="s">
        <v>381</v>
      </c>
      <c r="B20" s="310"/>
      <c r="C20" s="311"/>
      <c r="D20" s="309"/>
    </row>
    <row r="21" spans="1:4" ht="15.75" customHeight="1" thickBot="1">
      <c r="A21" s="306" t="s">
        <v>382</v>
      </c>
      <c r="B21" s="310"/>
      <c r="C21" s="311"/>
      <c r="D21" s="309"/>
    </row>
    <row r="22" spans="1:4" ht="15.75" customHeight="1" thickBot="1">
      <c r="A22" s="306" t="s">
        <v>383</v>
      </c>
      <c r="B22" s="310"/>
      <c r="C22" s="311"/>
      <c r="D22" s="309"/>
    </row>
    <row r="23" spans="1:4" ht="15.75" customHeight="1" thickBot="1">
      <c r="A23" s="306" t="s">
        <v>384</v>
      </c>
      <c r="B23" s="310"/>
      <c r="C23" s="311"/>
      <c r="D23" s="309"/>
    </row>
    <row r="24" spans="1:4" ht="15.75" customHeight="1" thickBot="1">
      <c r="A24" s="306" t="s">
        <v>385</v>
      </c>
      <c r="B24" s="310"/>
      <c r="C24" s="311"/>
      <c r="D24" s="309"/>
    </row>
    <row r="25" spans="1:4" ht="15.75" customHeight="1" thickBot="1">
      <c r="A25" s="306" t="s">
        <v>386</v>
      </c>
      <c r="B25" s="310"/>
      <c r="C25" s="311"/>
      <c r="D25" s="309"/>
    </row>
    <row r="26" spans="1:4" ht="15.75" customHeight="1" thickBot="1">
      <c r="A26" s="306" t="s">
        <v>389</v>
      </c>
      <c r="B26" s="310"/>
      <c r="C26" s="311"/>
      <c r="D26" s="309"/>
    </row>
    <row r="27" spans="1:4" ht="15.75" customHeight="1" thickBot="1">
      <c r="A27" s="306" t="s">
        <v>395</v>
      </c>
      <c r="B27" s="310"/>
      <c r="C27" s="311"/>
      <c r="D27" s="309"/>
    </row>
    <row r="28" spans="1:4" ht="15.75" customHeight="1" thickBot="1">
      <c r="A28" s="306" t="s">
        <v>396</v>
      </c>
      <c r="B28" s="310"/>
      <c r="C28" s="311"/>
      <c r="D28" s="309"/>
    </row>
    <row r="29" spans="1:4" ht="15.75" customHeight="1" thickBot="1">
      <c r="A29" s="306" t="s">
        <v>397</v>
      </c>
      <c r="B29" s="310"/>
      <c r="C29" s="312"/>
      <c r="D29" s="309"/>
    </row>
    <row r="30" spans="1:4" ht="15.75" customHeight="1" thickBot="1">
      <c r="A30" s="306" t="s">
        <v>398</v>
      </c>
      <c r="B30" s="310"/>
      <c r="C30" s="312"/>
      <c r="D30" s="309"/>
    </row>
    <row r="31" spans="1:4" ht="15.75" customHeight="1" thickBot="1">
      <c r="A31" s="306" t="s">
        <v>426</v>
      </c>
      <c r="B31" s="310"/>
      <c r="C31" s="312"/>
      <c r="D31" s="309"/>
    </row>
    <row r="32" spans="1:4" ht="15.75" customHeight="1" thickBot="1">
      <c r="A32" s="313" t="s">
        <v>427</v>
      </c>
      <c r="B32" s="314"/>
      <c r="C32" s="315"/>
      <c r="D32" s="309"/>
    </row>
    <row r="33" spans="1:4" ht="15.75" customHeight="1" thickBot="1">
      <c r="A33" s="316" t="s">
        <v>406</v>
      </c>
      <c r="B33" s="317"/>
      <c r="C33" s="318">
        <f>SUM(C5:C32)</f>
        <v>0</v>
      </c>
      <c r="D33" s="318">
        <f>SUM(D5:D32)</f>
        <v>2420000</v>
      </c>
    </row>
    <row r="34" spans="1:4" ht="12.75">
      <c r="A34" s="300" t="s">
        <v>428</v>
      </c>
      <c r="B34" s="300"/>
      <c r="C34" s="300"/>
      <c r="D34" s="300"/>
    </row>
  </sheetData>
  <sheetProtection/>
  <mergeCells count="3">
    <mergeCell ref="A33:B33"/>
    <mergeCell ref="A1:C1"/>
    <mergeCell ref="A2:C2"/>
  </mergeCells>
  <conditionalFormatting sqref="C33:D33">
    <cfRule type="cellIs" priority="1" dxfId="0" operator="equal" stopIfTrue="1">
      <formula>0</formula>
    </cfRule>
  </conditionalFormatting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6. számú tájékoztató tábla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M166"/>
  <sheetViews>
    <sheetView zoomScalePageLayoutView="0" workbookViewId="0" topLeftCell="A1">
      <selection activeCell="A3" sqref="A3:G166"/>
    </sheetView>
  </sheetViews>
  <sheetFormatPr defaultColWidth="8.00390625" defaultRowHeight="12.75"/>
  <cols>
    <col min="1" max="1" width="5.8515625" style="5" customWidth="1"/>
    <col min="2" max="2" width="47.28125" style="6" customWidth="1"/>
    <col min="3" max="4" width="14.00390625" style="55" customWidth="1"/>
    <col min="5" max="5" width="47.28125" style="5" customWidth="1"/>
    <col min="6" max="6" width="14.00390625" style="55" customWidth="1"/>
    <col min="7" max="7" width="14.00390625" style="5" customWidth="1"/>
    <col min="8" max="8" width="4.140625" style="5" customWidth="1"/>
    <col min="9" max="16384" width="8.00390625" style="5" customWidth="1"/>
  </cols>
  <sheetData>
    <row r="1" spans="5:7" ht="12.75">
      <c r="E1" s="133" t="s">
        <v>635</v>
      </c>
      <c r="F1" s="133"/>
      <c r="G1" s="47"/>
    </row>
    <row r="2" spans="2:8" ht="25.5" customHeight="1">
      <c r="B2" s="26" t="s">
        <v>577</v>
      </c>
      <c r="C2" s="56"/>
      <c r="D2" s="56"/>
      <c r="E2" s="27"/>
      <c r="F2" s="56"/>
      <c r="G2" s="27"/>
      <c r="H2" s="134"/>
    </row>
    <row r="3" spans="1:8" ht="14.25" thickBot="1">
      <c r="A3" s="190"/>
      <c r="B3" s="130" t="s">
        <v>527</v>
      </c>
      <c r="C3" s="130"/>
      <c r="D3" s="130"/>
      <c r="E3" s="130"/>
      <c r="F3" s="319" t="s">
        <v>543</v>
      </c>
      <c r="G3" s="320"/>
      <c r="H3" s="134"/>
    </row>
    <row r="4" spans="1:8" ht="18" customHeight="1" thickBot="1">
      <c r="A4" s="131" t="s">
        <v>352</v>
      </c>
      <c r="B4" s="196" t="s">
        <v>353</v>
      </c>
      <c r="C4" s="197"/>
      <c r="D4" s="198"/>
      <c r="E4" s="196" t="s">
        <v>354</v>
      </c>
      <c r="F4" s="321"/>
      <c r="G4" s="322"/>
      <c r="H4" s="134"/>
    </row>
    <row r="5" spans="1:8" s="9" customFormat="1" ht="35.25" customHeight="1" thickBot="1">
      <c r="A5" s="132"/>
      <c r="B5" s="202" t="s">
        <v>355</v>
      </c>
      <c r="C5" s="249" t="s">
        <v>620</v>
      </c>
      <c r="D5" s="323" t="s">
        <v>621</v>
      </c>
      <c r="E5" s="202" t="s">
        <v>355</v>
      </c>
      <c r="F5" s="249" t="s">
        <v>620</v>
      </c>
      <c r="G5" s="323" t="s">
        <v>621</v>
      </c>
      <c r="H5" s="134"/>
    </row>
    <row r="6" spans="1:8" ht="12.75" customHeight="1">
      <c r="A6" s="21" t="s">
        <v>359</v>
      </c>
      <c r="B6" s="210" t="s">
        <v>429</v>
      </c>
      <c r="C6" s="211">
        <v>0</v>
      </c>
      <c r="D6" s="212"/>
      <c r="E6" s="210" t="s">
        <v>361</v>
      </c>
      <c r="F6" s="324">
        <v>3646000</v>
      </c>
      <c r="G6" s="213">
        <v>3682630</v>
      </c>
      <c r="H6" s="134"/>
    </row>
    <row r="7" spans="1:8" ht="12.75" customHeight="1">
      <c r="A7" s="19" t="s">
        <v>362</v>
      </c>
      <c r="B7" s="18" t="s">
        <v>430</v>
      </c>
      <c r="C7" s="213"/>
      <c r="D7" s="214"/>
      <c r="E7" s="18" t="s">
        <v>363</v>
      </c>
      <c r="F7" s="325">
        <v>710401</v>
      </c>
      <c r="G7" s="213">
        <v>710401</v>
      </c>
      <c r="H7" s="134"/>
    </row>
    <row r="8" spans="1:8" ht="12.75" customHeight="1">
      <c r="A8" s="19" t="s">
        <v>356</v>
      </c>
      <c r="B8" s="18" t="s">
        <v>360</v>
      </c>
      <c r="C8" s="213">
        <v>0</v>
      </c>
      <c r="D8" s="214"/>
      <c r="E8" s="18" t="s">
        <v>364</v>
      </c>
      <c r="F8" s="325">
        <v>4491160</v>
      </c>
      <c r="G8" s="213">
        <v>4479530</v>
      </c>
      <c r="H8" s="134"/>
    </row>
    <row r="9" spans="1:8" ht="12.75" customHeight="1">
      <c r="A9" s="19" t="s">
        <v>357</v>
      </c>
      <c r="B9" s="326" t="s">
        <v>431</v>
      </c>
      <c r="C9" s="213"/>
      <c r="D9" s="214"/>
      <c r="E9" s="18" t="s">
        <v>365</v>
      </c>
      <c r="F9" s="325">
        <v>2320000</v>
      </c>
      <c r="G9" s="213">
        <v>2420000</v>
      </c>
      <c r="H9" s="134"/>
    </row>
    <row r="10" spans="1:8" ht="12.75" customHeight="1">
      <c r="A10" s="19" t="s">
        <v>358</v>
      </c>
      <c r="B10" s="18" t="s">
        <v>432</v>
      </c>
      <c r="C10" s="213"/>
      <c r="D10" s="214"/>
      <c r="E10" s="18" t="s">
        <v>434</v>
      </c>
      <c r="F10" s="325"/>
      <c r="G10" s="213"/>
      <c r="H10" s="134"/>
    </row>
    <row r="11" spans="1:8" ht="12.75" customHeight="1" thickBot="1">
      <c r="A11" s="16" t="s">
        <v>366</v>
      </c>
      <c r="B11" s="17" t="s">
        <v>433</v>
      </c>
      <c r="C11" s="327"/>
      <c r="D11" s="328"/>
      <c r="E11" s="18" t="s">
        <v>437</v>
      </c>
      <c r="F11" s="329"/>
      <c r="G11" s="213"/>
      <c r="H11" s="134"/>
    </row>
    <row r="12" spans="1:8" s="41" customFormat="1" ht="13.5" thickBot="1">
      <c r="A12" s="15" t="s">
        <v>367</v>
      </c>
      <c r="B12" s="20" t="s">
        <v>455</v>
      </c>
      <c r="C12" s="227">
        <f>SUM(C6:C11)</f>
        <v>0</v>
      </c>
      <c r="D12" s="48"/>
      <c r="E12" s="20" t="s">
        <v>457</v>
      </c>
      <c r="F12" s="48">
        <f>SUM(F6:F11)</f>
        <v>11167561</v>
      </c>
      <c r="G12" s="48">
        <f>SUM(G6:G11)</f>
        <v>11292561</v>
      </c>
      <c r="H12" s="134"/>
    </row>
    <row r="13" spans="1:7" ht="12.75">
      <c r="A13" s="21" t="s">
        <v>368</v>
      </c>
      <c r="B13" s="210" t="s">
        <v>440</v>
      </c>
      <c r="C13" s="211"/>
      <c r="D13" s="212"/>
      <c r="E13" s="210" t="s">
        <v>393</v>
      </c>
      <c r="F13" s="324">
        <v>317500</v>
      </c>
      <c r="G13" s="213">
        <v>317500</v>
      </c>
    </row>
    <row r="14" spans="1:7" ht="12.75">
      <c r="A14" s="19" t="s">
        <v>369</v>
      </c>
      <c r="B14" s="18" t="s">
        <v>441</v>
      </c>
      <c r="C14" s="213"/>
      <c r="D14" s="214"/>
      <c r="E14" s="18" t="s">
        <v>394</v>
      </c>
      <c r="F14" s="325"/>
      <c r="G14" s="213"/>
    </row>
    <row r="15" spans="1:7" ht="12.75">
      <c r="A15" s="19" t="s">
        <v>370</v>
      </c>
      <c r="B15" s="22" t="s">
        <v>445</v>
      </c>
      <c r="C15" s="213"/>
      <c r="D15" s="214"/>
      <c r="E15" s="18" t="s">
        <v>442</v>
      </c>
      <c r="F15" s="325"/>
      <c r="G15" s="213"/>
    </row>
    <row r="16" spans="1:7" ht="13.5" thickBot="1">
      <c r="A16" s="21" t="s">
        <v>371</v>
      </c>
      <c r="B16" s="22"/>
      <c r="C16" s="221"/>
      <c r="D16" s="222"/>
      <c r="E16" s="18" t="s">
        <v>446</v>
      </c>
      <c r="F16" s="324"/>
      <c r="G16" s="213"/>
    </row>
    <row r="17" spans="1:7" s="41" customFormat="1" ht="12.75">
      <c r="A17" s="23">
        <v>12</v>
      </c>
      <c r="B17" s="25" t="s">
        <v>456</v>
      </c>
      <c r="C17" s="330">
        <f>SUM(C13:C15)</f>
        <v>0</v>
      </c>
      <c r="D17" s="331"/>
      <c r="E17" s="25" t="s">
        <v>458</v>
      </c>
      <c r="F17" s="331">
        <f>SUM(F13:F16)</f>
        <v>317500</v>
      </c>
      <c r="G17" s="331">
        <f>SUM(G13:G16)</f>
        <v>317500</v>
      </c>
    </row>
    <row r="18" spans="1:91" s="43" customFormat="1" ht="12.75">
      <c r="A18" s="24" t="s">
        <v>373</v>
      </c>
      <c r="B18" s="24" t="s">
        <v>158</v>
      </c>
      <c r="C18" s="229">
        <f>SUM(C12,C17)</f>
        <v>0</v>
      </c>
      <c r="D18" s="229"/>
      <c r="E18" s="24" t="s">
        <v>459</v>
      </c>
      <c r="F18" s="332">
        <f>SUM(F12,F17)</f>
        <v>11485061</v>
      </c>
      <c r="G18" s="332">
        <f>SUM(G12,G17)</f>
        <v>11610061</v>
      </c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</row>
    <row r="19" spans="1:7" ht="14.25" thickBot="1">
      <c r="A19" s="190"/>
      <c r="B19" s="130" t="s">
        <v>461</v>
      </c>
      <c r="C19" s="130"/>
      <c r="D19" s="130"/>
      <c r="E19" s="130"/>
      <c r="F19" s="320" t="s">
        <v>544</v>
      </c>
      <c r="G19" s="333"/>
    </row>
    <row r="20" spans="1:7" ht="18" customHeight="1" thickBot="1">
      <c r="A20" s="131" t="s">
        <v>352</v>
      </c>
      <c r="B20" s="196" t="s">
        <v>353</v>
      </c>
      <c r="C20" s="197"/>
      <c r="D20" s="198"/>
      <c r="E20" s="196" t="s">
        <v>354</v>
      </c>
      <c r="F20" s="321"/>
      <c r="G20" s="322"/>
    </row>
    <row r="21" spans="1:8" s="9" customFormat="1" ht="34.5" customHeight="1" thickBot="1">
      <c r="A21" s="132"/>
      <c r="B21" s="202" t="s">
        <v>355</v>
      </c>
      <c r="C21" s="249" t="s">
        <v>620</v>
      </c>
      <c r="D21" s="323" t="s">
        <v>621</v>
      </c>
      <c r="E21" s="202" t="s">
        <v>355</v>
      </c>
      <c r="F21" s="249" t="s">
        <v>620</v>
      </c>
      <c r="G21" s="323" t="s">
        <v>621</v>
      </c>
      <c r="H21" s="5"/>
    </row>
    <row r="22" spans="1:7" ht="12.75" customHeight="1">
      <c r="A22" s="21" t="s">
        <v>359</v>
      </c>
      <c r="B22" s="210" t="s">
        <v>429</v>
      </c>
      <c r="C22" s="334">
        <v>106846082</v>
      </c>
      <c r="D22" s="335">
        <v>107349163</v>
      </c>
      <c r="E22" s="210" t="s">
        <v>361</v>
      </c>
      <c r="F22" s="336">
        <v>7790160</v>
      </c>
      <c r="G22" s="337">
        <v>9560953</v>
      </c>
    </row>
    <row r="23" spans="1:7" ht="12.75" customHeight="1">
      <c r="A23" s="19" t="s">
        <v>362</v>
      </c>
      <c r="B23" s="18" t="s">
        <v>430</v>
      </c>
      <c r="C23" s="337">
        <v>5480400</v>
      </c>
      <c r="D23" s="338">
        <v>7399738</v>
      </c>
      <c r="E23" s="18" t="s">
        <v>363</v>
      </c>
      <c r="F23" s="339">
        <v>1607754</v>
      </c>
      <c r="G23" s="337">
        <v>1969902</v>
      </c>
    </row>
    <row r="24" spans="1:7" ht="12.75" customHeight="1">
      <c r="A24" s="19" t="s">
        <v>356</v>
      </c>
      <c r="B24" s="18" t="s">
        <v>360</v>
      </c>
      <c r="C24" s="337">
        <v>87900000</v>
      </c>
      <c r="D24" s="338">
        <v>87900000</v>
      </c>
      <c r="E24" s="18" t="s">
        <v>364</v>
      </c>
      <c r="F24" s="339">
        <v>52912048</v>
      </c>
      <c r="G24" s="337">
        <v>55213643</v>
      </c>
    </row>
    <row r="25" spans="1:7" ht="12.75" customHeight="1">
      <c r="A25" s="19" t="s">
        <v>357</v>
      </c>
      <c r="B25" s="326" t="s">
        <v>431</v>
      </c>
      <c r="C25" s="337">
        <v>8473978</v>
      </c>
      <c r="D25" s="338">
        <v>13208179</v>
      </c>
      <c r="E25" s="18" t="s">
        <v>365</v>
      </c>
      <c r="F25" s="339">
        <v>15475207</v>
      </c>
      <c r="G25" s="337">
        <v>18145092</v>
      </c>
    </row>
    <row r="26" spans="1:7" ht="12.75" customHeight="1">
      <c r="A26" s="19" t="s">
        <v>358</v>
      </c>
      <c r="B26" s="18" t="s">
        <v>432</v>
      </c>
      <c r="C26" s="337"/>
      <c r="D26" s="338"/>
      <c r="E26" s="18" t="s">
        <v>434</v>
      </c>
      <c r="F26" s="339">
        <v>0</v>
      </c>
      <c r="G26" s="337"/>
    </row>
    <row r="27" spans="1:7" ht="12.75" customHeight="1">
      <c r="A27" s="16" t="s">
        <v>366</v>
      </c>
      <c r="B27" s="17" t="s">
        <v>433</v>
      </c>
      <c r="C27" s="340">
        <v>89656674</v>
      </c>
      <c r="D27" s="341">
        <v>84197125</v>
      </c>
      <c r="E27" s="18" t="s">
        <v>437</v>
      </c>
      <c r="F27" s="342">
        <v>143553740</v>
      </c>
      <c r="G27" s="337">
        <v>142691683</v>
      </c>
    </row>
    <row r="28" spans="1:7" ht="12.75" customHeight="1" thickBot="1">
      <c r="A28" s="16"/>
      <c r="B28" s="17"/>
      <c r="C28" s="343"/>
      <c r="D28" s="343"/>
      <c r="E28" s="17" t="s">
        <v>492</v>
      </c>
      <c r="F28" s="344">
        <v>1275000</v>
      </c>
      <c r="G28" s="337">
        <v>2612500</v>
      </c>
    </row>
    <row r="29" spans="1:8" s="41" customFormat="1" ht="13.5" thickBot="1">
      <c r="A29" s="15" t="s">
        <v>367</v>
      </c>
      <c r="B29" s="20" t="s">
        <v>455</v>
      </c>
      <c r="C29" s="227">
        <f>SUM(C22:C27)</f>
        <v>298357134</v>
      </c>
      <c r="D29" s="227">
        <f>SUM(D22:D27)</f>
        <v>300054205</v>
      </c>
      <c r="E29" s="20" t="s">
        <v>457</v>
      </c>
      <c r="F29" s="48">
        <f>SUM(F22:F25,F27,F28)</f>
        <v>222613909</v>
      </c>
      <c r="G29" s="48">
        <f>SUM(G22:G25,G27,G28)</f>
        <v>230193773</v>
      </c>
      <c r="H29" s="48">
        <f>SUM(H22:H25,H27,H28)</f>
        <v>0</v>
      </c>
    </row>
    <row r="30" spans="1:7" ht="12.75">
      <c r="A30" s="21" t="s">
        <v>368</v>
      </c>
      <c r="B30" s="210" t="s">
        <v>440</v>
      </c>
      <c r="C30" s="334"/>
      <c r="D30" s="335"/>
      <c r="E30" s="210" t="s">
        <v>393</v>
      </c>
      <c r="F30" s="336">
        <v>18900613</v>
      </c>
      <c r="G30" s="337">
        <v>20728672</v>
      </c>
    </row>
    <row r="31" spans="1:7" ht="12.75">
      <c r="A31" s="19" t="s">
        <v>369</v>
      </c>
      <c r="B31" s="18" t="s">
        <v>441</v>
      </c>
      <c r="C31" s="337"/>
      <c r="D31" s="338"/>
      <c r="E31" s="18" t="s">
        <v>394</v>
      </c>
      <c r="F31" s="339">
        <v>34249995</v>
      </c>
      <c r="G31" s="337">
        <v>25215978</v>
      </c>
    </row>
    <row r="32" spans="1:7" ht="12.75">
      <c r="A32" s="19" t="s">
        <v>370</v>
      </c>
      <c r="B32" s="22" t="s">
        <v>445</v>
      </c>
      <c r="C32" s="337"/>
      <c r="D32" s="338"/>
      <c r="E32" s="18" t="s">
        <v>442</v>
      </c>
      <c r="F32" s="339">
        <v>881960</v>
      </c>
      <c r="G32" s="337">
        <v>881960</v>
      </c>
    </row>
    <row r="33" spans="1:7" ht="13.5" thickBot="1">
      <c r="A33" s="21" t="s">
        <v>371</v>
      </c>
      <c r="B33" s="22"/>
      <c r="C33" s="345"/>
      <c r="D33" s="346"/>
      <c r="E33" s="18" t="s">
        <v>446</v>
      </c>
      <c r="F33" s="336"/>
      <c r="G33" s="337"/>
    </row>
    <row r="34" spans="1:7" s="41" customFormat="1" ht="12.75">
      <c r="A34" s="23">
        <v>12</v>
      </c>
      <c r="B34" s="25" t="s">
        <v>456</v>
      </c>
      <c r="C34" s="330">
        <f>SUM(C30:C33)</f>
        <v>0</v>
      </c>
      <c r="D34" s="331"/>
      <c r="E34" s="25" t="s">
        <v>458</v>
      </c>
      <c r="F34" s="331">
        <f>SUM(F30:F33)</f>
        <v>54032568</v>
      </c>
      <c r="G34" s="331">
        <f>SUM(G30:G33)</f>
        <v>46826610</v>
      </c>
    </row>
    <row r="35" spans="1:91" s="43" customFormat="1" ht="12.75">
      <c r="A35" s="24" t="s">
        <v>373</v>
      </c>
      <c r="B35" s="24" t="s">
        <v>158</v>
      </c>
      <c r="C35" s="229">
        <f>SUM(C29,C34)</f>
        <v>298357134</v>
      </c>
      <c r="D35" s="229">
        <f>SUM(D29,D34)</f>
        <v>300054205</v>
      </c>
      <c r="E35" s="24" t="s">
        <v>459</v>
      </c>
      <c r="F35" s="332">
        <f>SUM(F29,F34)</f>
        <v>276646477</v>
      </c>
      <c r="G35" s="332">
        <f>SUM(G29,G34)</f>
        <v>277020383</v>
      </c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</row>
    <row r="36" spans="1:7" ht="14.25" thickBot="1">
      <c r="A36" s="190"/>
      <c r="B36" s="130" t="s">
        <v>528</v>
      </c>
      <c r="C36" s="130"/>
      <c r="D36" s="130"/>
      <c r="E36" s="130"/>
      <c r="F36" s="320" t="s">
        <v>544</v>
      </c>
      <c r="G36" s="333"/>
    </row>
    <row r="37" spans="1:7" ht="13.5" thickBot="1">
      <c r="A37" s="131" t="s">
        <v>352</v>
      </c>
      <c r="B37" s="196" t="s">
        <v>353</v>
      </c>
      <c r="C37" s="197"/>
      <c r="D37" s="198"/>
      <c r="E37" s="196" t="s">
        <v>354</v>
      </c>
      <c r="F37" s="321"/>
      <c r="G37" s="322"/>
    </row>
    <row r="38" spans="1:7" ht="34.5" thickBot="1">
      <c r="A38" s="132"/>
      <c r="B38" s="202" t="s">
        <v>355</v>
      </c>
      <c r="C38" s="249" t="s">
        <v>620</v>
      </c>
      <c r="D38" s="323" t="s">
        <v>621</v>
      </c>
      <c r="E38" s="202" t="s">
        <v>355</v>
      </c>
      <c r="F38" s="249" t="s">
        <v>620</v>
      </c>
      <c r="G38" s="323" t="s">
        <v>621</v>
      </c>
    </row>
    <row r="39" spans="1:7" ht="12.75">
      <c r="A39" s="21" t="s">
        <v>359</v>
      </c>
      <c r="B39" s="210" t="s">
        <v>429</v>
      </c>
      <c r="C39" s="211"/>
      <c r="D39" s="212"/>
      <c r="E39" s="210" t="s">
        <v>361</v>
      </c>
      <c r="F39" s="324">
        <v>8668400</v>
      </c>
      <c r="G39" s="213">
        <v>9559633</v>
      </c>
    </row>
    <row r="40" spans="1:7" ht="12.75">
      <c r="A40" s="19" t="s">
        <v>362</v>
      </c>
      <c r="B40" s="18" t="s">
        <v>430</v>
      </c>
      <c r="C40" s="213"/>
      <c r="D40" s="214"/>
      <c r="E40" s="18" t="s">
        <v>363</v>
      </c>
      <c r="F40" s="325">
        <v>1557196</v>
      </c>
      <c r="G40" s="213">
        <v>1864128</v>
      </c>
    </row>
    <row r="41" spans="1:7" ht="12.75">
      <c r="A41" s="19" t="s">
        <v>356</v>
      </c>
      <c r="B41" s="18" t="s">
        <v>360</v>
      </c>
      <c r="C41" s="213"/>
      <c r="D41" s="214"/>
      <c r="E41" s="18" t="s">
        <v>364</v>
      </c>
      <c r="F41" s="325"/>
      <c r="G41" s="213"/>
    </row>
    <row r="42" spans="1:7" ht="12.75">
      <c r="A42" s="19" t="s">
        <v>357</v>
      </c>
      <c r="B42" s="326" t="s">
        <v>431</v>
      </c>
      <c r="C42" s="213"/>
      <c r="D42" s="214"/>
      <c r="E42" s="18" t="s">
        <v>365</v>
      </c>
      <c r="F42" s="325"/>
      <c r="G42" s="213"/>
    </row>
    <row r="43" spans="1:7" ht="12.75">
      <c r="A43" s="19" t="s">
        <v>358</v>
      </c>
      <c r="B43" s="18" t="s">
        <v>432</v>
      </c>
      <c r="C43" s="213"/>
      <c r="D43" s="214"/>
      <c r="E43" s="18" t="s">
        <v>434</v>
      </c>
      <c r="F43" s="325"/>
      <c r="G43" s="213"/>
    </row>
    <row r="44" spans="1:7" ht="13.5" thickBot="1">
      <c r="A44" s="16" t="s">
        <v>366</v>
      </c>
      <c r="B44" s="17" t="s">
        <v>433</v>
      </c>
      <c r="C44" s="327"/>
      <c r="D44" s="328"/>
      <c r="E44" s="18" t="s">
        <v>437</v>
      </c>
      <c r="F44" s="329"/>
      <c r="G44" s="213"/>
    </row>
    <row r="45" spans="1:7" s="41" customFormat="1" ht="13.5" thickBot="1">
      <c r="A45" s="15" t="s">
        <v>367</v>
      </c>
      <c r="B45" s="20" t="s">
        <v>455</v>
      </c>
      <c r="C45" s="227">
        <f>SUM(C39:C44)</f>
        <v>0</v>
      </c>
      <c r="D45" s="48"/>
      <c r="E45" s="20" t="s">
        <v>457</v>
      </c>
      <c r="F45" s="48">
        <f>SUM(F39:F44)</f>
        <v>10225596</v>
      </c>
      <c r="G45" s="48">
        <f>SUM(G39:G44)</f>
        <v>11423761</v>
      </c>
    </row>
    <row r="46" spans="1:7" ht="12.75">
      <c r="A46" s="21" t="s">
        <v>368</v>
      </c>
      <c r="B46" s="210" t="s">
        <v>440</v>
      </c>
      <c r="C46" s="211"/>
      <c r="D46" s="212"/>
      <c r="E46" s="210" t="s">
        <v>393</v>
      </c>
      <c r="F46" s="324"/>
      <c r="G46" s="213"/>
    </row>
    <row r="47" spans="1:7" ht="12.75">
      <c r="A47" s="19" t="s">
        <v>369</v>
      </c>
      <c r="B47" s="18" t="s">
        <v>441</v>
      </c>
      <c r="C47" s="213"/>
      <c r="D47" s="214"/>
      <c r="E47" s="18" t="s">
        <v>394</v>
      </c>
      <c r="F47" s="325"/>
      <c r="G47" s="213"/>
    </row>
    <row r="48" spans="1:7" ht="12.75">
      <c r="A48" s="19" t="s">
        <v>370</v>
      </c>
      <c r="B48" s="22" t="s">
        <v>445</v>
      </c>
      <c r="C48" s="213"/>
      <c r="D48" s="214"/>
      <c r="E48" s="18" t="s">
        <v>442</v>
      </c>
      <c r="F48" s="325"/>
      <c r="G48" s="213"/>
    </row>
    <row r="49" spans="1:7" ht="13.5" thickBot="1">
      <c r="A49" s="21" t="s">
        <v>371</v>
      </c>
      <c r="B49" s="22"/>
      <c r="C49" s="221"/>
      <c r="D49" s="222"/>
      <c r="E49" s="18" t="s">
        <v>446</v>
      </c>
      <c r="F49" s="324"/>
      <c r="G49" s="213"/>
    </row>
    <row r="50" spans="1:7" s="41" customFormat="1" ht="12.75">
      <c r="A50" s="23">
        <v>12</v>
      </c>
      <c r="B50" s="25" t="s">
        <v>456</v>
      </c>
      <c r="C50" s="330">
        <f>SUM(C46:C49)</f>
        <v>0</v>
      </c>
      <c r="D50" s="331"/>
      <c r="E50" s="25" t="s">
        <v>458</v>
      </c>
      <c r="F50" s="331">
        <f>SUM(F46:F49)</f>
        <v>0</v>
      </c>
      <c r="G50" s="229"/>
    </row>
    <row r="51" spans="1:7" s="41" customFormat="1" ht="12.75">
      <c r="A51" s="24" t="s">
        <v>373</v>
      </c>
      <c r="B51" s="24" t="s">
        <v>158</v>
      </c>
      <c r="C51" s="229">
        <f>SUM(C45,C50)</f>
        <v>0</v>
      </c>
      <c r="D51" s="229"/>
      <c r="E51" s="24" t="s">
        <v>459</v>
      </c>
      <c r="F51" s="332">
        <f>SUM(F45,F50)</f>
        <v>10225596</v>
      </c>
      <c r="G51" s="332">
        <f>SUM(G45,G50)</f>
        <v>11423761</v>
      </c>
    </row>
    <row r="52" spans="1:7" ht="12.75">
      <c r="A52" s="190"/>
      <c r="B52" s="193"/>
      <c r="C52" s="190"/>
      <c r="D52" s="190"/>
      <c r="E52" s="190"/>
      <c r="F52" s="190"/>
      <c r="G52" s="190"/>
    </row>
    <row r="53" spans="1:7" ht="12.75">
      <c r="A53" s="190"/>
      <c r="B53" s="193"/>
      <c r="C53" s="190"/>
      <c r="D53" s="190"/>
      <c r="E53" s="190"/>
      <c r="F53" s="190"/>
      <c r="G53" s="190"/>
    </row>
    <row r="54" spans="1:7" ht="12.75">
      <c r="A54" s="190"/>
      <c r="B54" s="193"/>
      <c r="C54" s="190"/>
      <c r="D54" s="190"/>
      <c r="E54" s="190"/>
      <c r="F54" s="190"/>
      <c r="G54" s="190"/>
    </row>
    <row r="55" spans="1:7" ht="12.75">
      <c r="A55" s="190"/>
      <c r="B55" s="193"/>
      <c r="C55" s="190"/>
      <c r="D55" s="190"/>
      <c r="E55" s="190"/>
      <c r="F55" s="190"/>
      <c r="G55" s="190"/>
    </row>
    <row r="56" spans="1:7" ht="12.75">
      <c r="A56" s="190"/>
      <c r="B56" s="193"/>
      <c r="C56" s="190"/>
      <c r="D56" s="190"/>
      <c r="E56" s="190"/>
      <c r="F56" s="190"/>
      <c r="G56" s="190"/>
    </row>
    <row r="57" spans="1:7" ht="12.75">
      <c r="A57" s="190"/>
      <c r="B57" s="193"/>
      <c r="C57" s="190"/>
      <c r="D57" s="190"/>
      <c r="E57" s="190"/>
      <c r="F57" s="190"/>
      <c r="G57" s="190"/>
    </row>
    <row r="58" spans="1:7" ht="12.75">
      <c r="A58" s="190"/>
      <c r="B58" s="193"/>
      <c r="C58" s="190"/>
      <c r="D58" s="190"/>
      <c r="E58" s="190"/>
      <c r="F58" s="190"/>
      <c r="G58" s="190"/>
    </row>
    <row r="59" spans="1:7" ht="12.75">
      <c r="A59" s="190"/>
      <c r="B59" s="193"/>
      <c r="C59" s="190"/>
      <c r="D59" s="190"/>
      <c r="E59" s="190"/>
      <c r="F59" s="190"/>
      <c r="G59" s="190"/>
    </row>
    <row r="60" spans="1:7" ht="12.75">
      <c r="A60" s="190"/>
      <c r="B60" s="193"/>
      <c r="C60" s="190"/>
      <c r="D60" s="190"/>
      <c r="E60" s="190"/>
      <c r="F60" s="190"/>
      <c r="G60" s="190"/>
    </row>
    <row r="61" spans="1:7" ht="12.75">
      <c r="A61" s="190"/>
      <c r="B61" s="193"/>
      <c r="C61" s="190"/>
      <c r="D61" s="190"/>
      <c r="E61" s="190"/>
      <c r="F61" s="190"/>
      <c r="G61" s="190"/>
    </row>
    <row r="62" spans="1:7" ht="12.75">
      <c r="A62" s="190"/>
      <c r="B62" s="193"/>
      <c r="C62" s="190"/>
      <c r="D62" s="190"/>
      <c r="E62" s="190"/>
      <c r="F62" s="190"/>
      <c r="G62" s="190"/>
    </row>
    <row r="63" spans="1:7" ht="12.75">
      <c r="A63" s="190"/>
      <c r="B63" s="193"/>
      <c r="C63" s="190"/>
      <c r="D63" s="190"/>
      <c r="E63" s="190"/>
      <c r="F63" s="190"/>
      <c r="G63" s="190"/>
    </row>
    <row r="64" spans="1:7" ht="12.75">
      <c r="A64" s="190"/>
      <c r="B64" s="193"/>
      <c r="C64" s="190"/>
      <c r="D64" s="190"/>
      <c r="E64" s="190"/>
      <c r="F64" s="190"/>
      <c r="G64" s="190"/>
    </row>
    <row r="65" spans="1:7" ht="12.75">
      <c r="A65" s="190"/>
      <c r="B65" s="193"/>
      <c r="C65" s="190"/>
      <c r="D65" s="190"/>
      <c r="E65" s="190"/>
      <c r="F65" s="190"/>
      <c r="G65" s="190"/>
    </row>
    <row r="66" spans="1:7" ht="12.75">
      <c r="A66" s="190"/>
      <c r="B66" s="193"/>
      <c r="C66" s="190"/>
      <c r="D66" s="190"/>
      <c r="E66" s="190"/>
      <c r="F66" s="190"/>
      <c r="G66" s="190"/>
    </row>
    <row r="67" spans="1:7" ht="12.75">
      <c r="A67" s="190"/>
      <c r="B67" s="193"/>
      <c r="C67" s="190"/>
      <c r="D67" s="190"/>
      <c r="E67" s="190"/>
      <c r="F67" s="190"/>
      <c r="G67" s="190"/>
    </row>
    <row r="68" spans="1:7" ht="12.75">
      <c r="A68" s="190"/>
      <c r="B68" s="193"/>
      <c r="C68" s="190"/>
      <c r="D68" s="190"/>
      <c r="E68" s="190"/>
      <c r="F68" s="190"/>
      <c r="G68" s="190"/>
    </row>
    <row r="69" spans="1:7" ht="12.75">
      <c r="A69" s="190"/>
      <c r="B69" s="193"/>
      <c r="C69" s="190"/>
      <c r="D69" s="190"/>
      <c r="E69" s="190"/>
      <c r="F69" s="190"/>
      <c r="G69" s="190"/>
    </row>
    <row r="70" spans="1:7" ht="12.75">
      <c r="A70" s="190"/>
      <c r="B70" s="193"/>
      <c r="C70" s="190"/>
      <c r="D70" s="190"/>
      <c r="E70" s="190"/>
      <c r="F70" s="190"/>
      <c r="G70" s="190"/>
    </row>
    <row r="71" spans="1:7" ht="12.75">
      <c r="A71" s="190"/>
      <c r="B71" s="193"/>
      <c r="C71" s="190"/>
      <c r="D71" s="190"/>
      <c r="E71" s="190"/>
      <c r="F71" s="190"/>
      <c r="G71" s="190"/>
    </row>
    <row r="72" spans="1:7" ht="12.75">
      <c r="A72" s="190"/>
      <c r="B72" s="193"/>
      <c r="C72" s="190"/>
      <c r="D72" s="190"/>
      <c r="E72" s="190"/>
      <c r="F72" s="190"/>
      <c r="G72" s="190"/>
    </row>
    <row r="73" spans="1:7" ht="12.75">
      <c r="A73" s="190"/>
      <c r="B73" s="193"/>
      <c r="C73" s="190"/>
      <c r="D73" s="190"/>
      <c r="E73" s="190"/>
      <c r="F73" s="190"/>
      <c r="G73" s="190"/>
    </row>
    <row r="74" spans="1:7" ht="12.75">
      <c r="A74" s="190"/>
      <c r="B74" s="193"/>
      <c r="C74" s="190"/>
      <c r="D74" s="190"/>
      <c r="E74" s="190"/>
      <c r="F74" s="190"/>
      <c r="G74" s="190"/>
    </row>
    <row r="75" spans="1:7" ht="12.75">
      <c r="A75" s="190"/>
      <c r="B75" s="193"/>
      <c r="C75" s="190"/>
      <c r="D75" s="190"/>
      <c r="E75" s="190"/>
      <c r="F75" s="190"/>
      <c r="G75" s="190"/>
    </row>
    <row r="76" spans="1:7" ht="12.75">
      <c r="A76" s="190"/>
      <c r="B76" s="193"/>
      <c r="C76" s="190"/>
      <c r="D76" s="190"/>
      <c r="E76" s="190"/>
      <c r="F76" s="190"/>
      <c r="G76" s="190"/>
    </row>
    <row r="77" spans="1:7" ht="12.75">
      <c r="A77" s="190"/>
      <c r="B77" s="193"/>
      <c r="C77" s="190"/>
      <c r="D77" s="190"/>
      <c r="E77" s="190"/>
      <c r="F77" s="190"/>
      <c r="G77" s="190"/>
    </row>
    <row r="78" spans="1:7" ht="12.75">
      <c r="A78" s="190"/>
      <c r="B78" s="193"/>
      <c r="C78" s="190"/>
      <c r="D78" s="190"/>
      <c r="E78" s="190"/>
      <c r="F78" s="190"/>
      <c r="G78" s="190"/>
    </row>
    <row r="79" spans="1:7" ht="12.75">
      <c r="A79" s="190"/>
      <c r="B79" s="193"/>
      <c r="C79" s="190"/>
      <c r="D79" s="190"/>
      <c r="E79" s="190"/>
      <c r="F79" s="190"/>
      <c r="G79" s="190"/>
    </row>
    <row r="80" spans="1:7" ht="12.75">
      <c r="A80" s="190"/>
      <c r="B80" s="193"/>
      <c r="C80" s="190"/>
      <c r="D80" s="190"/>
      <c r="E80" s="190"/>
      <c r="F80" s="190"/>
      <c r="G80" s="190"/>
    </row>
    <row r="81" spans="1:7" ht="12.75">
      <c r="A81" s="190"/>
      <c r="B81" s="193"/>
      <c r="C81" s="190"/>
      <c r="D81" s="190"/>
      <c r="E81" s="190"/>
      <c r="F81" s="190"/>
      <c r="G81" s="190"/>
    </row>
    <row r="82" spans="1:7" ht="12.75">
      <c r="A82" s="190"/>
      <c r="B82" s="193"/>
      <c r="C82" s="190"/>
      <c r="D82" s="190"/>
      <c r="E82" s="190"/>
      <c r="F82" s="190"/>
      <c r="G82" s="190"/>
    </row>
    <row r="83" spans="1:7" ht="12.75">
      <c r="A83" s="190"/>
      <c r="B83" s="193"/>
      <c r="C83" s="190"/>
      <c r="D83" s="190"/>
      <c r="E83" s="190"/>
      <c r="F83" s="190"/>
      <c r="G83" s="190"/>
    </row>
    <row r="84" spans="1:7" ht="12.75">
      <c r="A84" s="190"/>
      <c r="B84" s="193"/>
      <c r="C84" s="190"/>
      <c r="D84" s="190"/>
      <c r="E84" s="190"/>
      <c r="F84" s="190"/>
      <c r="G84" s="190"/>
    </row>
    <row r="85" spans="1:7" ht="12.75">
      <c r="A85" s="190"/>
      <c r="B85" s="193"/>
      <c r="C85" s="190"/>
      <c r="D85" s="190"/>
      <c r="E85" s="190"/>
      <c r="F85" s="190"/>
      <c r="G85" s="190"/>
    </row>
    <row r="86" spans="1:7" ht="12.75">
      <c r="A86" s="190"/>
      <c r="B86" s="193"/>
      <c r="C86" s="190"/>
      <c r="D86" s="190"/>
      <c r="E86" s="190"/>
      <c r="F86" s="190"/>
      <c r="G86" s="190"/>
    </row>
    <row r="87" spans="1:7" ht="12.75">
      <c r="A87" s="190"/>
      <c r="B87" s="193"/>
      <c r="C87" s="190"/>
      <c r="D87" s="190"/>
      <c r="E87" s="190"/>
      <c r="F87" s="190"/>
      <c r="G87" s="190"/>
    </row>
    <row r="88" spans="1:7" ht="12.75">
      <c r="A88" s="190"/>
      <c r="B88" s="193"/>
      <c r="C88" s="190"/>
      <c r="D88" s="190"/>
      <c r="E88" s="190"/>
      <c r="F88" s="190"/>
      <c r="G88" s="190"/>
    </row>
    <row r="89" spans="1:7" ht="12.75">
      <c r="A89" s="190"/>
      <c r="B89" s="193"/>
      <c r="C89" s="190"/>
      <c r="D89" s="190"/>
      <c r="E89" s="190"/>
      <c r="F89" s="190"/>
      <c r="G89" s="190"/>
    </row>
    <row r="90" spans="1:7" ht="12.75">
      <c r="A90" s="190"/>
      <c r="B90" s="193"/>
      <c r="C90" s="190"/>
      <c r="D90" s="190"/>
      <c r="E90" s="190"/>
      <c r="F90" s="190"/>
      <c r="G90" s="190"/>
    </row>
    <row r="91" spans="1:7" ht="12.75">
      <c r="A91" s="190"/>
      <c r="B91" s="193"/>
      <c r="C91" s="190"/>
      <c r="D91" s="190"/>
      <c r="E91" s="190"/>
      <c r="F91" s="190"/>
      <c r="G91" s="190"/>
    </row>
    <row r="92" spans="1:7" ht="12.75">
      <c r="A92" s="190"/>
      <c r="B92" s="193"/>
      <c r="C92" s="190"/>
      <c r="D92" s="190"/>
      <c r="E92" s="190"/>
      <c r="F92" s="190"/>
      <c r="G92" s="190"/>
    </row>
    <row r="93" spans="1:7" ht="12.75">
      <c r="A93" s="190"/>
      <c r="B93" s="193"/>
      <c r="C93" s="190"/>
      <c r="D93" s="190"/>
      <c r="E93" s="190"/>
      <c r="F93" s="190"/>
      <c r="G93" s="190"/>
    </row>
    <row r="94" spans="1:7" ht="12.75">
      <c r="A94" s="190"/>
      <c r="B94" s="193"/>
      <c r="C94" s="190"/>
      <c r="D94" s="190"/>
      <c r="E94" s="190"/>
      <c r="F94" s="190"/>
      <c r="G94" s="190"/>
    </row>
    <row r="95" spans="1:7" ht="12.75">
      <c r="A95" s="190"/>
      <c r="B95" s="193"/>
      <c r="C95" s="190"/>
      <c r="D95" s="190"/>
      <c r="E95" s="190"/>
      <c r="F95" s="190"/>
      <c r="G95" s="190"/>
    </row>
    <row r="96" spans="1:7" ht="12.75">
      <c r="A96" s="190"/>
      <c r="B96" s="193"/>
      <c r="C96" s="190"/>
      <c r="D96" s="190"/>
      <c r="E96" s="190"/>
      <c r="F96" s="190"/>
      <c r="G96" s="190"/>
    </row>
    <row r="97" spans="1:7" ht="12.75">
      <c r="A97" s="190"/>
      <c r="B97" s="193"/>
      <c r="C97" s="190"/>
      <c r="D97" s="190"/>
      <c r="E97" s="190"/>
      <c r="F97" s="190"/>
      <c r="G97" s="190"/>
    </row>
    <row r="98" spans="1:7" ht="12.75">
      <c r="A98" s="190"/>
      <c r="B98" s="193"/>
      <c r="C98" s="190"/>
      <c r="D98" s="190"/>
      <c r="E98" s="190"/>
      <c r="F98" s="190"/>
      <c r="G98" s="190"/>
    </row>
    <row r="99" spans="1:7" ht="12.75">
      <c r="A99" s="190"/>
      <c r="B99" s="193"/>
      <c r="C99" s="190"/>
      <c r="D99" s="190"/>
      <c r="E99" s="190"/>
      <c r="F99" s="190"/>
      <c r="G99" s="190"/>
    </row>
    <row r="100" spans="1:7" ht="12.75">
      <c r="A100" s="190"/>
      <c r="B100" s="193"/>
      <c r="C100" s="190"/>
      <c r="D100" s="190"/>
      <c r="E100" s="190"/>
      <c r="F100" s="190"/>
      <c r="G100" s="190"/>
    </row>
    <row r="101" spans="1:7" ht="12.75">
      <c r="A101" s="190"/>
      <c r="B101" s="193"/>
      <c r="C101" s="190"/>
      <c r="D101" s="190"/>
      <c r="E101" s="190"/>
      <c r="F101" s="190"/>
      <c r="G101" s="190"/>
    </row>
    <row r="102" spans="1:7" ht="12.75">
      <c r="A102" s="190"/>
      <c r="B102" s="193"/>
      <c r="C102" s="190"/>
      <c r="D102" s="190"/>
      <c r="E102" s="190"/>
      <c r="F102" s="190"/>
      <c r="G102" s="190"/>
    </row>
    <row r="103" spans="1:7" ht="12.75">
      <c r="A103" s="190"/>
      <c r="B103" s="193"/>
      <c r="C103" s="190"/>
      <c r="D103" s="190"/>
      <c r="E103" s="190"/>
      <c r="F103" s="190"/>
      <c r="G103" s="190"/>
    </row>
    <row r="104" spans="1:7" ht="12.75">
      <c r="A104" s="190"/>
      <c r="B104" s="193"/>
      <c r="C104" s="190"/>
      <c r="D104" s="190"/>
      <c r="E104" s="190"/>
      <c r="F104" s="190"/>
      <c r="G104" s="190"/>
    </row>
    <row r="105" spans="1:7" ht="12.75">
      <c r="A105" s="190"/>
      <c r="B105" s="193"/>
      <c r="C105" s="190"/>
      <c r="D105" s="190"/>
      <c r="E105" s="190"/>
      <c r="F105" s="190"/>
      <c r="G105" s="190"/>
    </row>
    <row r="106" spans="1:7" ht="12.75">
      <c r="A106" s="190"/>
      <c r="B106" s="193"/>
      <c r="C106" s="190"/>
      <c r="D106" s="190"/>
      <c r="E106" s="190"/>
      <c r="F106" s="190"/>
      <c r="G106" s="190"/>
    </row>
    <row r="107" spans="1:7" ht="12.75">
      <c r="A107" s="190"/>
      <c r="B107" s="193"/>
      <c r="C107" s="190"/>
      <c r="D107" s="190"/>
      <c r="E107" s="190"/>
      <c r="F107" s="190"/>
      <c r="G107" s="190"/>
    </row>
    <row r="108" spans="1:7" ht="12.75">
      <c r="A108" s="190"/>
      <c r="B108" s="193"/>
      <c r="C108" s="190"/>
      <c r="D108" s="190"/>
      <c r="E108" s="190"/>
      <c r="F108" s="190"/>
      <c r="G108" s="190"/>
    </row>
    <row r="109" spans="1:7" ht="12.75">
      <c r="A109" s="190"/>
      <c r="B109" s="193"/>
      <c r="C109" s="190"/>
      <c r="D109" s="190"/>
      <c r="E109" s="190"/>
      <c r="F109" s="190"/>
      <c r="G109" s="190"/>
    </row>
    <row r="110" spans="1:7" ht="12.75">
      <c r="A110" s="190"/>
      <c r="B110" s="193"/>
      <c r="C110" s="190"/>
      <c r="D110" s="190"/>
      <c r="E110" s="190"/>
      <c r="F110" s="190"/>
      <c r="G110" s="190"/>
    </row>
    <row r="111" spans="1:7" ht="12.75">
      <c r="A111" s="190"/>
      <c r="B111" s="193"/>
      <c r="C111" s="190"/>
      <c r="D111" s="190"/>
      <c r="E111" s="190"/>
      <c r="F111" s="190"/>
      <c r="G111" s="190"/>
    </row>
    <row r="112" spans="1:7" ht="12.75">
      <c r="A112" s="190"/>
      <c r="B112" s="193"/>
      <c r="C112" s="190"/>
      <c r="D112" s="190"/>
      <c r="E112" s="190"/>
      <c r="F112" s="190"/>
      <c r="G112" s="190"/>
    </row>
    <row r="113" spans="1:7" ht="12.75">
      <c r="A113" s="190"/>
      <c r="B113" s="193"/>
      <c r="C113" s="190"/>
      <c r="D113" s="190"/>
      <c r="E113" s="190"/>
      <c r="F113" s="190"/>
      <c r="G113" s="190"/>
    </row>
    <row r="114" spans="1:7" ht="12.75">
      <c r="A114" s="190"/>
      <c r="B114" s="193"/>
      <c r="C114" s="190"/>
      <c r="D114" s="190"/>
      <c r="E114" s="190"/>
      <c r="F114" s="190"/>
      <c r="G114" s="190"/>
    </row>
    <row r="115" spans="1:7" ht="12.75">
      <c r="A115" s="190"/>
      <c r="B115" s="193"/>
      <c r="C115" s="190"/>
      <c r="D115" s="190"/>
      <c r="E115" s="190"/>
      <c r="F115" s="190"/>
      <c r="G115" s="190"/>
    </row>
    <row r="116" spans="1:7" ht="12.75">
      <c r="A116" s="190"/>
      <c r="B116" s="193"/>
      <c r="C116" s="190"/>
      <c r="D116" s="190"/>
      <c r="E116" s="190"/>
      <c r="F116" s="190"/>
      <c r="G116" s="190"/>
    </row>
    <row r="117" spans="1:7" ht="12.75">
      <c r="A117" s="190"/>
      <c r="B117" s="193"/>
      <c r="C117" s="190"/>
      <c r="D117" s="190"/>
      <c r="E117" s="190"/>
      <c r="F117" s="190"/>
      <c r="G117" s="190"/>
    </row>
    <row r="118" spans="1:7" ht="12.75">
      <c r="A118" s="190"/>
      <c r="B118" s="193"/>
      <c r="C118" s="190"/>
      <c r="D118" s="190"/>
      <c r="E118" s="190"/>
      <c r="F118" s="190"/>
      <c r="G118" s="190"/>
    </row>
    <row r="119" spans="1:7" ht="12.75">
      <c r="A119" s="190"/>
      <c r="B119" s="193"/>
      <c r="C119" s="190"/>
      <c r="D119" s="190"/>
      <c r="E119" s="190"/>
      <c r="F119" s="190"/>
      <c r="G119" s="190"/>
    </row>
    <row r="120" spans="1:7" ht="12.75">
      <c r="A120" s="190"/>
      <c r="B120" s="193"/>
      <c r="C120" s="190"/>
      <c r="D120" s="190"/>
      <c r="E120" s="190"/>
      <c r="F120" s="190"/>
      <c r="G120" s="190"/>
    </row>
    <row r="121" spans="1:7" ht="12.75">
      <c r="A121" s="190"/>
      <c r="B121" s="193"/>
      <c r="C121" s="190"/>
      <c r="D121" s="190"/>
      <c r="E121" s="190"/>
      <c r="F121" s="190"/>
      <c r="G121" s="190"/>
    </row>
    <row r="122" spans="1:7" ht="12.75">
      <c r="A122" s="190"/>
      <c r="B122" s="193"/>
      <c r="C122" s="190"/>
      <c r="D122" s="190"/>
      <c r="E122" s="190"/>
      <c r="F122" s="190"/>
      <c r="G122" s="190"/>
    </row>
    <row r="123" spans="1:7" ht="12.75">
      <c r="A123" s="190"/>
      <c r="B123" s="193"/>
      <c r="C123" s="190"/>
      <c r="D123" s="190"/>
      <c r="E123" s="190"/>
      <c r="F123" s="190"/>
      <c r="G123" s="190"/>
    </row>
    <row r="124" spans="1:7" ht="12.75">
      <c r="A124" s="190"/>
      <c r="B124" s="193"/>
      <c r="C124" s="190"/>
      <c r="D124" s="190"/>
      <c r="E124" s="190"/>
      <c r="F124" s="190"/>
      <c r="G124" s="190"/>
    </row>
    <row r="125" spans="1:7" ht="12.75">
      <c r="A125" s="190"/>
      <c r="B125" s="193"/>
      <c r="C125" s="190"/>
      <c r="D125" s="190"/>
      <c r="E125" s="190"/>
      <c r="F125" s="190"/>
      <c r="G125" s="190"/>
    </row>
    <row r="126" spans="1:7" ht="12.75">
      <c r="A126" s="190"/>
      <c r="B126" s="193"/>
      <c r="C126" s="190"/>
      <c r="D126" s="190"/>
      <c r="E126" s="190"/>
      <c r="F126" s="190"/>
      <c r="G126" s="190"/>
    </row>
    <row r="127" spans="1:7" ht="12.75">
      <c r="A127" s="190"/>
      <c r="B127" s="193"/>
      <c r="C127" s="190"/>
      <c r="D127" s="190"/>
      <c r="E127" s="190"/>
      <c r="F127" s="190"/>
      <c r="G127" s="190"/>
    </row>
    <row r="128" spans="1:7" ht="12.75">
      <c r="A128" s="190"/>
      <c r="B128" s="193"/>
      <c r="C128" s="190"/>
      <c r="D128" s="190"/>
      <c r="E128" s="190"/>
      <c r="F128" s="190"/>
      <c r="G128" s="190"/>
    </row>
    <row r="129" spans="1:7" ht="12.75">
      <c r="A129" s="190"/>
      <c r="B129" s="193"/>
      <c r="C129" s="190"/>
      <c r="D129" s="190"/>
      <c r="E129" s="190"/>
      <c r="F129" s="190"/>
      <c r="G129" s="190"/>
    </row>
    <row r="130" spans="1:7" ht="12.75">
      <c r="A130" s="190"/>
      <c r="B130" s="193"/>
      <c r="C130" s="190"/>
      <c r="D130" s="190"/>
      <c r="E130" s="190"/>
      <c r="F130" s="190"/>
      <c r="G130" s="190"/>
    </row>
    <row r="131" spans="1:7" ht="12.75">
      <c r="A131" s="190"/>
      <c r="B131" s="193"/>
      <c r="C131" s="190"/>
      <c r="D131" s="190"/>
      <c r="E131" s="190"/>
      <c r="F131" s="190"/>
      <c r="G131" s="190"/>
    </row>
    <row r="132" spans="1:7" ht="12.75">
      <c r="A132" s="190"/>
      <c r="B132" s="193"/>
      <c r="C132" s="190"/>
      <c r="D132" s="190"/>
      <c r="E132" s="190"/>
      <c r="F132" s="190"/>
      <c r="G132" s="190"/>
    </row>
    <row r="133" spans="1:7" ht="12.75">
      <c r="A133" s="190"/>
      <c r="B133" s="193"/>
      <c r="C133" s="190"/>
      <c r="D133" s="190"/>
      <c r="E133" s="190"/>
      <c r="F133" s="190"/>
      <c r="G133" s="190"/>
    </row>
    <row r="134" spans="1:7" ht="12.75">
      <c r="A134" s="190"/>
      <c r="B134" s="193"/>
      <c r="C134" s="190"/>
      <c r="D134" s="190"/>
      <c r="E134" s="190"/>
      <c r="F134" s="190"/>
      <c r="G134" s="190"/>
    </row>
    <row r="135" spans="1:7" ht="12.75">
      <c r="A135" s="190"/>
      <c r="B135" s="193"/>
      <c r="C135" s="190"/>
      <c r="D135" s="190"/>
      <c r="E135" s="190"/>
      <c r="F135" s="190"/>
      <c r="G135" s="190"/>
    </row>
    <row r="136" spans="1:7" ht="12.75">
      <c r="A136" s="190"/>
      <c r="B136" s="193"/>
      <c r="C136" s="190"/>
      <c r="D136" s="190"/>
      <c r="E136" s="190"/>
      <c r="F136" s="190"/>
      <c r="G136" s="190"/>
    </row>
    <row r="137" spans="1:7" ht="12.75">
      <c r="A137" s="190"/>
      <c r="B137" s="193"/>
      <c r="C137" s="190"/>
      <c r="D137" s="190"/>
      <c r="E137" s="190"/>
      <c r="F137" s="190"/>
      <c r="G137" s="190"/>
    </row>
    <row r="138" spans="1:7" ht="12.75">
      <c r="A138" s="190"/>
      <c r="B138" s="193"/>
      <c r="C138" s="190"/>
      <c r="D138" s="190"/>
      <c r="E138" s="190"/>
      <c r="F138" s="190"/>
      <c r="G138" s="190"/>
    </row>
    <row r="139" spans="1:7" ht="12.75">
      <c r="A139" s="190"/>
      <c r="B139" s="193"/>
      <c r="C139" s="190"/>
      <c r="D139" s="190"/>
      <c r="E139" s="190"/>
      <c r="F139" s="190"/>
      <c r="G139" s="190"/>
    </row>
    <row r="140" spans="1:7" ht="12.75">
      <c r="A140" s="190"/>
      <c r="B140" s="193"/>
      <c r="C140" s="190"/>
      <c r="D140" s="190"/>
      <c r="E140" s="190"/>
      <c r="F140" s="190"/>
      <c r="G140" s="190"/>
    </row>
    <row r="141" spans="1:7" ht="12.75">
      <c r="A141" s="190"/>
      <c r="B141" s="193"/>
      <c r="C141" s="190"/>
      <c r="D141" s="190"/>
      <c r="E141" s="190"/>
      <c r="F141" s="190"/>
      <c r="G141" s="190"/>
    </row>
    <row r="142" spans="1:7" ht="12.75">
      <c r="A142" s="190"/>
      <c r="B142" s="193"/>
      <c r="C142" s="190"/>
      <c r="D142" s="190"/>
      <c r="E142" s="190"/>
      <c r="F142" s="190"/>
      <c r="G142" s="190"/>
    </row>
    <row r="143" spans="1:7" ht="12.75">
      <c r="A143" s="190"/>
      <c r="B143" s="193"/>
      <c r="C143" s="190"/>
      <c r="D143" s="190"/>
      <c r="E143" s="190"/>
      <c r="F143" s="190"/>
      <c r="G143" s="190"/>
    </row>
    <row r="144" spans="1:7" ht="12.75">
      <c r="A144" s="190"/>
      <c r="B144" s="193"/>
      <c r="C144" s="190"/>
      <c r="D144" s="190"/>
      <c r="E144" s="190"/>
      <c r="F144" s="190"/>
      <c r="G144" s="190"/>
    </row>
    <row r="145" spans="1:7" ht="12.75">
      <c r="A145" s="190"/>
      <c r="B145" s="193"/>
      <c r="C145" s="190"/>
      <c r="D145" s="190"/>
      <c r="E145" s="190"/>
      <c r="F145" s="190"/>
      <c r="G145" s="190"/>
    </row>
    <row r="146" spans="1:7" ht="12.75">
      <c r="A146" s="190"/>
      <c r="B146" s="193"/>
      <c r="C146" s="190"/>
      <c r="D146" s="190"/>
      <c r="E146" s="190"/>
      <c r="F146" s="190"/>
      <c r="G146" s="190"/>
    </row>
    <row r="147" spans="1:7" ht="12.75">
      <c r="A147" s="190"/>
      <c r="B147" s="193"/>
      <c r="C147" s="190"/>
      <c r="D147" s="190"/>
      <c r="E147" s="190"/>
      <c r="F147" s="190"/>
      <c r="G147" s="190"/>
    </row>
    <row r="148" spans="1:7" ht="12.75">
      <c r="A148" s="190"/>
      <c r="B148" s="193"/>
      <c r="C148" s="190"/>
      <c r="D148" s="190"/>
      <c r="E148" s="190"/>
      <c r="F148" s="190"/>
      <c r="G148" s="190"/>
    </row>
    <row r="149" spans="1:7" ht="12.75">
      <c r="A149" s="190"/>
      <c r="B149" s="193"/>
      <c r="C149" s="190"/>
      <c r="D149" s="190"/>
      <c r="E149" s="190"/>
      <c r="F149" s="190"/>
      <c r="G149" s="190"/>
    </row>
    <row r="150" spans="1:7" ht="12.75">
      <c r="A150" s="190"/>
      <c r="B150" s="193"/>
      <c r="C150" s="190"/>
      <c r="D150" s="190"/>
      <c r="E150" s="190"/>
      <c r="F150" s="190"/>
      <c r="G150" s="190"/>
    </row>
    <row r="151" spans="1:7" ht="12.75">
      <c r="A151" s="190"/>
      <c r="B151" s="193"/>
      <c r="C151" s="190"/>
      <c r="D151" s="190"/>
      <c r="E151" s="190"/>
      <c r="F151" s="190"/>
      <c r="G151" s="190"/>
    </row>
    <row r="152" spans="1:7" ht="12.75">
      <c r="A152" s="190"/>
      <c r="B152" s="193"/>
      <c r="C152" s="190"/>
      <c r="D152" s="190"/>
      <c r="E152" s="190"/>
      <c r="F152" s="190"/>
      <c r="G152" s="190"/>
    </row>
    <row r="153" spans="1:7" ht="12.75">
      <c r="A153" s="190"/>
      <c r="B153" s="193"/>
      <c r="C153" s="190"/>
      <c r="D153" s="190"/>
      <c r="E153" s="190"/>
      <c r="F153" s="190"/>
      <c r="G153" s="190"/>
    </row>
    <row r="154" spans="1:7" ht="12.75">
      <c r="A154" s="190"/>
      <c r="B154" s="193"/>
      <c r="C154" s="190"/>
      <c r="D154" s="190"/>
      <c r="E154" s="190"/>
      <c r="F154" s="190"/>
      <c r="G154" s="190"/>
    </row>
    <row r="155" spans="1:7" ht="12.75">
      <c r="A155" s="190"/>
      <c r="B155" s="193"/>
      <c r="C155" s="190"/>
      <c r="D155" s="190"/>
      <c r="E155" s="190"/>
      <c r="F155" s="190"/>
      <c r="G155" s="190"/>
    </row>
    <row r="156" spans="1:7" ht="12.75">
      <c r="A156" s="190"/>
      <c r="B156" s="193"/>
      <c r="C156" s="190"/>
      <c r="D156" s="190"/>
      <c r="E156" s="190"/>
      <c r="F156" s="190"/>
      <c r="G156" s="190"/>
    </row>
    <row r="157" spans="1:7" ht="12.75">
      <c r="A157" s="190"/>
      <c r="B157" s="193"/>
      <c r="C157" s="190"/>
      <c r="D157" s="190"/>
      <c r="E157" s="190"/>
      <c r="F157" s="190"/>
      <c r="G157" s="190"/>
    </row>
    <row r="158" spans="1:7" ht="12.75">
      <c r="A158" s="190"/>
      <c r="B158" s="193"/>
      <c r="C158" s="190"/>
      <c r="D158" s="190"/>
      <c r="E158" s="190"/>
      <c r="F158" s="190"/>
      <c r="G158" s="190"/>
    </row>
    <row r="159" spans="1:7" ht="12.75">
      <c r="A159" s="190"/>
      <c r="B159" s="193"/>
      <c r="C159" s="190"/>
      <c r="D159" s="190"/>
      <c r="E159" s="190"/>
      <c r="F159" s="190"/>
      <c r="G159" s="190"/>
    </row>
    <row r="160" spans="1:7" ht="12.75">
      <c r="A160" s="190"/>
      <c r="B160" s="193"/>
      <c r="C160" s="190"/>
      <c r="D160" s="190"/>
      <c r="E160" s="190"/>
      <c r="F160" s="190"/>
      <c r="G160" s="190"/>
    </row>
    <row r="161" spans="1:7" ht="12.75">
      <c r="A161" s="190"/>
      <c r="B161" s="193"/>
      <c r="C161" s="190"/>
      <c r="D161" s="190"/>
      <c r="E161" s="190"/>
      <c r="F161" s="190"/>
      <c r="G161" s="190"/>
    </row>
    <row r="162" spans="1:7" ht="12.75">
      <c r="A162" s="190"/>
      <c r="B162" s="193"/>
      <c r="C162" s="190"/>
      <c r="D162" s="190"/>
      <c r="E162" s="190"/>
      <c r="F162" s="190"/>
      <c r="G162" s="190"/>
    </row>
    <row r="163" spans="1:7" ht="12.75">
      <c r="A163" s="190"/>
      <c r="B163" s="193"/>
      <c r="C163" s="190"/>
      <c r="D163" s="190"/>
      <c r="E163" s="190"/>
      <c r="F163" s="190"/>
      <c r="G163" s="190"/>
    </row>
    <row r="164" spans="1:7" ht="12.75">
      <c r="A164" s="190"/>
      <c r="B164" s="193"/>
      <c r="C164" s="190"/>
      <c r="D164" s="190"/>
      <c r="E164" s="190"/>
      <c r="F164" s="190"/>
      <c r="G164" s="190"/>
    </row>
    <row r="165" spans="1:7" ht="12.75">
      <c r="A165" s="190"/>
      <c r="B165" s="193"/>
      <c r="C165" s="190"/>
      <c r="D165" s="190"/>
      <c r="E165" s="190"/>
      <c r="F165" s="190"/>
      <c r="G165" s="190"/>
    </row>
    <row r="166" spans="1:7" ht="12.75">
      <c r="A166" s="190"/>
      <c r="B166" s="193"/>
      <c r="C166" s="190"/>
      <c r="D166" s="190"/>
      <c r="E166" s="190"/>
      <c r="F166" s="190"/>
      <c r="G166" s="190"/>
    </row>
  </sheetData>
  <sheetProtection/>
  <mergeCells count="8">
    <mergeCell ref="B19:E19"/>
    <mergeCell ref="A20:A21"/>
    <mergeCell ref="B36:E36"/>
    <mergeCell ref="A37:A38"/>
    <mergeCell ref="E1:F1"/>
    <mergeCell ref="H2:H12"/>
    <mergeCell ref="B3:E3"/>
    <mergeCell ref="A4:A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Bőny</dc:creator>
  <cp:keywords/>
  <dc:description/>
  <cp:lastModifiedBy>Hivatal</cp:lastModifiedBy>
  <cp:lastPrinted>2019-05-08T11:07:09Z</cp:lastPrinted>
  <dcterms:created xsi:type="dcterms:W3CDTF">2014-01-23T09:02:17Z</dcterms:created>
  <dcterms:modified xsi:type="dcterms:W3CDTF">2019-05-28T12:20:44Z</dcterms:modified>
  <cp:category/>
  <cp:version/>
  <cp:contentType/>
  <cp:contentStatus/>
</cp:coreProperties>
</file>