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20"/>
  </bookViews>
  <sheets>
    <sheet name="1" sheetId="1" r:id="rId1"/>
    <sheet name="1.1" sheetId="2" r:id="rId2"/>
    <sheet name="1.2" sheetId="3" r:id="rId3"/>
    <sheet name="1.3" sheetId="4" r:id="rId4"/>
    <sheet name="1.a" sheetId="5" r:id="rId5"/>
    <sheet name="1.b" sheetId="6" r:id="rId6"/>
    <sheet name="2" sheetId="7" r:id="rId7"/>
    <sheet name="3.1" sheetId="8" r:id="rId8"/>
    <sheet name="3.2" sheetId="9" r:id="rId9"/>
    <sheet name="3.3" sheetId="10" r:id="rId10"/>
    <sheet name="3.4" sheetId="11" r:id="rId11"/>
    <sheet name="3.5" sheetId="12" r:id="rId12"/>
    <sheet name="3.6" sheetId="13" r:id="rId13"/>
    <sheet name="4" sheetId="14" r:id="rId14"/>
    <sheet name="5" sheetId="15" r:id="rId15"/>
    <sheet name="6" sheetId="16" r:id="rId16"/>
    <sheet name="7" sheetId="17" r:id="rId17"/>
    <sheet name="8" sheetId="18" r:id="rId18"/>
    <sheet name="9" sheetId="19" r:id="rId19"/>
    <sheet name="10" sheetId="20" r:id="rId20"/>
    <sheet name="11" sheetId="21" r:id="rId21"/>
    <sheet name="12" sheetId="22" r:id="rId22"/>
  </sheets>
  <definedNames>
    <definedName name="_xlnm.Print_Area" localSheetId="7">'3.1'!$A$1:$M$48</definedName>
    <definedName name="_xlnm.Print_Area" localSheetId="8">'3.2'!$A$1:$J$49</definedName>
  </definedNames>
  <calcPr fullCalcOnLoad="1"/>
</workbook>
</file>

<file path=xl/sharedStrings.xml><?xml version="1.0" encoding="utf-8"?>
<sst xmlns="http://schemas.openxmlformats.org/spreadsheetml/2006/main" count="1255" uniqueCount="776">
  <si>
    <t>Eredeti</t>
  </si>
  <si>
    <t>Módosított</t>
  </si>
  <si>
    <t>Teljesítés</t>
  </si>
  <si>
    <t>előirányzat</t>
  </si>
  <si>
    <t>ezer Ft-ban</t>
  </si>
  <si>
    <t>Helyi adók</t>
  </si>
  <si>
    <t>BEVÉTELEK</t>
  </si>
  <si>
    <t>Megnevezés</t>
  </si>
  <si>
    <t>KIADÁSOK</t>
  </si>
  <si>
    <t>Önkormányzatok költségvetési támogatása</t>
  </si>
  <si>
    <t>Működési bevételek</t>
  </si>
  <si>
    <t>Intézményi működési bevételek</t>
  </si>
  <si>
    <t>Bíróságok, pótlékok és egyéb sajátos bevételek</t>
  </si>
  <si>
    <t>Véglegesen átvett pénzeszközök</t>
  </si>
  <si>
    <t>Pénzforgalom nélküli bevételek</t>
  </si>
  <si>
    <t>Előző évi pénzmaradvány igénybevétele</t>
  </si>
  <si>
    <t xml:space="preserve">Bevételek mindösszesen </t>
  </si>
  <si>
    <t>1.</t>
  </si>
  <si>
    <t>2.</t>
  </si>
  <si>
    <t>3.</t>
  </si>
  <si>
    <t>3.1.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</si>
  <si>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</si>
  <si>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</si>
  <si>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</si>
  <si>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</si>
  <si>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</si>
  <si>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</si>
  <si>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</si>
  <si>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</si>
  <si>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</si>
  <si>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Személyi jellegű kiadások</t>
  </si>
  <si>
    <t>Munkaadót terhelő járulékok</t>
  </si>
  <si>
    <t>Dologi jellegű kiadások</t>
  </si>
  <si>
    <t>Beruházási kiadások</t>
  </si>
  <si>
    <t>Felújítási kiadások</t>
  </si>
  <si>
    <t xml:space="preserve">Működési kiadások </t>
  </si>
  <si>
    <t xml:space="preserve">Felhalmozási kiadások összesen </t>
  </si>
  <si>
    <t>Kiadások mindösszesen</t>
  </si>
  <si>
    <t>teljesítés/mód. előir. %-a</t>
  </si>
  <si>
    <t>Értékpapír bevétele</t>
  </si>
  <si>
    <t>Függő, átfutó, kiegyenlítő bevételek</t>
  </si>
  <si>
    <t>Támogatás értékű működési kiadások</t>
  </si>
  <si>
    <t>Működési célú pénze.átadás áht-n kívül</t>
  </si>
  <si>
    <t>Támogatás értékű felhalmozási kiadások</t>
  </si>
  <si>
    <t>Felhalmozási célú pénze.átadások</t>
  </si>
  <si>
    <t>Függő, átfutó, kiegyenlítő kiadások</t>
  </si>
  <si>
    <t>Teljesítés/mód. előir. %-a</t>
  </si>
  <si>
    <t>Előző évi költésgvetési visszatérülés</t>
  </si>
  <si>
    <t>Sorsz.</t>
  </si>
  <si>
    <t>Támogatások</t>
  </si>
  <si>
    <t>Értékpapír vásárlás</t>
  </si>
  <si>
    <t>Tartalék</t>
  </si>
  <si>
    <t>Egyéb központi támogatás</t>
  </si>
  <si>
    <t>Pénzeszköz átvétel áht-n kívülről</t>
  </si>
  <si>
    <t>1.  melléklet folytatása</t>
  </si>
  <si>
    <t>Támogatási kölcsön nyújtása államh. Kívülre</t>
  </si>
  <si>
    <t>Ebrendészeti hj</t>
  </si>
  <si>
    <t>Igazgatás szolg. Díj</t>
  </si>
  <si>
    <t>Támogatásértékű működési bevétel</t>
  </si>
  <si>
    <t>Támogatásértékű felhalm. bevétel</t>
  </si>
  <si>
    <t>13.</t>
  </si>
  <si>
    <t>Támogatási kölcsön visszatér. Lakosságtól</t>
  </si>
  <si>
    <t>Köhatalmi bevételek</t>
  </si>
  <si>
    <t>Galambok  Község Önkormányzat összevont 2013. évi bevételei és kiadásai</t>
  </si>
  <si>
    <t>Átengedett közhatalmi bevétel</t>
  </si>
  <si>
    <t>2.1</t>
  </si>
  <si>
    <t>2.2</t>
  </si>
  <si>
    <t>2.3</t>
  </si>
  <si>
    <t>2.4</t>
  </si>
  <si>
    <t>2.5</t>
  </si>
  <si>
    <t>Önkormányzatok működési támogatása</t>
  </si>
  <si>
    <t>3.5</t>
  </si>
  <si>
    <t>3.6</t>
  </si>
  <si>
    <t>3.7</t>
  </si>
  <si>
    <t>3.8</t>
  </si>
  <si>
    <t>3.9</t>
  </si>
  <si>
    <t>3.10</t>
  </si>
  <si>
    <t>3.11</t>
  </si>
  <si>
    <t>Egyes jövedelemppótló támogatás</t>
  </si>
  <si>
    <t>Hozzájárulás pénzbeni szociális ellátásokhoz</t>
  </si>
  <si>
    <t>Egyes szociális és gyerekjóléti támog.</t>
  </si>
  <si>
    <t>Könyvtári közművelődési feladatok tám.</t>
  </si>
  <si>
    <t>Központositott működési célú támogatások</t>
  </si>
  <si>
    <t>Működőképesség megőrzését szolg. Kieg. Tám</t>
  </si>
  <si>
    <t>Szerkezetátalakítási tartalék</t>
  </si>
  <si>
    <t>Központosított felhalmozási célú tám.</t>
  </si>
  <si>
    <t>Közoktatási normatíva</t>
  </si>
  <si>
    <t>3.2</t>
  </si>
  <si>
    <t>3.3</t>
  </si>
  <si>
    <t>3.4</t>
  </si>
  <si>
    <t>Felhalmozási bevételek</t>
  </si>
  <si>
    <t>Felhalmozási célú pénzeszk. átvétel ÁHT-n kív.</t>
  </si>
  <si>
    <t>Működési célú kölcsön nyújtása lakosságnak</t>
  </si>
  <si>
    <t>Ellátottak pénzbeni juttatásai</t>
  </si>
  <si>
    <t>Foglalkoztatottak létszáma</t>
  </si>
  <si>
    <t>14.</t>
  </si>
  <si>
    <t>15.</t>
  </si>
  <si>
    <t>Ezer Ft-ban</t>
  </si>
  <si>
    <t>Adónem megnevezése</t>
  </si>
  <si>
    <t>Eredeti előirányzat</t>
  </si>
  <si>
    <t>Módosított előirányzat</t>
  </si>
  <si>
    <t>Igazgatási szolgáltatási díj</t>
  </si>
  <si>
    <t>Építményadó</t>
  </si>
  <si>
    <t>Kommunális adó</t>
  </si>
  <si>
    <t>Idegenforgalmi adó tartózkodás után</t>
  </si>
  <si>
    <t>Iparűzési adó</t>
  </si>
  <si>
    <t>Ebrendészeti hozzájárulás</t>
  </si>
  <si>
    <t>Talajterhelési díj</t>
  </si>
  <si>
    <t>Helyi adók és adójellegű bevételek</t>
  </si>
  <si>
    <t>Pótlékok</t>
  </si>
  <si>
    <t>Egyéb közhatalmi bevétel</t>
  </si>
  <si>
    <t>Gépjárműadó</t>
  </si>
  <si>
    <t>Önkormányzatok sajátos működési bev.</t>
  </si>
  <si>
    <t>Galambok Község Önkormányzat  működési célú pénzeszköz átadása 2013. évben</t>
  </si>
  <si>
    <t>Támogatott cél megnevezése</t>
  </si>
  <si>
    <t>Innovatív Vidékfejlesztési egyesület tám.</t>
  </si>
  <si>
    <t>TÖOSZ tagdíj</t>
  </si>
  <si>
    <t>Polgárőrség támogatása</t>
  </si>
  <si>
    <t>Árvízkárosultak támogatása</t>
  </si>
  <si>
    <t>Mentő alapítvány támogatása</t>
  </si>
  <si>
    <t>Őszikék Nyugdíjas klub</t>
  </si>
  <si>
    <t>BURSA Alapítvány</t>
  </si>
  <si>
    <t>Sportegyesületek támogatása</t>
  </si>
  <si>
    <t>Horgászegyesület támogatása</t>
  </si>
  <si>
    <t>Faluszövetség támogatása</t>
  </si>
  <si>
    <t>Hagyományőrzők</t>
  </si>
  <si>
    <t>Működési célú pénzeszköz átadások összesen</t>
  </si>
  <si>
    <t>Orvosi ügyelethez hj.</t>
  </si>
  <si>
    <t>Fogászati ügyeleti hozzájárulás</t>
  </si>
  <si>
    <t>Kistérségi tagdíj</t>
  </si>
  <si>
    <t>Óvoda működéséhez pénzeszköz átadás</t>
  </si>
  <si>
    <t>IPR pályázat dologi átadás KLIK-nek</t>
  </si>
  <si>
    <t>Támogatásértékű pénzeszköz átadás összesen</t>
  </si>
  <si>
    <t>Galambok Község Önkormányzat közhatalmi bevételeinek alakulása 2013. évben</t>
  </si>
  <si>
    <t>Galambok Önkormányzat és intézménye 2013.évi szakfeladatos kiadásai</t>
  </si>
  <si>
    <t>Összesen</t>
  </si>
  <si>
    <t xml:space="preserve">3700005 Szennyvíz gyûjtése, tisztítása, elhelyezése           </t>
  </si>
  <si>
    <t xml:space="preserve">3811031 Települési hulladék szállítása, </t>
  </si>
  <si>
    <t xml:space="preserve">4120001 Lakó- és nem lakóépület építése  </t>
  </si>
  <si>
    <t>5220011 Közutak, hidak, alagutak üzemeltetése</t>
  </si>
  <si>
    <t xml:space="preserve">5629121 Óvodai intézményi étkeztetés     </t>
  </si>
  <si>
    <t xml:space="preserve">5629131 Iskolai intézményi étkeztetés  </t>
  </si>
  <si>
    <t xml:space="preserve">5629171 Munkahelyi étkeztetés           </t>
  </si>
  <si>
    <t xml:space="preserve">5629201 Egyéb vendéglátás          </t>
  </si>
  <si>
    <t xml:space="preserve">6800011 Lakóingatlan bérbeadása, üzemeltetése       </t>
  </si>
  <si>
    <t xml:space="preserve">6800021 Nem lakóingatlan bérbeadása, üzemeltetése         </t>
  </si>
  <si>
    <t xml:space="preserve">8110001 Építményüzemeltetés       </t>
  </si>
  <si>
    <t xml:space="preserve">8130001 Zöldterület-kezelés           </t>
  </si>
  <si>
    <t xml:space="preserve">8411121 Önkormányzati jogalkotás        </t>
  </si>
  <si>
    <t xml:space="preserve">8411131 Államhatalmi és autonóm szervek tevékenysége       </t>
  </si>
  <si>
    <t>8411261 Önkormányzatok  igazgatási tevékenysége</t>
  </si>
  <si>
    <t xml:space="preserve">8411266 Önkormányzatok igazgatási tevékenysége   </t>
  </si>
  <si>
    <t xml:space="preserve">8414021 Közvilágítás           </t>
  </si>
  <si>
    <t xml:space="preserve">8414031 Város-, községgazdálkodási           </t>
  </si>
  <si>
    <t xml:space="preserve">8414036 Város-, községgazdálkodási m.n.s. szolgáltatások           </t>
  </si>
  <si>
    <t xml:space="preserve">8419139 Támogatási célú finanszírozási műveletek </t>
  </si>
  <si>
    <t xml:space="preserve">8425411 Ár- és belvízvédelemmel összefüggõ tevékenységek          </t>
  </si>
  <si>
    <t xml:space="preserve">8510001 Óvodai nevelés         </t>
  </si>
  <si>
    <t xml:space="preserve">8510006 Óvodai nevelés      </t>
  </si>
  <si>
    <t xml:space="preserve">8520001 Alapfokú oktatás </t>
  </si>
  <si>
    <t xml:space="preserve">8621011 Háziorvosi alapellátás            </t>
  </si>
  <si>
    <t xml:space="preserve">8621026 Háziorvosi ügyeleti ellátás          </t>
  </si>
  <si>
    <t xml:space="preserve">8623026 Fogorvosi ügyeleti ellátás         </t>
  </si>
  <si>
    <t xml:space="preserve">8690411 Család- és nõvédelmi egészségügyi gondozás       </t>
  </si>
  <si>
    <t>8821111 Aktív korúak ellátása</t>
  </si>
  <si>
    <t xml:space="preserve">8821121 Idõskorúak járadéka        </t>
  </si>
  <si>
    <t xml:space="preserve">8821131 Lakásfenntartási támogatás normatív alapon        </t>
  </si>
  <si>
    <t xml:space="preserve">8821151 Ápolási díj alanyi jogon           </t>
  </si>
  <si>
    <t xml:space="preserve">8821161 Ápolási díj méltányossági alapon           </t>
  </si>
  <si>
    <t xml:space="preserve">8821171 Rendszeres gyermekvédelmi pénzbeli ellátás        </t>
  </si>
  <si>
    <t xml:space="preserve">8821191 Óvodáztatási támogatás          </t>
  </si>
  <si>
    <t xml:space="preserve">8821221 Átmeneti segély          </t>
  </si>
  <si>
    <t xml:space="preserve">8821231 Temetési segély             </t>
  </si>
  <si>
    <t xml:space="preserve">8821291 Egyéb önkormányzati eseti pénzbeli ellátások     </t>
  </si>
  <si>
    <t xml:space="preserve">8822031 Köztemetés       </t>
  </si>
  <si>
    <t xml:space="preserve">8899211 Szociális étkeztetés          </t>
  </si>
  <si>
    <t xml:space="preserve">8903015 Civil szervezetek mûködési támogatása       </t>
  </si>
  <si>
    <t xml:space="preserve">8904421 Fht hosszabb idõtartamú közfoglalkoztatása    </t>
  </si>
  <si>
    <t xml:space="preserve">9101231 Könyvtári szolgáltatások            </t>
  </si>
  <si>
    <t xml:space="preserve">9105011 Közmûvelõdési tevékenységek           </t>
  </si>
  <si>
    <t xml:space="preserve">9311021 Sportlétesítmények mûködtetése és fejlesztése     </t>
  </si>
  <si>
    <t xml:space="preserve">9312015 Versenysport-tevékenység és támogatása        </t>
  </si>
  <si>
    <t xml:space="preserve">9603021 Köztemetõ-fenntartás és -mûködtetés       </t>
  </si>
  <si>
    <t>Személyi juttatások összesen (01+02+03) (02/49)</t>
  </si>
  <si>
    <t>Munkaadókat terhelő járulékok és szociális hozzájárulási adó 02/54</t>
  </si>
  <si>
    <t>Dologi kiadások (06+...+13+15) 03/69</t>
  </si>
  <si>
    <t xml:space="preserve">Támogatásértékű működési kiadások </t>
  </si>
  <si>
    <t>Működési célú pénzeszközátadások államháztartáson kívülre (32+…+42) 04/52</t>
  </si>
  <si>
    <t xml:space="preserve">Egyéb működési célú kiadások összesen </t>
  </si>
  <si>
    <t>Ellátottak pénzbeli juttatásai 12/50</t>
  </si>
  <si>
    <t xml:space="preserve">Működési kiadások összesen </t>
  </si>
  <si>
    <t>Felújítások (ÁFÁ-val) 05/06</t>
  </si>
  <si>
    <t>Beruházások (ÁFÁ-val) 05/17</t>
  </si>
  <si>
    <t>Felhalmozási célú támogatásértékű kiadások össz.</t>
  </si>
  <si>
    <t>Felhalmozási célú pénzeszközátadások államháztartáson kívülre (65+…+75) 04/100+04/111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</si>
  <si>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</si>
  <si>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</si>
  <si>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</si>
  <si>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</si>
  <si>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Finanszírozási kiadások összesen</t>
  </si>
  <si>
    <t>Kiadások összesen (82+86)</t>
  </si>
  <si>
    <t>Galambok Község Önkormányzat 2013.évi összevont működési célú bevételei és kiadásai</t>
  </si>
  <si>
    <t>Közhatalmi bevételek</t>
  </si>
  <si>
    <t>2.1.</t>
  </si>
  <si>
    <t>2.2.</t>
  </si>
  <si>
    <t>2.3.</t>
  </si>
  <si>
    <t>2.4.</t>
  </si>
  <si>
    <t>2.5.</t>
  </si>
  <si>
    <t>Támogatás értékű bevétel</t>
  </si>
  <si>
    <t>Működési célú pe. Átvét</t>
  </si>
  <si>
    <t>Előző évi visszatérülések</t>
  </si>
  <si>
    <t>Tőke jellegű bevétel</t>
  </si>
  <si>
    <t>Kiegyenlítő, függő, átfutó</t>
  </si>
  <si>
    <t>Működési kölcsön nyújtás</t>
  </si>
  <si>
    <t>Működési célú pénzeszköz átadás</t>
  </si>
  <si>
    <t>Előző évi előir. maradvány átadás</t>
  </si>
  <si>
    <t>Függő, kiegyenlítő, átfutó</t>
  </si>
  <si>
    <t>Galambok Község Önkormányzat 2013.évi összevont felhalmozási célú bevételeiről és kiadásairól</t>
  </si>
  <si>
    <t xml:space="preserve">Eredeti </t>
  </si>
  <si>
    <t>Telj./mód. előir.%-a</t>
  </si>
  <si>
    <t>Részvények, részesedések értékesítése</t>
  </si>
  <si>
    <t>Kárpótlási jegyek értékesítése</t>
  </si>
  <si>
    <t>Értékpapírok értékesítése</t>
  </si>
  <si>
    <t>Egyéb pénzügyi befektetések bevételei</t>
  </si>
  <si>
    <t>Támogatás értékű felhalmozási bevétel</t>
  </si>
  <si>
    <t>Felhalmozási célú pénzeszköz átvétel</t>
  </si>
  <si>
    <t>Tárgyi eszközök, immateriális javak értékesítése</t>
  </si>
  <si>
    <t>Felhalmozási célú állami támogatás</t>
  </si>
  <si>
    <t>Felhalmozási célú kölcsön visszatérülés</t>
  </si>
  <si>
    <t>Előző évi - felhalmozási célú - pénzmaradvány</t>
  </si>
  <si>
    <t xml:space="preserve">Bevételek összesen </t>
  </si>
  <si>
    <t xml:space="preserve">1. </t>
  </si>
  <si>
    <t>Önkormányzat felújítási kiadásai</t>
  </si>
  <si>
    <t>Támogatásértékű felhalmozási kiadás</t>
  </si>
  <si>
    <t>Felhalmozási célú pénzeszköz átadás ÁHT-n kívülre</t>
  </si>
  <si>
    <t>Felhalmozási kölcsönök nyújtása</t>
  </si>
  <si>
    <t>Felhalmozási célú tartalék</t>
  </si>
  <si>
    <t xml:space="preserve">Kiadások összesen </t>
  </si>
  <si>
    <t>Galambok Község Önkormányzat  önállóan működő és gazdálkodó intézmények 2013. évi bevételei</t>
  </si>
  <si>
    <t>Önállóan, részben önállóan gazdálkodó intézmények neve</t>
  </si>
  <si>
    <t>Bevételek összesen</t>
  </si>
  <si>
    <t>Ebből</t>
  </si>
  <si>
    <t>Saját bevétel</t>
  </si>
  <si>
    <t>Költségvetési, önkorm.támogatás</t>
  </si>
  <si>
    <t>összege</t>
  </si>
  <si>
    <t>telj./mód. előir.%-a</t>
  </si>
  <si>
    <t>Önállóan működő és gazdálkodó intézmények</t>
  </si>
  <si>
    <t>Önkormányzat Galambok</t>
  </si>
  <si>
    <t>Galamboki Közös Önkormányzati Hivatal</t>
  </si>
  <si>
    <t>Intézmények összesen (1-2)</t>
  </si>
  <si>
    <t>Galambok Község Önkormányzat  önállóan működő és gazdálkodó intézményeinek 2013. évi kiadásai</t>
  </si>
  <si>
    <t>Kiadások összesen</t>
  </si>
  <si>
    <t>ebből</t>
  </si>
  <si>
    <t>Létszám (fő)</t>
  </si>
  <si>
    <t>Személyi juttatás</t>
  </si>
  <si>
    <t>Dologi kiadások</t>
  </si>
  <si>
    <t>Ellátottak pénzb..juttatásai</t>
  </si>
  <si>
    <t>Felújítás</t>
  </si>
  <si>
    <t>Beruházás</t>
  </si>
  <si>
    <t>Egyéb kiadás</t>
  </si>
  <si>
    <t>Mód.</t>
  </si>
  <si>
    <t>telj.-mód.</t>
  </si>
  <si>
    <t>össz.</t>
  </si>
  <si>
    <t>Jóvá-hagyott</t>
  </si>
  <si>
    <t>Tény-leges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</si>
  <si>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</si>
  <si>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</si>
  <si>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</si>
  <si>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</si>
  <si>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</si>
  <si>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</si>
  <si>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</si>
  <si>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</si>
  <si>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</si>
  <si>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</si>
  <si>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</si>
  <si>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</si>
  <si>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</si>
  <si>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</si>
  <si>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</si>
  <si>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</si>
  <si>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</si>
  <si>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</si>
  <si>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</si>
  <si>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</si>
  <si>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</si>
  <si>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</si>
  <si>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</si>
  <si>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</si>
  <si>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</si>
  <si>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</si>
  <si>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</si>
  <si>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</si>
  <si>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</si>
  <si>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</si>
  <si>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Galambok Község Önkormányzat 2013. évi részletes kiadásai (ezer Ft-ban)</t>
  </si>
  <si>
    <t>Galamboki Közös Önkorm. Hivatal</t>
  </si>
  <si>
    <t>GALAMBOK Önkormányzat</t>
  </si>
  <si>
    <t>ÖSSZESEN</t>
  </si>
  <si>
    <t>SZEMÉLYI KIADÁSOK</t>
  </si>
  <si>
    <t>eredeti</t>
  </si>
  <si>
    <t>módosított</t>
  </si>
  <si>
    <t>teljesítés</t>
  </si>
  <si>
    <t>Alapilletmény</t>
  </si>
  <si>
    <t>Nyelvpótlék</t>
  </si>
  <si>
    <t>Egyéb kötelező illetménypótlékok</t>
  </si>
  <si>
    <t>Egyéb feltételtől függő pótlékok és juttatások</t>
  </si>
  <si>
    <t>Teljesm.időben fogl.rendszeres szem.jutt.</t>
  </si>
  <si>
    <t>Részmunkaidőben fogl.rendszeres szem.jutt.</t>
  </si>
  <si>
    <t>Rendszeres személyi juttatások összesen</t>
  </si>
  <si>
    <t>Jutalom (normatív)</t>
  </si>
  <si>
    <t>Jutalom (teljesítéshez kötött)</t>
  </si>
  <si>
    <t>Készenléti,ügyeleti,helyettesítési díj, túlóra</t>
  </si>
  <si>
    <t>Egyéb munkavégzéshez kapcs. juttatások</t>
  </si>
  <si>
    <t>Teljes munkaidőben fogl.munkavégzéshez kapcsolódó juttatásai összesen</t>
  </si>
  <si>
    <t>Részm. fogl.munkavégzéshez kapcs.jutt.</t>
  </si>
  <si>
    <t>Munkavégzéshez kapcsolódó juttatások</t>
  </si>
  <si>
    <t>Keresetkiegészítés fedezete</t>
  </si>
  <si>
    <t>Végkielégítés</t>
  </si>
  <si>
    <t>Jubileumi jutalom</t>
  </si>
  <si>
    <t>Biztosítási díjak</t>
  </si>
  <si>
    <t>Egyéb sajátos juttatások</t>
  </si>
  <si>
    <t>Teljes m.időben fogl.sajátos juttatásai össz.</t>
  </si>
  <si>
    <t>Részm.foglalkoztatottak sajátos juttatásai</t>
  </si>
  <si>
    <t>Foglalkoztatottak sajátos juttatásai össz.</t>
  </si>
  <si>
    <t>Ruházati költségtérítés</t>
  </si>
  <si>
    <t>Üdülési hozzájárulás</t>
  </si>
  <si>
    <t>Közlekedési költségtérítés</t>
  </si>
  <si>
    <t>Étkezési hozzájárulás</t>
  </si>
  <si>
    <t>Egyéb költségtérítés és hozzájárulás</t>
  </si>
  <si>
    <t>Teljes m.időben fogl.költségtérítései össz.</t>
  </si>
  <si>
    <t>Részmunkaidőben fogl.költségtérítései</t>
  </si>
  <si>
    <t>Személyhez kapcsolódó költségtérítés össz.</t>
  </si>
  <si>
    <t>Szociális   jellegű   juttatások</t>
  </si>
  <si>
    <t>Teljes m.időben fogl.nem rendszeres jutt.össz.</t>
  </si>
  <si>
    <t>Részm.időben fogl.nem rendszeres jutt.össz.</t>
  </si>
  <si>
    <t>Nem rendszeres személyi juttatások</t>
  </si>
  <si>
    <t>Állományba nem tartozók juttatásai</t>
  </si>
  <si>
    <t>Sorkatonai szolgálatot teljesítők juttatásai</t>
  </si>
  <si>
    <t>Külső személyi juttatások</t>
  </si>
  <si>
    <t>Személyi juttatások összesen</t>
  </si>
  <si>
    <t>Munkaadókat terhelő járulékok összesen</t>
  </si>
  <si>
    <t>DOLOGI KIADÁSOK</t>
  </si>
  <si>
    <t>Galamboki Közös Önkormányzati   Hivatal</t>
  </si>
  <si>
    <t>GALAMBOK</t>
  </si>
  <si>
    <t>Élelmiszer beszerzés</t>
  </si>
  <si>
    <t>Gyógysze,  vegyszer beszerzés</t>
  </si>
  <si>
    <t>Irodaszer, nyomtatvány</t>
  </si>
  <si>
    <t>Könyv beszerzés</t>
  </si>
  <si>
    <t>Folyóirat beszerzés</t>
  </si>
  <si>
    <t>Egyéb információhordozó</t>
  </si>
  <si>
    <t>Tüzelőanyagok beszerzése</t>
  </si>
  <si>
    <t>Hajtó- és kenőanyagok besz.</t>
  </si>
  <si>
    <t>Szakmai anyagok beszerzése</t>
  </si>
  <si>
    <t>Kisértékű tárgyi eszköz besz.</t>
  </si>
  <si>
    <t>Munkaruha, védőruha besz.</t>
  </si>
  <si>
    <t>Egyéb anyagbeszerzés</t>
  </si>
  <si>
    <t>Készletbeszerzés összesen</t>
  </si>
  <si>
    <t>Nem adatátviteli c. távközlési díjak</t>
  </si>
  <si>
    <t>Adatátviteli c. távközlési díjak</t>
  </si>
  <si>
    <t>Egyéb kommunikációs szolg.</t>
  </si>
  <si>
    <t>Kommunikációs szolg. Össz.</t>
  </si>
  <si>
    <t>Vásárolt élelmezés</t>
  </si>
  <si>
    <t>Bérleti és lízingdíjak</t>
  </si>
  <si>
    <t>Szállítási szolgáltatások</t>
  </si>
  <si>
    <t>Gázenergia szolgáltatás díja</t>
  </si>
  <si>
    <t>Villamosenergia szolgáltatás díja</t>
  </si>
  <si>
    <t>Víz-és csatornadíjak</t>
  </si>
  <si>
    <t>Karbantartási, kisjavítási szolg.</t>
  </si>
  <si>
    <t>Egyéb üzemel., fenntartási kiad.</t>
  </si>
  <si>
    <t>Továbbszáml. szolg.ÁHT-n belülre</t>
  </si>
  <si>
    <t>Továbbszáml. szolg.ÁHT-n kívülre</t>
  </si>
  <si>
    <t>Pénzügyi szolgáltatások kiad.</t>
  </si>
  <si>
    <t>Szakmai szolgáltatási kiad.</t>
  </si>
  <si>
    <t>Szolgáltatási kiadások össz.</t>
  </si>
  <si>
    <t>Vásárolt közszolgáltatások</t>
  </si>
  <si>
    <t>Vásárolt term.és szolg. ÁFA-ja</t>
  </si>
  <si>
    <t>Kiszáml. term.és szolg. ÁFA befiz.</t>
  </si>
  <si>
    <t>ÁFA összesen</t>
  </si>
  <si>
    <t>Belföldi kiküldetés</t>
  </si>
  <si>
    <t>Reprezentáció</t>
  </si>
  <si>
    <t>Reklám és propagandakiadások</t>
  </si>
  <si>
    <t>Kik., repr, reklám összesen</t>
  </si>
  <si>
    <t>Szellemi tev. végzésére  kifizetés</t>
  </si>
  <si>
    <t>Egyéb dologi kiadások</t>
  </si>
  <si>
    <t>Dologi kiadások összesen</t>
  </si>
  <si>
    <t>Különféle költségvetési befiz.</t>
  </si>
  <si>
    <t>Munkáltató által fizetett SZJA</t>
  </si>
  <si>
    <t>Rehabilitációs hj.</t>
  </si>
  <si>
    <t>Adók, díjak, egyéb befizetések</t>
  </si>
  <si>
    <t>Dologi és egyéb folyó kiadások</t>
  </si>
  <si>
    <t>PÉNZESZKÖZ ÁTADÁSOK</t>
  </si>
  <si>
    <t>mód.</t>
  </si>
  <si>
    <t xml:space="preserve">Tám.értékű műk. kiadás </t>
  </si>
  <si>
    <t>Előző évi előirányzat maradvány átadás</t>
  </si>
  <si>
    <t>Tám.értékű felhalm. kiadás helyi önk-nak és ktv.szervnek</t>
  </si>
  <si>
    <t>Áht-n belüli támogatási kiadásokösszesen</t>
  </si>
  <si>
    <t>Működési célú kölcsön nyújtás ÁHT- kívülre</t>
  </si>
  <si>
    <t>Műk.célú pénze. átadás áht-n kívülre</t>
  </si>
  <si>
    <t>Tartalék működési célú</t>
  </si>
  <si>
    <t>Egyéb működési célú kiadások összesen</t>
  </si>
  <si>
    <t>Felhalmozási célú támogatásértékű Kiad.</t>
  </si>
  <si>
    <t>Felhalm.célú pénze. átadás áht-n kívülre</t>
  </si>
  <si>
    <t>Felhalmozsái célú tartalék</t>
  </si>
  <si>
    <t>Felhalmozási célú  kiadások összesen</t>
  </si>
  <si>
    <t>FELHALMOZÁSI KIADÁSOK</t>
  </si>
  <si>
    <t>Ingatlanok felújítása</t>
  </si>
  <si>
    <t>Gépek,berendezések felúj.</t>
  </si>
  <si>
    <t>Felújítás ÁFA-ja</t>
  </si>
  <si>
    <t>Felújítás összesen</t>
  </si>
  <si>
    <t>Immateriális javak vás.</t>
  </si>
  <si>
    <t>Épület, építmény létesít</t>
  </si>
  <si>
    <t>Földterületek vásárlása</t>
  </si>
  <si>
    <t>Gépek,berendezések vás.</t>
  </si>
  <si>
    <t>Járművek vásárlása</t>
  </si>
  <si>
    <t>Int. beruházási kiadások</t>
  </si>
  <si>
    <t>Int.beruházások ÁFA-ja</t>
  </si>
  <si>
    <t>Felhalmozási kiadások összesen</t>
  </si>
  <si>
    <t>Ellátottak pénzbeli juttatásai</t>
  </si>
  <si>
    <t>Rendszeres gyermekvéd.kedv.természetbeni</t>
  </si>
  <si>
    <t>Pénzbeni óvodáztatási támogatás</t>
  </si>
  <si>
    <t>Természetbeni óvodáztatási támogatás</t>
  </si>
  <si>
    <t>Családi támogatások összesen</t>
  </si>
  <si>
    <t>Betegséggel és fogyatékossággal kapcs ell.</t>
  </si>
  <si>
    <t>Foglalkoztatással kapcsol. ellátások</t>
  </si>
  <si>
    <t>Lakhatással kapcsolatos ellátások</t>
  </si>
  <si>
    <t>Időskoruak járadéka</t>
  </si>
  <si>
    <t>Rendszeres szociális segély</t>
  </si>
  <si>
    <t>Átmeneti segély</t>
  </si>
  <si>
    <t>Temetési segély</t>
  </si>
  <si>
    <t>Egyéb önkorm. rendeletben megáll. jutt</t>
  </si>
  <si>
    <t>Önkorm.saját hatáskörben adott tám.</t>
  </si>
  <si>
    <t>Egyéb nem intézményi ellátások</t>
  </si>
  <si>
    <t>Hitelek, kölcsönök nyújtása és törlesztése, értékpapírok beváltása és vásárlása, pénzforgalom nélküli kiadások</t>
  </si>
  <si>
    <t>Központi irányítószervi működési támogatás (int.finansz)</t>
  </si>
  <si>
    <t>Központi irányítószervi felhalmozási támogatás (int.finansz)</t>
  </si>
  <si>
    <t>Belföldi értékpapír vásárlás</t>
  </si>
  <si>
    <t>Kiegyenlítő kiadások</t>
  </si>
  <si>
    <t>Függő kiadások</t>
  </si>
  <si>
    <t>Átfutó kiadások</t>
  </si>
  <si>
    <t>Kiegyenlítő,átfutó,függő össz.</t>
  </si>
  <si>
    <t>Feladat megnevezése</t>
  </si>
  <si>
    <t>Teljesítés összege</t>
  </si>
  <si>
    <t>Önkormányzati beruházás</t>
  </si>
  <si>
    <t>Rendezési terv módosítás</t>
  </si>
  <si>
    <t>Udvari játszótér (TÁMOP program)</t>
  </si>
  <si>
    <t>Óvodai Játékok (TÁMOP program)</t>
  </si>
  <si>
    <t>Belvíz elvezetés kiviteli munkái</t>
  </si>
  <si>
    <t xml:space="preserve"> WIN.Szoc. program  vásárlás KÖH</t>
  </si>
  <si>
    <t>Önkormányzati beruházás összesen</t>
  </si>
  <si>
    <t>Felújítások</t>
  </si>
  <si>
    <t>Helységpince felújítása</t>
  </si>
  <si>
    <t>KMB-s szolgálati lakás felújítás</t>
  </si>
  <si>
    <t>Horgásztó zsiliprendszer felújítás</t>
  </si>
  <si>
    <t>Galambok község Önkormányzat összevont vagyonmérlege 2013. december 31-én</t>
  </si>
  <si>
    <t>ESZKÖZÖK</t>
  </si>
  <si>
    <t>Közös Önkormányzati Hivatal</t>
  </si>
  <si>
    <t>Önkormányzat</t>
  </si>
  <si>
    <t>Nyitó</t>
  </si>
  <si>
    <t>Záró</t>
  </si>
  <si>
    <t>2013.jan.01.</t>
  </si>
  <si>
    <t>2013.dec.31.</t>
  </si>
  <si>
    <t>Alapítás - átszervezés aktivált értéke</t>
  </si>
  <si>
    <t>Kísérleti fejlesztés aktivált értéke</t>
  </si>
  <si>
    <t>Vagyoni értékű jogok</t>
  </si>
  <si>
    <t>Szellemi termékek</t>
  </si>
  <si>
    <t>Immateriális javakra adott előleg</t>
  </si>
  <si>
    <t>Immateriális javak értékhelyesbítése</t>
  </si>
  <si>
    <t>I.</t>
  </si>
  <si>
    <t>Immateriális javak összesen</t>
  </si>
  <si>
    <t>Ingatlanok és a kapcsolódó vagyoni értékű jogok</t>
  </si>
  <si>
    <t>Gépek, berendezések, felszerelések</t>
  </si>
  <si>
    <t>Járművek</t>
  </si>
  <si>
    <t>Tenyészállatok</t>
  </si>
  <si>
    <t>Beruházások, felújítások</t>
  </si>
  <si>
    <t>Beruházásra adott előlegek</t>
  </si>
  <si>
    <t>Állami készletek, tartalékok</t>
  </si>
  <si>
    <t>Tárgyi eszközök értékhelyesbítése</t>
  </si>
  <si>
    <t>II.</t>
  </si>
  <si>
    <t>Tárgyi eszközök összesen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</si>
  <si>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</si>
  <si>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</si>
  <si>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</si>
  <si>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</si>
  <si>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</si>
  <si>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pénzeszközök értékhelyesbítése</t>
  </si>
  <si>
    <t>III.</t>
  </si>
  <si>
    <t>Befektetett pénzügyi eszközök összesen</t>
  </si>
  <si>
    <t>IV.</t>
  </si>
  <si>
    <t>Üzemeltetésre átadott, vagyonk. átvett eszk.</t>
  </si>
  <si>
    <t>A)</t>
  </si>
  <si>
    <t>BEFEKTETETT ESZKÖZÖK ÖSSZESEN</t>
  </si>
  <si>
    <t>Anyagok</t>
  </si>
  <si>
    <t>Befejezetlen termékek, félkész termékek</t>
  </si>
  <si>
    <t>Növendék-, hízó- és egyéb állat</t>
  </si>
  <si>
    <t>Késztermékek</t>
  </si>
  <si>
    <t>Áruk, közvetített szolgáltatások</t>
  </si>
  <si>
    <t>Követelés fejében átvett eszközök, készletek</t>
  </si>
  <si>
    <t xml:space="preserve">Készletek összesen </t>
  </si>
  <si>
    <t>Követelés áruszállításból szolgáltatásból (vevő)</t>
  </si>
  <si>
    <t>Adósok</t>
  </si>
  <si>
    <t>Rövid lejáratú kölcsönök</t>
  </si>
  <si>
    <t>Egyéb követelések</t>
  </si>
  <si>
    <t xml:space="preserve">  - ebből a mérlegfordulónapot köv. évbeni részlet </t>
  </si>
  <si>
    <t xml:space="preserve">Követelések összesen  </t>
  </si>
  <si>
    <t>Egyéb részesedés</t>
  </si>
  <si>
    <t>Forg. célú hitelviszonyt megtestesítő értékpapírok</t>
  </si>
  <si>
    <t xml:space="preserve">Értékpapírok összesen  </t>
  </si>
  <si>
    <t>Pénztárak, csekkek, betétkönyvek</t>
  </si>
  <si>
    <t>Költségvetési bankszámlák</t>
  </si>
  <si>
    <t>Elszámolási számlák</t>
  </si>
  <si>
    <t>Idegen pénzeszközök</t>
  </si>
  <si>
    <t xml:space="preserve">Pénzeszközök összesen </t>
  </si>
  <si>
    <t>Költségvetési aktív függő elszámolások</t>
  </si>
  <si>
    <t>Költségvetési aktív átfutó elszámolások</t>
  </si>
  <si>
    <t>Költségvetési aktív kiegyenlítő elszámolások</t>
  </si>
  <si>
    <t>Költségvetésen kívüli aktív kiegy. elszámolások</t>
  </si>
  <si>
    <t>V.</t>
  </si>
  <si>
    <t xml:space="preserve">Egyéb aktív pénzügyi elszámolások  </t>
  </si>
  <si>
    <t>B)</t>
  </si>
  <si>
    <t>FORGÓESZKÖZÖK ÖSSZESEN  (I+……+V)</t>
  </si>
  <si>
    <t>ESZKÖZÖK ÖSSZESEN (A+B)</t>
  </si>
  <si>
    <t>5.  melléklet folytatása</t>
  </si>
  <si>
    <t>FORRÁSOK</t>
  </si>
  <si>
    <t>Kezelésbe vett eszk. tartós tőkéje</t>
  </si>
  <si>
    <t>Saját tulajdonban lévő eszközök tartós tőkéje</t>
  </si>
  <si>
    <t>Tartós tőke</t>
  </si>
  <si>
    <t>Saját tulajdonban lévő eszközök tőkeváltozása</t>
  </si>
  <si>
    <t>D)</t>
  </si>
  <si>
    <t>SAJÁT TŐKE ÖSSZESEN</t>
  </si>
  <si>
    <t xml:space="preserve">Költségvetési tartalék  </t>
  </si>
  <si>
    <t>Költségvetési pénzmaradvány</t>
  </si>
  <si>
    <t>Kiadási megtakarítás</t>
  </si>
  <si>
    <t>Bevételi lemaradás</t>
  </si>
  <si>
    <t>Előirányzat-maradvány</t>
  </si>
  <si>
    <t xml:space="preserve">Költségvetési tartalék összesen  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</si>
  <si>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</si>
  <si>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</si>
  <si>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</si>
  <si>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</si>
  <si>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</si>
  <si>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</si>
  <si>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</t>
  </si>
  <si>
    <t>E)</t>
  </si>
  <si>
    <t>TARTALÉK ÖSSZESEN  (I+II)</t>
  </si>
  <si>
    <t>Hosszú lejáratú kölcsönök</t>
  </si>
  <si>
    <t>Tartozás fejl. célú kötvény kibocsátásból</t>
  </si>
  <si>
    <t>Beruházási, fejlesztési hitel</t>
  </si>
  <si>
    <t>Egyéb hosszú lejáratú kötelezettség</t>
  </si>
  <si>
    <t>Hosszú lejáratú kötelezettség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</si>
  <si>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</si>
  <si>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</si>
  <si>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</si>
  <si>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</si>
  <si>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</si>
  <si>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>Ebből: munkavállalókkal szembeni kf.köt.</t>
  </si>
  <si>
    <t>költségvetéssel szembeni kötelezettségek</t>
  </si>
  <si>
    <t>váltótartozások</t>
  </si>
  <si>
    <t>helyi adó túlfizetés</t>
  </si>
  <si>
    <t xml:space="preserve">Rövid lejáratú kötelezettség </t>
  </si>
  <si>
    <t>Költségvetési passzív függő elszámolások</t>
  </si>
  <si>
    <t>Költségvetési passzív átfutó elszámolások</t>
  </si>
  <si>
    <t>Költségvetési passzív kiegyenlítő elszámolások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</si>
  <si>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</si>
  <si>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</si>
  <si>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</si>
  <si>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</t>
  </si>
  <si>
    <t>F)</t>
  </si>
  <si>
    <t>KÖTELEZETTSÉGEK ÖSSZESEN  (I+II+III)</t>
  </si>
  <si>
    <t>FORRÁSOK (D+E+F)</t>
  </si>
  <si>
    <t>Galambok Község Önkormányzat és intézménye pénzmaradványa 2013. évben</t>
  </si>
  <si>
    <t>KÖH</t>
  </si>
  <si>
    <t>Költségvetési bankszámlák záróegyenlegei</t>
  </si>
  <si>
    <t>Pénztárak és betétkönyvek záróegyenlegei</t>
  </si>
  <si>
    <t>Záró pénzkészlet (1+2)</t>
  </si>
  <si>
    <t>Forgatási célú finanszírozási műveletek</t>
  </si>
  <si>
    <t>Költségvetési aktív függő elszámolások záróegyenlege</t>
  </si>
  <si>
    <t>Költségvetési aktív átfutó elszámolások záróegyenlege</t>
  </si>
  <si>
    <t>Költségvetési aktív kiegyenlítő elszámolások záróegyenlege</t>
  </si>
  <si>
    <t>Költségvetési aktív elszámolások összesen</t>
  </si>
  <si>
    <t>Passzív függő elszámolások záróegyenlege (-)</t>
  </si>
  <si>
    <t>Passzív átfutó elszámolások záróegyenlege (-)</t>
  </si>
  <si>
    <t>Passzív kiegyenlítő elszámolások záróegyenlege (-)</t>
  </si>
  <si>
    <t>Passzív elszámolások összesen</t>
  </si>
  <si>
    <t>Egyéb aktív és passzív pénzügyi elszámolások összesen</t>
  </si>
  <si>
    <t>Előző év(ek)ben képzett tartalékok maradványa  (-)</t>
  </si>
  <si>
    <t>Vállalkozási tevékenység pénzforgalmi eredménye</t>
  </si>
  <si>
    <t>Tárgyévi helyesbített pénzmaradvány /3+4+13-14/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</si>
  <si>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</si>
  <si>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</si>
  <si>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</si>
  <si>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</si>
  <si>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</si>
  <si>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(16+…..+21)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</si>
  <si>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</si>
  <si>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</si>
  <si>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</si>
  <si>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</si>
  <si>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</si>
  <si>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27. sorból - Egészségbiztosítási Alapból folyósított</t>
  </si>
  <si>
    <t>pénzeszköz maradványa</t>
  </si>
  <si>
    <t>A 27. sorból - Kötelezettséggel terhelt pénzmaradvány</t>
  </si>
  <si>
    <t>A 27. sorból - Szabad pénzmaradvány</t>
  </si>
  <si>
    <t>Galambok Önkormányzat részesedéseinek alakulása 2013.évben</t>
  </si>
  <si>
    <t>ssz.</t>
  </si>
  <si>
    <t>Gazdasági szervezet</t>
  </si>
  <si>
    <t>Jegyzett tőke   e Ft</t>
  </si>
  <si>
    <t>Önkormányzat részesedése</t>
  </si>
  <si>
    <t>Bekerülési érték e Ft</t>
  </si>
  <si>
    <t>Könyv szerinti érték e Ft</t>
  </si>
  <si>
    <t>eFt</t>
  </si>
  <si>
    <t>%</t>
  </si>
  <si>
    <t>Délzalai Víz-és Csatornamű Zrt</t>
  </si>
  <si>
    <t xml:space="preserve">Galambok Önkormányzat és intézményei 2013. évi pénzforgalom egyeztetése                                                                                                                                                                                 </t>
  </si>
  <si>
    <t>ezer Ft</t>
  </si>
  <si>
    <t>Önkormány-zat</t>
  </si>
  <si>
    <t>Pénzkészlet a tárgyidőszak elején</t>
  </si>
  <si>
    <t>költségvetési bankszámlák egyenlege</t>
  </si>
  <si>
    <t>forintpénztárak és betétkönyvek egyenlege</t>
  </si>
  <si>
    <t>Pénzkészlet összesen</t>
  </si>
  <si>
    <t>Bevételek (+)</t>
  </si>
  <si>
    <t>Kiadások (-)</t>
  </si>
  <si>
    <t>Pénzkészlet a tárgyidőszak végén</t>
  </si>
  <si>
    <t>Galambok Önkormányzat többéves kihatással járó projektjei</t>
  </si>
  <si>
    <t>Projekt megnevezés (támogatást biztosító)</t>
  </si>
  <si>
    <t xml:space="preserve">Bevétel </t>
  </si>
  <si>
    <t>Kiadás</t>
  </si>
  <si>
    <t>Támogat. összesen</t>
  </si>
  <si>
    <t xml:space="preserve">Támogat.-ból 2012.év </t>
  </si>
  <si>
    <t>2013. év</t>
  </si>
  <si>
    <t>2014. év</t>
  </si>
  <si>
    <t>összesen</t>
  </si>
  <si>
    <t>2011.év</t>
  </si>
  <si>
    <t>2012.év</t>
  </si>
  <si>
    <t>2014.év</t>
  </si>
  <si>
    <t>Galambok Csapadékvíz elvezetés</t>
  </si>
  <si>
    <t>NYDOP-4.1.1/B-11-2011-0026</t>
  </si>
  <si>
    <t>ebből szállítói finanszírozás</t>
  </si>
  <si>
    <t>Önkorm. Tám. Össz.</t>
  </si>
  <si>
    <t>Óvodai Pályázat</t>
  </si>
  <si>
    <t>TÁMOP-3.1.11-12/2-2012 0070</t>
  </si>
  <si>
    <t xml:space="preserve">Csapadékvíz elvezetés saját forrás </t>
  </si>
  <si>
    <t>e Ft</t>
  </si>
  <si>
    <t xml:space="preserve">Óvodai pályázat  100 %-os támogatott </t>
  </si>
  <si>
    <t>Galambok Önkormányzat 2013. évi összevont vagyonkimutatása</t>
  </si>
  <si>
    <t>Záró érték december 31-én</t>
  </si>
  <si>
    <t>Bruttó</t>
  </si>
  <si>
    <t>Nettó</t>
  </si>
  <si>
    <t>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</si>
  <si>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</si>
  <si>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</si>
  <si>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</si>
  <si>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</si>
  <si>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</si>
  <si>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</si>
  <si>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</si>
  <si>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</si>
  <si>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</si>
  <si>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</si>
  <si>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</si>
  <si>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</si>
  <si>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3. Járművek</t>
  </si>
  <si>
    <t>3.1. Korlátozottan forgalomképes járművek</t>
  </si>
  <si>
    <t>3.2. Forgalomképes járművek</t>
  </si>
  <si>
    <t>4. Tenyészállatok (forgalomképes)</t>
  </si>
  <si>
    <t>5. Beruházások, felújítások</t>
  </si>
  <si>
    <t>5.1. Forgalomképtelen eszköz létesítésére irányuló beruházások, felújítások</t>
  </si>
  <si>
    <t>5.2. Korlátozttan forgalomképes eszköz létesítésére irányuló beruházások,</t>
  </si>
  <si>
    <t>felújítások</t>
  </si>
  <si>
    <t>5.3. Forgalomképes eszköz létesítésére irányuló beruházások, felújítások</t>
  </si>
  <si>
    <t>6. Beruházásra adott előlegek</t>
  </si>
  <si>
    <t>6.1. Forgalomképtelen tárgyi eszközök létesítésére irányuló beruházásra adott</t>
  </si>
  <si>
    <t>előlegek</t>
  </si>
  <si>
    <t>6.2. Korlátozottan forgalomképes tárgyi eszköz létesítésére irányuló beruházásra</t>
  </si>
  <si>
    <t>adott előlegek</t>
  </si>
  <si>
    <t>6.3. Forgalomképes tárgyi eszköz létesítésére irányuló beruházásra adott előlegek</t>
  </si>
  <si>
    <t>7. Tárgyi eszközök értékhelyesbítése (forgalomképes)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</si>
  <si>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</si>
  <si>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</si>
  <si>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</si>
  <si>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</si>
  <si>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</si>
  <si>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 Tartósan adott kölcsön (forgalomképes)</t>
  </si>
  <si>
    <t>4. Hosszú lejáratú bankbetétek (forgalomképes)</t>
  </si>
  <si>
    <t>5. Egyéb hosszú lejáratú követelések (forgalomképes)</t>
  </si>
  <si>
    <t>6. Befektetett pénzügyi eszközök értékhelyesbítése (forgalomképes)</t>
  </si>
  <si>
    <t>IV. Üzemeltetésre, kezelésre átadott, koncesszióba adott, vagyonkezelésbe vett</t>
  </si>
  <si>
    <t>eszközök</t>
  </si>
  <si>
    <t>1. Üzemeltetésre, kezelésre átadott, koncesszióba adott, vagyonkezelésbe vett</t>
  </si>
  <si>
    <t>forgalomképtelen eszközök</t>
  </si>
  <si>
    <t>2. Üzemeltetésre, kezelésre átadott, koncesszióba adott, vagyonkezelésbe vett</t>
  </si>
  <si>
    <t>korlátozottan forgalomképes eszközök</t>
  </si>
  <si>
    <t>3. Üzemeltetésre, kezelésre átadott, koncesszióba adott, vagyonkezelésbe vett</t>
  </si>
  <si>
    <t>forgalomképes eszközök</t>
  </si>
  <si>
    <t>FORGÓESZKÖZÖK</t>
  </si>
  <si>
    <t>I.    Készletek (forgalomképes)</t>
  </si>
  <si>
    <t>II.   Követelések (forgalomképes)</t>
  </si>
  <si>
    <t>III.  Értékpapírok</t>
  </si>
  <si>
    <t>1. Egyéb részesedés (forgalomképes)</t>
  </si>
  <si>
    <t>2. Forgatási célú hitelviszonyt megtestesítő értékpapírok (forgalomképes)</t>
  </si>
  <si>
    <t>IV. Pénzeszközök (forgalomképes)</t>
  </si>
  <si>
    <t>V.  Egyéb aktív pénzügyi elszámolások (forgalomképes)</t>
  </si>
  <si>
    <t>KÖTELEZETTSÉGEK</t>
  </si>
  <si>
    <t>I.    Hosszú lejáratú kötelezettségek (forgalomképes)</t>
  </si>
  <si>
    <t>II.   Rövid lejáratú kötelezettségek (forgalomképes)</t>
  </si>
  <si>
    <t>III.  Egyéb passzív pénzügyi elszámolások (forgalomképes)</t>
  </si>
  <si>
    <t>KÖNYVVITELI MÉRLEGEN KÍVÜLI TÉTELEK</t>
  </si>
  <si>
    <t>KÖNYVVITELI MÉRLEGEN KÍVÜLI ESZKÖZÖK</t>
  </si>
  <si>
    <t xml:space="preserve"> -  "0"-ra leírt, de használatban lévő eszközök állománya</t>
  </si>
  <si>
    <t>Galambok Község Önkormányzata</t>
  </si>
  <si>
    <t xml:space="preserve">                                                                                            2013. évi közvetett támogatásai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</si>
  <si>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11. melléklet</t>
  </si>
  <si>
    <t xml:space="preserve">                                                                                                                                                                                                                   ezer Ft.ban</t>
  </si>
  <si>
    <t>Sor</t>
  </si>
  <si>
    <t>szám</t>
  </si>
  <si>
    <t>A támogatás kedvezményezettje</t>
  </si>
  <si>
    <t>(csoportonként )</t>
  </si>
  <si>
    <t>Kedvezmény</t>
  </si>
  <si>
    <t>Mentesség</t>
  </si>
  <si>
    <t>Jogcíme</t>
  </si>
  <si>
    <t>(jellege)</t>
  </si>
  <si>
    <t>Mértéke</t>
  </si>
  <si>
    <t>( % )</t>
  </si>
  <si>
    <t>Összege</t>
  </si>
  <si>
    <t>Jogcíme        ( jellege )</t>
  </si>
  <si>
    <t>Mértéke ( % )</t>
  </si>
  <si>
    <t xml:space="preserve">Magánszemélyek Kommunálisadója </t>
  </si>
  <si>
    <t>Magyarországon élő állandó lakosként bejelentve</t>
  </si>
  <si>
    <r>
      <t>70 Évet betöltött egyedül álló</t>
    </r>
    <r>
      <rPr>
        <b/>
        <sz val="11"/>
        <rFont val="Times New Roman"/>
        <family val="1"/>
      </rPr>
      <t xml:space="preserve"> </t>
    </r>
  </si>
  <si>
    <t>--</t>
  </si>
  <si>
    <t xml:space="preserve">Gépjárműadó </t>
  </si>
  <si>
    <t>Katalizátor kedvezménye</t>
  </si>
  <si>
    <t>2.9 %</t>
  </si>
  <si>
    <t>Mozgáskorlátozottság és költségvetési szerv mentessége</t>
  </si>
  <si>
    <t>Max:11000</t>
  </si>
  <si>
    <t>forintig adható</t>
  </si>
  <si>
    <t>//////</t>
  </si>
  <si>
    <t>///////////////////////////////</t>
  </si>
  <si>
    <t>///////////////////////</t>
  </si>
  <si>
    <t>///////////////</t>
  </si>
  <si>
    <t>/////////////////</t>
  </si>
  <si>
    <t>///////////////////</t>
  </si>
  <si>
    <t>////////////////////</t>
  </si>
  <si>
    <t>Összesen:</t>
  </si>
  <si>
    <t>Adósság állomány alakulása lejárat, eszközök, bel- és külföldi hitelezők szerinti bontásban 
2013. december 31-én</t>
  </si>
  <si>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</si>
  <si>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</si>
  <si>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</si>
  <si>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</si>
  <si>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</si>
  <si>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</si>
  <si>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</si>
  <si>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</si>
  <si>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</si>
  <si>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</si>
  <si>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</si>
  <si>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</si>
  <si>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</si>
  <si>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</si>
  <si>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</si>
  <si>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</si>
  <si>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</si>
  <si>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</si>
  <si>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</si>
  <si>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</si>
  <si>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</si>
  <si>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</si>
  <si>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</si>
  <si>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</si>
  <si>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</si>
  <si>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</si>
  <si>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</si>
  <si>
    <t>2. számú melléklet az 5/2014.(IV.25.) önkormányzati rendelethez</t>
  </si>
  <si>
    <t>2.2 számú melléklet az 5/2014.(IV.25.) önkormányzati rendelethez</t>
  </si>
  <si>
    <t>2.3 számú melléklet az 5/2014.(IV.25.) önkormányzati rendelethez</t>
  </si>
  <si>
    <t>Galambok község Önkormányzat és intézményei fejlesztési kiadásai 2013.évben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</si>
</sst>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\ _F_t_-;\-* #,##0.0\ _F_t_-;_-* &quot;-&quot;??\ _F_t_-;_-@_-"/>
    <numFmt numFmtId="171" formatCode="_-* #,##0\ _F_t_-;\-* #,##0\ _F_t_-;_-* &quot;-&quot;??\ _F_t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\ _F_t"/>
    <numFmt numFmtId="186" formatCode="_-* #,##0.000\ _F_t_-;\-* #,##0.000\ _F_t_-;_-* &quot;-&quot;??\ _F_t_-;_-@_-"/>
    <numFmt numFmtId="187" formatCode="[$-40E]yyyy\.\ mmmm\ d\."/>
    <numFmt numFmtId="188" formatCode="[$-40E]mmm/\ d\.;@"/>
    <numFmt numFmtId="189" formatCode="[$-40E]mmmm\ d\.;@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Igen&quot;;&quot;Igen&quot;;&quot;Nem&quot;"/>
    <numFmt numFmtId="199" formatCode="&quot;Igaz&quot;;&quot;Igaz&quot;;&quot;Hamis&quot;"/>
    <numFmt numFmtId="200" formatCode="&quot;Be&quot;;&quot;Be&quot;;&quot;Ki&quot;"/>
    <numFmt numFmtId="201" formatCode="#,###"/>
    <numFmt numFmtId="202" formatCode="#"/>
    <numFmt numFmtId="203" formatCode="#,###__;\-#,###__"/>
    <numFmt numFmtId="204" formatCode="00"/>
    <numFmt numFmtId="205" formatCode="#,###\ _F_t;\-#,###\ _F_t"/>
    <numFmt numFmtId="206" formatCode="#,###__"/>
  </numFmts>
  <fonts count="7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3.5"/>
      <name val="MS Sans Serif"/>
      <family val="0"/>
    </font>
    <font>
      <sz val="10"/>
      <name val="MS Sans Serif"/>
      <family val="0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sz val="12"/>
      <color indexed="62"/>
      <name val="Arial Narrow"/>
      <family val="2"/>
    </font>
    <font>
      <sz val="8"/>
      <name val="Arial"/>
      <family val="0"/>
    </font>
    <font>
      <sz val="8"/>
      <color indexed="62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62"/>
      <name val="Arial Narrow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 Narrow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56"/>
      <name val="Arial"/>
      <family val="0"/>
    </font>
    <font>
      <sz val="12"/>
      <color indexed="8"/>
      <name val="Arial Narrow"/>
      <family val="2"/>
    </font>
    <font>
      <sz val="12"/>
      <color indexed="62"/>
      <name val="Arial"/>
      <family val="2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2"/>
    </font>
    <font>
      <i/>
      <sz val="12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sz val="10"/>
      <color indexed="62"/>
      <name val="Arial CE"/>
      <family val="0"/>
    </font>
    <font>
      <sz val="12"/>
      <color indexed="6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7.5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7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17" borderId="7" applyNumberFormat="0" applyFont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53" fillId="4" borderId="0" applyNumberFormat="0" applyBorder="0" applyAlignment="0" applyProtection="0"/>
    <xf numFmtId="0" fontId="54" fillId="22" borderId="8" applyNumberForma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" borderId="0" applyNumberFormat="0" applyBorder="0" applyAlignment="0" applyProtection="0"/>
    <xf numFmtId="0" fontId="58" fillId="23" borderId="0" applyNumberFormat="0" applyBorder="0" applyAlignment="0" applyProtection="0"/>
    <xf numFmtId="0" fontId="59" fillId="22" borderId="1" applyNumberFormat="0" applyAlignment="0" applyProtection="0"/>
    <xf numFmtId="9" fontId="0" fillId="0" borderId="0" applyFont="0" applyFill="0" applyBorder="0" applyAlignment="0" applyProtection="0"/>
  </cellStyleXfs>
  <cellXfs count="6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indent="1"/>
    </xf>
    <xf numFmtId="3" fontId="1" fillId="0" borderId="10" xfId="0" applyNumberFormat="1" applyFont="1" applyBorder="1" applyAlignment="1">
      <alignment horizontal="right" indent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 indent="1"/>
    </xf>
    <xf numFmtId="0" fontId="3" fillId="0" borderId="0" xfId="0" applyFont="1" applyBorder="1" applyAlignment="1">
      <alignment/>
    </xf>
    <xf numFmtId="3" fontId="6" fillId="2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3" fontId="7" fillId="22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1" fontId="0" fillId="0" borderId="10" xfId="40" applyNumberFormat="1" applyFont="1" applyBorder="1" applyAlignment="1">
      <alignment horizontal="center"/>
    </xf>
    <xf numFmtId="171" fontId="0" fillId="0" borderId="10" xfId="40" applyNumberFormat="1" applyFont="1" applyBorder="1" applyAlignment="1">
      <alignment/>
    </xf>
    <xf numFmtId="171" fontId="0" fillId="0" borderId="10" xfId="40" applyNumberFormat="1" applyFont="1" applyBorder="1" applyAlignment="1">
      <alignment horizontal="left" indent="1"/>
    </xf>
    <xf numFmtId="171" fontId="1" fillId="0" borderId="10" xfId="40" applyNumberFormat="1" applyFont="1" applyBorder="1" applyAlignment="1">
      <alignment/>
    </xf>
    <xf numFmtId="10" fontId="2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center"/>
    </xf>
    <xf numFmtId="10" fontId="0" fillId="0" borderId="10" xfId="0" applyNumberFormat="1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171" fontId="8" fillId="0" borderId="10" xfId="40" applyNumberFormat="1" applyFont="1" applyBorder="1" applyAlignment="1">
      <alignment horizontal="right" vertical="center" indent="2"/>
    </xf>
    <xf numFmtId="171" fontId="8" fillId="0" borderId="10" xfId="40" applyNumberFormat="1" applyFont="1" applyBorder="1" applyAlignment="1">
      <alignment horizontal="right" vertical="center" wrapText="1" indent="2"/>
    </xf>
    <xf numFmtId="43" fontId="0" fillId="0" borderId="10" xfId="4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171" fontId="8" fillId="0" borderId="10" xfId="40" applyNumberFormat="1" applyFont="1" applyBorder="1" applyAlignment="1">
      <alignment/>
    </xf>
    <xf numFmtId="0" fontId="8" fillId="0" borderId="10" xfId="0" applyFont="1" applyBorder="1" applyAlignment="1">
      <alignment/>
    </xf>
    <xf numFmtId="171" fontId="8" fillId="0" borderId="10" xfId="4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171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71" fontId="9" fillId="0" borderId="10" xfId="4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9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16" xfId="60" applyFont="1" applyBorder="1" applyAlignment="1">
      <alignment horizontal="center"/>
      <protection/>
    </xf>
    <xf numFmtId="0" fontId="8" fillId="14" borderId="10" xfId="60" applyFont="1" applyFill="1" applyBorder="1" applyAlignment="1">
      <alignment horizontal="center" vertical="top" wrapText="1"/>
      <protection/>
    </xf>
    <xf numFmtId="0" fontId="1" fillId="0" borderId="10" xfId="60" applyFont="1" applyBorder="1" applyAlignment="1">
      <alignment horizontal="left" vertical="top" wrapText="1"/>
      <protection/>
    </xf>
    <xf numFmtId="3" fontId="9" fillId="0" borderId="10" xfId="60" applyNumberFormat="1" applyFont="1" applyBorder="1" applyAlignment="1">
      <alignment horizontal="right" vertical="top" wrapText="1"/>
      <protection/>
    </xf>
    <xf numFmtId="0" fontId="0" fillId="0" borderId="10" xfId="60" applyFont="1" applyBorder="1" applyAlignment="1">
      <alignment horizontal="left" vertical="top" wrapText="1"/>
      <protection/>
    </xf>
    <xf numFmtId="3" fontId="8" fillId="0" borderId="10" xfId="60" applyNumberFormat="1" applyFont="1" applyBorder="1" applyAlignment="1">
      <alignment horizontal="right" vertical="top" wrapText="1"/>
      <protection/>
    </xf>
    <xf numFmtId="0" fontId="0" fillId="0" borderId="14" xfId="0" applyBorder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7" fillId="22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3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right" indent="1"/>
    </xf>
    <xf numFmtId="0" fontId="20" fillId="0" borderId="10" xfId="0" applyFont="1" applyBorder="1" applyAlignment="1">
      <alignment horizontal="left"/>
    </xf>
    <xf numFmtId="4" fontId="14" fillId="0" borderId="10" xfId="0" applyNumberFormat="1" applyFont="1" applyBorder="1" applyAlignment="1">
      <alignment horizontal="right" indent="1"/>
    </xf>
    <xf numFmtId="0" fontId="14" fillId="0" borderId="10" xfId="0" applyFont="1" applyBorder="1" applyAlignment="1">
      <alignment horizontal="center"/>
    </xf>
    <xf numFmtId="185" fontId="14" fillId="0" borderId="10" xfId="0" applyNumberFormat="1" applyFont="1" applyBorder="1" applyAlignment="1">
      <alignment horizontal="right"/>
    </xf>
    <xf numFmtId="4" fontId="14" fillId="0" borderId="10" xfId="40" applyNumberFormat="1" applyFont="1" applyBorder="1" applyAlignment="1">
      <alignment horizontal="right" indent="1"/>
    </xf>
    <xf numFmtId="0" fontId="1" fillId="0" borderId="10" xfId="0" applyFont="1" applyBorder="1" applyAlignment="1">
      <alignment horizontal="center"/>
    </xf>
    <xf numFmtId="185" fontId="0" fillId="0" borderId="10" xfId="4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171" fontId="0" fillId="0" borderId="10" xfId="4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185" fontId="1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left" indent="1"/>
    </xf>
    <xf numFmtId="3" fontId="16" fillId="0" borderId="10" xfId="0" applyNumberFormat="1" applyFont="1" applyBorder="1" applyAlignment="1">
      <alignment horizontal="right" indent="1"/>
    </xf>
    <xf numFmtId="4" fontId="16" fillId="0" borderId="10" xfId="0" applyNumberFormat="1" applyFont="1" applyBorder="1" applyAlignment="1">
      <alignment horizontal="right" indent="1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/>
    </xf>
    <xf numFmtId="0" fontId="18" fillId="0" borderId="10" xfId="0" applyFont="1" applyBorder="1" applyAlignment="1">
      <alignment horizontal="left"/>
    </xf>
    <xf numFmtId="3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Border="1" applyAlignment="1">
      <alignment/>
    </xf>
    <xf numFmtId="3" fontId="19" fillId="2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 indent="1"/>
    </xf>
    <xf numFmtId="2" fontId="0" fillId="0" borderId="10" xfId="0" applyNumberFormat="1" applyBorder="1" applyAlignment="1">
      <alignment horizontal="right" inden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 inden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/>
    </xf>
    <xf numFmtId="2" fontId="23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2" fontId="2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4" fillId="22" borderId="10" xfId="0" applyFont="1" applyFill="1" applyBorder="1" applyAlignment="1">
      <alignment/>
    </xf>
    <xf numFmtId="3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left"/>
    </xf>
    <xf numFmtId="4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5" fillId="22" borderId="10" xfId="0" applyFont="1" applyFill="1" applyBorder="1" applyAlignment="1">
      <alignment/>
    </xf>
    <xf numFmtId="3" fontId="25" fillId="22" borderId="10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0" fillId="0" borderId="17" xfId="0" applyFont="1" applyBorder="1" applyAlignment="1">
      <alignment/>
    </xf>
    <xf numFmtId="0" fontId="26" fillId="22" borderId="1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/>
    </xf>
    <xf numFmtId="3" fontId="26" fillId="22" borderId="10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0" fillId="0" borderId="18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3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horizontal="right"/>
    </xf>
    <xf numFmtId="0" fontId="10" fillId="0" borderId="24" xfId="0" applyFont="1" applyBorder="1" applyAlignment="1">
      <alignment/>
    </xf>
    <xf numFmtId="0" fontId="16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right"/>
    </xf>
    <xf numFmtId="3" fontId="27" fillId="22" borderId="10" xfId="0" applyNumberFormat="1" applyFont="1" applyFill="1" applyBorder="1" applyAlignment="1">
      <alignment horizontal="center" vertical="center"/>
    </xf>
    <xf numFmtId="3" fontId="27" fillId="2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6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0" fillId="0" borderId="15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8" fillId="22" borderId="10" xfId="0" applyFont="1" applyFill="1" applyBorder="1" applyAlignment="1">
      <alignment/>
    </xf>
    <xf numFmtId="0" fontId="29" fillId="22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6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7" fillId="24" borderId="0" xfId="0" applyFont="1" applyFill="1" applyAlignment="1">
      <alignment/>
    </xf>
    <xf numFmtId="0" fontId="1" fillId="0" borderId="10" xfId="0" applyFont="1" applyBorder="1" applyAlignment="1">
      <alignment wrapText="1"/>
    </xf>
    <xf numFmtId="3" fontId="31" fillId="24" borderId="10" xfId="0" applyNumberFormat="1" applyFont="1" applyFill="1" applyBorder="1" applyAlignment="1">
      <alignment horizontal="center"/>
    </xf>
    <xf numFmtId="3" fontId="31" fillId="24" borderId="1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32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 horizontal="right"/>
    </xf>
    <xf numFmtId="3" fontId="26" fillId="22" borderId="10" xfId="0" applyNumberFormat="1" applyFont="1" applyFill="1" applyBorder="1" applyAlignment="1">
      <alignment horizontal="left" vertical="center" indent="2"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3" fontId="8" fillId="0" borderId="10" xfId="40" applyNumberFormat="1" applyFont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3" fontId="9" fillId="0" borderId="10" xfId="4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3" fontId="8" fillId="0" borderId="10" xfId="40" applyNumberFormat="1" applyFont="1" applyBorder="1" applyAlignment="1">
      <alignment horizontal="right" vertical="center"/>
    </xf>
    <xf numFmtId="3" fontId="9" fillId="0" borderId="10" xfId="4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10" fillId="0" borderId="0" xfId="4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4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 indent="2"/>
    </xf>
    <xf numFmtId="3" fontId="8" fillId="0" borderId="0" xfId="0" applyNumberFormat="1" applyFont="1" applyBorder="1" applyAlignment="1">
      <alignment horizontal="right" indent="9"/>
    </xf>
    <xf numFmtId="0" fontId="8" fillId="0" borderId="0" xfId="0" applyFont="1" applyBorder="1" applyAlignment="1">
      <alignment horizontal="left" indent="2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3" fontId="8" fillId="0" borderId="0" xfId="0" applyNumberFormat="1" applyFont="1" applyAlignment="1">
      <alignment horizontal="left" indent="8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 indent="9"/>
    </xf>
    <xf numFmtId="0" fontId="9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indent="1"/>
    </xf>
    <xf numFmtId="0" fontId="8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2" fillId="22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3" fontId="3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33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33" fillId="0" borderId="10" xfId="0" applyNumberFormat="1" applyFont="1" applyBorder="1" applyAlignment="1">
      <alignment horizontal="right" vertical="center" indent="2"/>
    </xf>
    <xf numFmtId="171" fontId="8" fillId="0" borderId="10" xfId="4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 indent="2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indent="2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 indent="2"/>
    </xf>
    <xf numFmtId="3" fontId="35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 indent="2"/>
    </xf>
    <xf numFmtId="171" fontId="35" fillId="0" borderId="10" xfId="40" applyNumberFormat="1" applyFont="1" applyBorder="1" applyAlignment="1">
      <alignment horizontal="right" vertical="center"/>
    </xf>
    <xf numFmtId="0" fontId="0" fillId="0" borderId="10" xfId="0" applyBorder="1" applyAlignment="1">
      <alignment vertical="center" textRotation="45"/>
    </xf>
    <xf numFmtId="0" fontId="29" fillId="22" borderId="10" xfId="0" applyFont="1" applyFill="1" applyBorder="1" applyAlignment="1">
      <alignment vertical="center"/>
    </xf>
    <xf numFmtId="171" fontId="8" fillId="0" borderId="10" xfId="40" applyNumberFormat="1" applyFont="1" applyBorder="1" applyAlignment="1">
      <alignment vertical="center"/>
    </xf>
    <xf numFmtId="171" fontId="8" fillId="0" borderId="10" xfId="40" applyNumberFormat="1" applyFont="1" applyBorder="1" applyAlignment="1">
      <alignment horizontal="right" vertical="center" indent="2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1" fontId="33" fillId="0" borderId="10" xfId="40" applyNumberFormat="1" applyFont="1" applyBorder="1" applyAlignment="1">
      <alignment vertical="center"/>
    </xf>
    <xf numFmtId="171" fontId="33" fillId="0" borderId="10" xfId="40" applyNumberFormat="1" applyFont="1" applyBorder="1" applyAlignment="1">
      <alignment horizontal="right" vertical="center" indent="2"/>
    </xf>
    <xf numFmtId="3" fontId="8" fillId="0" borderId="10" xfId="40" applyNumberFormat="1" applyFont="1" applyBorder="1" applyAlignment="1">
      <alignment horizontal="right" vertical="center" indent="3"/>
    </xf>
    <xf numFmtId="3" fontId="33" fillId="0" borderId="10" xfId="0" applyNumberFormat="1" applyFont="1" applyBorder="1" applyAlignment="1">
      <alignment horizontal="right" vertical="center" indent="3"/>
    </xf>
    <xf numFmtId="3" fontId="35" fillId="0" borderId="10" xfId="0" applyNumberFormat="1" applyFont="1" applyBorder="1" applyAlignment="1">
      <alignment horizontal="right" vertical="center" indent="3"/>
    </xf>
    <xf numFmtId="171" fontId="8" fillId="0" borderId="10" xfId="40" applyNumberFormat="1" applyFont="1" applyBorder="1" applyAlignment="1">
      <alignment horizontal="right" vertical="center" indent="8"/>
    </xf>
    <xf numFmtId="171" fontId="35" fillId="0" borderId="10" xfId="40" applyNumberFormat="1" applyFont="1" applyBorder="1" applyAlignment="1">
      <alignment horizontal="right" vertical="center" indent="2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 horizontal="right"/>
    </xf>
    <xf numFmtId="0" fontId="7" fillId="22" borderId="29" xfId="0" applyFont="1" applyFill="1" applyBorder="1" applyAlignment="1">
      <alignment vertical="center" wrapText="1"/>
    </xf>
    <xf numFmtId="0" fontId="32" fillId="22" borderId="29" xfId="0" applyFont="1" applyFill="1" applyBorder="1" applyAlignment="1">
      <alignment horizontal="center" vertical="center" wrapText="1"/>
    </xf>
    <xf numFmtId="3" fontId="32" fillId="22" borderId="29" xfId="0" applyNumberFormat="1" applyFont="1" applyFill="1" applyBorder="1" applyAlignment="1">
      <alignment horizontal="center" vertical="center" wrapText="1"/>
    </xf>
    <xf numFmtId="3" fontId="32" fillId="22" borderId="2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8" fillId="0" borderId="3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171" fontId="9" fillId="0" borderId="10" xfId="40" applyNumberFormat="1" applyFont="1" applyBorder="1" applyAlignment="1">
      <alignment horizontal="center"/>
    </xf>
    <xf numFmtId="171" fontId="9" fillId="0" borderId="10" xfId="40" applyNumberFormat="1" applyFont="1" applyBorder="1" applyAlignment="1">
      <alignment horizontal="center"/>
    </xf>
    <xf numFmtId="171" fontId="9" fillId="0" borderId="10" xfId="4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171" fontId="8" fillId="0" borderId="10" xfId="40" applyNumberFormat="1" applyFont="1" applyBorder="1" applyAlignment="1">
      <alignment/>
    </xf>
    <xf numFmtId="171" fontId="9" fillId="0" borderId="10" xfId="40" applyNumberFormat="1" applyFont="1" applyBorder="1" applyAlignment="1">
      <alignment/>
    </xf>
    <xf numFmtId="171" fontId="8" fillId="0" borderId="10" xfId="40" applyNumberFormat="1" applyFont="1" applyBorder="1" applyAlignment="1">
      <alignment/>
    </xf>
    <xf numFmtId="171" fontId="8" fillId="0" borderId="10" xfId="4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 indent="8"/>
    </xf>
    <xf numFmtId="171" fontId="8" fillId="22" borderId="10" xfId="40" applyNumberFormat="1" applyFont="1" applyFill="1" applyBorder="1" applyAlignment="1">
      <alignment/>
    </xf>
    <xf numFmtId="171" fontId="8" fillId="22" borderId="10" xfId="40" applyNumberFormat="1" applyFont="1" applyFill="1" applyBorder="1" applyAlignment="1">
      <alignment/>
    </xf>
    <xf numFmtId="171" fontId="9" fillId="22" borderId="10" xfId="4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38" fillId="0" borderId="10" xfId="0" applyFont="1" applyBorder="1" applyAlignment="1">
      <alignment horizontal="center" vertical="distributed"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173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173" fontId="38" fillId="0" borderId="10" xfId="0" applyNumberFormat="1" applyFont="1" applyBorder="1" applyAlignment="1">
      <alignment/>
    </xf>
    <xf numFmtId="0" fontId="40" fillId="0" borderId="0" xfId="59">
      <alignment/>
      <protection/>
    </xf>
    <xf numFmtId="0" fontId="40" fillId="0" borderId="0" xfId="59" applyAlignment="1">
      <alignment horizontal="right"/>
      <protection/>
    </xf>
    <xf numFmtId="0" fontId="40" fillId="0" borderId="10" xfId="59" applyBorder="1">
      <alignment/>
      <protection/>
    </xf>
    <xf numFmtId="0" fontId="40" fillId="0" borderId="10" xfId="59" applyBorder="1" applyAlignment="1">
      <alignment horizontal="right"/>
      <protection/>
    </xf>
    <xf numFmtId="0" fontId="41" fillId="22" borderId="10" xfId="59" applyFont="1" applyFill="1" applyBorder="1">
      <alignment/>
      <protection/>
    </xf>
    <xf numFmtId="0" fontId="42" fillId="22" borderId="10" xfId="59" applyFont="1" applyFill="1" applyBorder="1" applyAlignment="1">
      <alignment horizontal="center"/>
      <protection/>
    </xf>
    <xf numFmtId="0" fontId="42" fillId="22" borderId="10" xfId="59" applyFont="1" applyFill="1" applyBorder="1" applyAlignment="1">
      <alignment horizontal="center" wrapText="1"/>
      <protection/>
    </xf>
    <xf numFmtId="0" fontId="42" fillId="22" borderId="10" xfId="59" applyFont="1" applyFill="1" applyBorder="1" applyAlignment="1">
      <alignment horizontal="center" vertical="center"/>
      <protection/>
    </xf>
    <xf numFmtId="0" fontId="39" fillId="0" borderId="10" xfId="59" applyFont="1" applyBorder="1">
      <alignment/>
      <protection/>
    </xf>
    <xf numFmtId="3" fontId="39" fillId="0" borderId="10" xfId="59" applyNumberFormat="1" applyFont="1" applyBorder="1">
      <alignment/>
      <protection/>
    </xf>
    <xf numFmtId="0" fontId="38" fillId="0" borderId="10" xfId="59" applyFont="1" applyBorder="1">
      <alignment/>
      <protection/>
    </xf>
    <xf numFmtId="3" fontId="38" fillId="0" borderId="10" xfId="59" applyNumberFormat="1" applyFont="1" applyBorder="1">
      <alignment/>
      <protection/>
    </xf>
    <xf numFmtId="0" fontId="0" fillId="0" borderId="32" xfId="0" applyFill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32" fillId="22" borderId="10" xfId="0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33" xfId="0" applyFont="1" applyBorder="1" applyAlignment="1">
      <alignment horizontal="center" vertical="top" wrapText="1"/>
    </xf>
    <xf numFmtId="0" fontId="61" fillId="0" borderId="34" xfId="0" applyFont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60" fillId="0" borderId="36" xfId="0" applyFont="1" applyBorder="1" applyAlignment="1">
      <alignment horizontal="center" vertical="top" wrapText="1"/>
    </xf>
    <xf numFmtId="0" fontId="60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60" fillId="0" borderId="38" xfId="0" applyFont="1" applyBorder="1" applyAlignment="1">
      <alignment horizontal="center" vertical="top" wrapText="1"/>
    </xf>
    <xf numFmtId="0" fontId="61" fillId="0" borderId="37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9" fontId="60" fillId="0" borderId="37" xfId="0" applyNumberFormat="1" applyFont="1" applyBorder="1" applyAlignment="1">
      <alignment horizontal="center" vertical="top" wrapText="1"/>
    </xf>
    <xf numFmtId="9" fontId="60" fillId="0" borderId="38" xfId="0" applyNumberFormat="1" applyFont="1" applyBorder="1" applyAlignment="1">
      <alignment vertical="top" wrapText="1"/>
    </xf>
    <xf numFmtId="0" fontId="60" fillId="0" borderId="35" xfId="0" applyFont="1" applyBorder="1" applyAlignment="1">
      <alignment vertical="top" wrapText="1"/>
    </xf>
    <xf numFmtId="0" fontId="60" fillId="0" borderId="38" xfId="0" applyFont="1" applyBorder="1" applyAlignment="1">
      <alignment vertical="top" wrapText="1"/>
    </xf>
    <xf numFmtId="0" fontId="63" fillId="0" borderId="0" xfId="58" applyFill="1">
      <alignment/>
      <protection/>
    </xf>
    <xf numFmtId="0" fontId="67" fillId="0" borderId="39" xfId="58" applyFont="1" applyFill="1" applyBorder="1" applyAlignment="1">
      <alignment horizontal="center" vertical="center" wrapText="1"/>
      <protection/>
    </xf>
    <xf numFmtId="0" fontId="67" fillId="0" borderId="40" xfId="58" applyFont="1" applyFill="1" applyBorder="1" applyAlignment="1">
      <alignment horizontal="center" vertical="center" wrapText="1"/>
      <protection/>
    </xf>
    <xf numFmtId="0" fontId="68" fillId="0" borderId="0" xfId="58" applyFont="1" applyFill="1" applyAlignment="1">
      <alignment horizontal="center" vertical="center" wrapText="1"/>
      <protection/>
    </xf>
    <xf numFmtId="0" fontId="69" fillId="0" borderId="41" xfId="58" applyFont="1" applyFill="1" applyBorder="1" applyAlignment="1">
      <alignment horizontal="center" vertical="center" wrapText="1"/>
      <protection/>
    </xf>
    <xf numFmtId="0" fontId="69" fillId="0" borderId="39" xfId="58" applyFont="1" applyFill="1" applyBorder="1" applyAlignment="1">
      <alignment horizontal="center" vertical="center" wrapText="1"/>
      <protection/>
    </xf>
    <xf numFmtId="0" fontId="69" fillId="0" borderId="42" xfId="58" applyFont="1" applyFill="1" applyBorder="1" applyAlignment="1">
      <alignment horizontal="center" vertical="center" wrapText="1"/>
      <protection/>
    </xf>
    <xf numFmtId="0" fontId="64" fillId="0" borderId="43" xfId="58" applyFont="1" applyFill="1" applyBorder="1" applyAlignment="1" applyProtection="1">
      <alignment horizontal="center" vertical="center"/>
      <protection/>
    </xf>
    <xf numFmtId="0" fontId="64" fillId="0" borderId="10" xfId="58" applyFont="1" applyFill="1" applyBorder="1" applyAlignment="1" applyProtection="1">
      <alignment vertical="center" wrapText="1"/>
      <protection/>
    </xf>
    <xf numFmtId="0" fontId="64" fillId="0" borderId="10" xfId="58" applyFont="1" applyFill="1" applyBorder="1" applyAlignment="1" applyProtection="1">
      <alignment vertical="center" wrapText="1"/>
      <protection locked="0"/>
    </xf>
    <xf numFmtId="201" fontId="64" fillId="0" borderId="10" xfId="58" applyNumberFormat="1" applyFont="1" applyFill="1" applyBorder="1" applyAlignment="1" applyProtection="1">
      <alignment vertical="center"/>
      <protection locked="0"/>
    </xf>
    <xf numFmtId="201" fontId="64" fillId="0" borderId="13" xfId="58" applyNumberFormat="1" applyFont="1" applyFill="1" applyBorder="1" applyAlignment="1" applyProtection="1">
      <alignment vertical="center"/>
      <protection locked="0"/>
    </xf>
    <xf numFmtId="201" fontId="69" fillId="0" borderId="13" xfId="58" applyNumberFormat="1" applyFont="1" applyFill="1" applyBorder="1" applyAlignment="1" applyProtection="1">
      <alignment vertical="center"/>
      <protection/>
    </xf>
    <xf numFmtId="201" fontId="69" fillId="0" borderId="44" xfId="58" applyNumberFormat="1" applyFont="1" applyFill="1" applyBorder="1" applyAlignment="1" applyProtection="1">
      <alignment vertical="center"/>
      <protection/>
    </xf>
    <xf numFmtId="0" fontId="64" fillId="0" borderId="45" xfId="58" applyFont="1" applyFill="1" applyBorder="1" applyAlignment="1" applyProtection="1">
      <alignment horizontal="center" vertical="center"/>
      <protection/>
    </xf>
    <xf numFmtId="0" fontId="64" fillId="0" borderId="29" xfId="58" applyFont="1" applyFill="1" applyBorder="1" applyAlignment="1" applyProtection="1">
      <alignment vertical="center" wrapText="1"/>
      <protection/>
    </xf>
    <xf numFmtId="0" fontId="64" fillId="0" borderId="29" xfId="58" applyFont="1" applyFill="1" applyBorder="1" applyAlignment="1" applyProtection="1">
      <alignment vertical="center" wrapText="1"/>
      <protection locked="0"/>
    </xf>
    <xf numFmtId="201" fontId="64" fillId="0" borderId="29" xfId="58" applyNumberFormat="1" applyFont="1" applyFill="1" applyBorder="1" applyAlignment="1" applyProtection="1">
      <alignment vertical="center"/>
      <protection locked="0"/>
    </xf>
    <xf numFmtId="201" fontId="64" fillId="0" borderId="46" xfId="58" applyNumberFormat="1" applyFont="1" applyFill="1" applyBorder="1" applyAlignment="1" applyProtection="1">
      <alignment vertical="center"/>
      <protection locked="0"/>
    </xf>
    <xf numFmtId="0" fontId="64" fillId="0" borderId="47" xfId="58" applyFont="1" applyFill="1" applyBorder="1" applyAlignment="1" applyProtection="1">
      <alignment horizontal="center" vertical="center"/>
      <protection/>
    </xf>
    <xf numFmtId="0" fontId="64" fillId="0" borderId="48" xfId="58" applyFont="1" applyFill="1" applyBorder="1" applyAlignment="1" applyProtection="1">
      <alignment vertical="center" wrapText="1"/>
      <protection/>
    </xf>
    <xf numFmtId="0" fontId="64" fillId="0" borderId="48" xfId="58" applyFont="1" applyFill="1" applyBorder="1" applyAlignment="1" applyProtection="1">
      <alignment vertical="center" wrapText="1"/>
      <protection locked="0"/>
    </xf>
    <xf numFmtId="201" fontId="64" fillId="0" borderId="48" xfId="58" applyNumberFormat="1" applyFont="1" applyFill="1" applyBorder="1" applyAlignment="1" applyProtection="1">
      <alignment vertical="center"/>
      <protection locked="0"/>
    </xf>
    <xf numFmtId="201" fontId="64" fillId="0" borderId="49" xfId="58" applyNumberFormat="1" applyFont="1" applyFill="1" applyBorder="1" applyAlignment="1" applyProtection="1">
      <alignment vertical="center"/>
      <protection locked="0"/>
    </xf>
    <xf numFmtId="201" fontId="69" fillId="0" borderId="39" xfId="58" applyNumberFormat="1" applyFont="1" applyFill="1" applyBorder="1" applyAlignment="1" applyProtection="1">
      <alignment vertical="center"/>
      <protection/>
    </xf>
    <xf numFmtId="201" fontId="69" fillId="0" borderId="40" xfId="58" applyNumberFormat="1" applyFont="1" applyFill="1" applyBorder="1" applyAlignment="1" applyProtection="1">
      <alignment vertical="center"/>
      <protection/>
    </xf>
    <xf numFmtId="201" fontId="69" fillId="0" borderId="42" xfId="58" applyNumberFormat="1" applyFont="1" applyFill="1" applyBorder="1" applyAlignment="1" applyProtection="1">
      <alignment vertical="center"/>
      <protection/>
    </xf>
    <xf numFmtId="0" fontId="68" fillId="0" borderId="0" xfId="58" applyFont="1" applyFill="1">
      <alignment/>
      <protection/>
    </xf>
    <xf numFmtId="0" fontId="63" fillId="0" borderId="0" xfId="58" applyFill="1" applyProtection="1">
      <alignment/>
      <protection locked="0"/>
    </xf>
    <xf numFmtId="201" fontId="69" fillId="0" borderId="50" xfId="58" applyNumberFormat="1" applyFont="1" applyFill="1" applyBorder="1" applyAlignment="1" applyProtection="1">
      <alignment vertical="center"/>
      <protection/>
    </xf>
    <xf numFmtId="201" fontId="67" fillId="0" borderId="39" xfId="58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2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6" fillId="22" borderId="29" xfId="0" applyFont="1" applyFill="1" applyBorder="1" applyAlignment="1">
      <alignment horizontal="center" vertical="center" textRotation="45"/>
    </xf>
    <xf numFmtId="0" fontId="6" fillId="22" borderId="11" xfId="0" applyFont="1" applyFill="1" applyBorder="1" applyAlignment="1">
      <alignment horizontal="center" vertical="center" textRotation="45"/>
    </xf>
    <xf numFmtId="10" fontId="6" fillId="22" borderId="10" xfId="0" applyNumberFormat="1" applyFont="1" applyFill="1" applyBorder="1" applyAlignment="1">
      <alignment horizontal="center" wrapText="1" shrinkToFit="1"/>
    </xf>
    <xf numFmtId="0" fontId="1" fillId="0" borderId="10" xfId="0" applyFont="1" applyBorder="1" applyAlignment="1">
      <alignment horizontal="center"/>
    </xf>
    <xf numFmtId="3" fontId="6" fillId="22" borderId="10" xfId="0" applyNumberFormat="1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 vertical="center"/>
    </xf>
    <xf numFmtId="10" fontId="7" fillId="2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6" fillId="22" borderId="10" xfId="0" applyNumberFormat="1" applyFont="1" applyFill="1" applyBorder="1" applyAlignment="1">
      <alignment horizontal="center" vertical="center"/>
    </xf>
    <xf numFmtId="3" fontId="7" fillId="2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right"/>
    </xf>
    <xf numFmtId="0" fontId="7" fillId="22" borderId="29" xfId="0" applyFont="1" applyFill="1" applyBorder="1" applyAlignment="1">
      <alignment horizontal="center" vertical="center" textRotation="45" wrapText="1"/>
    </xf>
    <xf numFmtId="0" fontId="7" fillId="22" borderId="11" xfId="0" applyFont="1" applyFill="1" applyBorder="1" applyAlignment="1">
      <alignment horizontal="center" vertical="center" textRotation="45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70" fillId="0" borderId="16" xfId="60" applyFont="1" applyBorder="1" applyAlignment="1">
      <alignment horizontal="center"/>
      <protection/>
    </xf>
    <xf numFmtId="0" fontId="16" fillId="0" borderId="10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13" xfId="0" applyFont="1" applyBorder="1" applyAlignment="1">
      <alignment/>
    </xf>
    <xf numFmtId="0" fontId="16" fillId="0" borderId="10" xfId="0" applyFont="1" applyBorder="1" applyAlignment="1">
      <alignment wrapText="1"/>
    </xf>
    <xf numFmtId="4" fontId="17" fillId="22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22" borderId="10" xfId="0" applyFont="1" applyFill="1" applyBorder="1" applyAlignment="1">
      <alignment horizontal="center" vertical="center" textRotation="43"/>
    </xf>
    <xf numFmtId="0" fontId="14" fillId="0" borderId="0" xfId="0" applyFont="1" applyBorder="1" applyAlignment="1">
      <alignment horizontal="right"/>
    </xf>
    <xf numFmtId="0" fontId="17" fillId="22" borderId="10" xfId="0" applyFont="1" applyFill="1" applyBorder="1" applyAlignment="1">
      <alignment horizontal="center" vertical="center"/>
    </xf>
    <xf numFmtId="3" fontId="17" fillId="22" borderId="10" xfId="0" applyNumberFormat="1" applyFont="1" applyFill="1" applyBorder="1" applyAlignment="1">
      <alignment horizontal="center" wrapText="1"/>
    </xf>
    <xf numFmtId="0" fontId="17" fillId="22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9" fillId="22" borderId="10" xfId="0" applyFont="1" applyFill="1" applyBorder="1" applyAlignment="1">
      <alignment horizontal="center" vertical="center" textRotation="45" wrapText="1"/>
    </xf>
    <xf numFmtId="0" fontId="19" fillId="2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3" fontId="19" fillId="22" borderId="10" xfId="0" applyNumberFormat="1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3" fontId="19" fillId="22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2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22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 vertical="center" textRotation="45" wrapText="1"/>
    </xf>
    <xf numFmtId="0" fontId="24" fillId="22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left" wrapText="1"/>
    </xf>
    <xf numFmtId="0" fontId="24" fillId="22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textRotation="42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5" fillId="22" borderId="10" xfId="0" applyFont="1" applyFill="1" applyBorder="1" applyAlignment="1">
      <alignment horizontal="right"/>
    </xf>
    <xf numFmtId="0" fontId="26" fillId="2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6" fillId="22" borderId="10" xfId="0" applyNumberFormat="1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8" fillId="22" borderId="10" xfId="0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/>
    </xf>
    <xf numFmtId="3" fontId="27" fillId="2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7" fillId="22" borderId="14" xfId="0" applyNumberFormat="1" applyFont="1" applyFill="1" applyBorder="1" applyAlignment="1">
      <alignment horizontal="center" vertical="center" wrapText="1"/>
    </xf>
    <xf numFmtId="3" fontId="27" fillId="22" borderId="15" xfId="0" applyNumberFormat="1" applyFont="1" applyFill="1" applyBorder="1" applyAlignment="1">
      <alignment horizontal="center" vertical="center" wrapText="1"/>
    </xf>
    <xf numFmtId="3" fontId="27" fillId="22" borderId="10" xfId="0" applyNumberFormat="1" applyFont="1" applyFill="1" applyBorder="1" applyAlignment="1">
      <alignment horizontal="center" vertical="center"/>
    </xf>
    <xf numFmtId="0" fontId="29" fillId="22" borderId="10" xfId="0" applyFont="1" applyFill="1" applyBorder="1" applyAlignment="1">
      <alignment horizontal="center" vertical="center"/>
    </xf>
    <xf numFmtId="0" fontId="28" fillId="22" borderId="10" xfId="0" applyFont="1" applyFill="1" applyBorder="1" applyAlignment="1">
      <alignment horizontal="right"/>
    </xf>
    <xf numFmtId="0" fontId="29" fillId="22" borderId="10" xfId="0" applyFont="1" applyFill="1" applyBorder="1" applyAlignment="1">
      <alignment horizontal="center"/>
    </xf>
    <xf numFmtId="0" fontId="29" fillId="22" borderId="10" xfId="0" applyFont="1" applyFill="1" applyBorder="1" applyAlignment="1">
      <alignment vertical="center"/>
    </xf>
    <xf numFmtId="0" fontId="7" fillId="22" borderId="10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29" fillId="22" borderId="10" xfId="0" applyNumberFormat="1" applyFont="1" applyFill="1" applyBorder="1" applyAlignment="1">
      <alignment horizontal="center" vertical="center"/>
    </xf>
    <xf numFmtId="0" fontId="29" fillId="22" borderId="10" xfId="0" applyFont="1" applyFill="1" applyBorder="1" applyAlignment="1">
      <alignment horizontal="center" vertical="center"/>
    </xf>
    <xf numFmtId="0" fontId="32" fillId="22" borderId="10" xfId="0" applyFont="1" applyFill="1" applyBorder="1" applyAlignment="1">
      <alignment vertical="center" textRotation="43" wrapText="1"/>
    </xf>
    <xf numFmtId="0" fontId="0" fillId="0" borderId="10" xfId="0" applyBorder="1" applyAlignment="1">
      <alignment vertical="center" textRotation="43"/>
    </xf>
    <xf numFmtId="0" fontId="29" fillId="22" borderId="10" xfId="0" applyFont="1" applyFill="1" applyBorder="1" applyAlignment="1">
      <alignment vertical="center"/>
    </xf>
    <xf numFmtId="0" fontId="29" fillId="22" borderId="10" xfId="0" applyFont="1" applyFill="1" applyBorder="1" applyAlignment="1">
      <alignment horizontal="center" vertical="center" textRotation="45" wrapText="1"/>
    </xf>
    <xf numFmtId="0" fontId="0" fillId="0" borderId="10" xfId="0" applyBorder="1" applyAlignment="1">
      <alignment horizontal="center" vertical="center" textRotation="45"/>
    </xf>
    <xf numFmtId="0" fontId="35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4" fontId="32" fillId="22" borderId="46" xfId="62" applyFont="1" applyFill="1" applyBorder="1" applyAlignment="1">
      <alignment horizontal="center" vertical="center"/>
    </xf>
    <xf numFmtId="44" fontId="32" fillId="22" borderId="51" xfId="62" applyFont="1" applyFill="1" applyBorder="1" applyAlignment="1">
      <alignment horizontal="center" vertical="center"/>
    </xf>
    <xf numFmtId="44" fontId="32" fillId="22" borderId="52" xfId="62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distributed"/>
    </xf>
    <xf numFmtId="0" fontId="38" fillId="0" borderId="29" xfId="0" applyFont="1" applyBorder="1" applyAlignment="1">
      <alignment horizontal="center" vertical="distributed" wrapText="1"/>
    </xf>
    <xf numFmtId="0" fontId="0" fillId="0" borderId="11" xfId="0" applyBorder="1" applyAlignment="1">
      <alignment wrapText="1"/>
    </xf>
    <xf numFmtId="0" fontId="38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8" fillId="0" borderId="10" xfId="59" applyFont="1" applyBorder="1" applyAlignment="1">
      <alignment horizontal="center" vertical="center" wrapText="1"/>
      <protection/>
    </xf>
    <xf numFmtId="0" fontId="40" fillId="0" borderId="10" xfId="59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2" fillId="22" borderId="10" xfId="0" applyFont="1" applyFill="1" applyBorder="1" applyAlignment="1">
      <alignment/>
    </xf>
    <xf numFmtId="0" fontId="60" fillId="0" borderId="53" xfId="0" applyFont="1" applyBorder="1" applyAlignment="1">
      <alignment horizontal="center" vertical="top" wrapText="1"/>
    </xf>
    <xf numFmtId="0" fontId="60" fillId="0" borderId="54" xfId="0" applyFont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top" wrapText="1"/>
    </xf>
    <xf numFmtId="0" fontId="60" fillId="0" borderId="55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37" xfId="0" applyFont="1" applyBorder="1" applyAlignment="1">
      <alignment horizontal="center" vertical="top" wrapText="1"/>
    </xf>
    <xf numFmtId="0" fontId="60" fillId="0" borderId="56" xfId="0" applyFont="1" applyBorder="1" applyAlignment="1">
      <alignment horizontal="center" vertical="top" wrapText="1"/>
    </xf>
    <xf numFmtId="0" fontId="60" fillId="0" borderId="57" xfId="0" applyFont="1" applyBorder="1" applyAlignment="1">
      <alignment horizontal="center" vertical="top" wrapText="1"/>
    </xf>
    <xf numFmtId="0" fontId="60" fillId="0" borderId="38" xfId="0" applyFont="1" applyBorder="1" applyAlignment="1">
      <alignment horizontal="center" vertical="top" wrapText="1"/>
    </xf>
    <xf numFmtId="0" fontId="60" fillId="0" borderId="33" xfId="0" applyFont="1" applyBorder="1" applyAlignment="1">
      <alignment horizontal="center" vertical="top" wrapText="1"/>
    </xf>
    <xf numFmtId="0" fontId="60" fillId="0" borderId="34" xfId="0" applyFont="1" applyBorder="1" applyAlignment="1">
      <alignment horizontal="center" vertical="top" wrapText="1"/>
    </xf>
    <xf numFmtId="0" fontId="60" fillId="0" borderId="35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33" xfId="0" applyFont="1" applyBorder="1" applyAlignment="1">
      <alignment vertical="top" wrapText="1"/>
    </xf>
    <xf numFmtId="0" fontId="60" fillId="0" borderId="34" xfId="0" applyFont="1" applyBorder="1" applyAlignment="1">
      <alignment vertical="top" wrapText="1"/>
    </xf>
    <xf numFmtId="0" fontId="60" fillId="0" borderId="35" xfId="0" applyFont="1" applyBorder="1" applyAlignment="1">
      <alignment vertical="top" wrapText="1"/>
    </xf>
    <xf numFmtId="0" fontId="67" fillId="0" borderId="40" xfId="58" applyFont="1" applyFill="1" applyBorder="1" applyAlignment="1">
      <alignment horizontal="center"/>
      <protection/>
    </xf>
    <xf numFmtId="0" fontId="67" fillId="0" borderId="58" xfId="58" applyFont="1" applyFill="1" applyBorder="1" applyAlignment="1">
      <alignment horizontal="center"/>
      <protection/>
    </xf>
    <xf numFmtId="0" fontId="67" fillId="0" borderId="59" xfId="58" applyFont="1" applyFill="1" applyBorder="1" applyAlignment="1">
      <alignment horizontal="center" vertical="center" wrapText="1"/>
      <protection/>
    </xf>
    <xf numFmtId="0" fontId="67" fillId="0" borderId="60" xfId="58" applyFont="1" applyFill="1" applyBorder="1" applyAlignment="1">
      <alignment horizontal="center" vertical="center" wrapText="1"/>
      <protection/>
    </xf>
    <xf numFmtId="0" fontId="67" fillId="0" borderId="53" xfId="58" applyFont="1" applyFill="1" applyBorder="1" applyAlignment="1">
      <alignment horizontal="left" vertical="center" wrapText="1"/>
      <protection/>
    </xf>
    <xf numFmtId="0" fontId="67" fillId="0" borderId="54" xfId="58" applyFont="1" applyFill="1" applyBorder="1" applyAlignment="1">
      <alignment horizontal="left" vertical="center" wrapText="1"/>
      <protection/>
    </xf>
    <xf numFmtId="0" fontId="67" fillId="0" borderId="36" xfId="58" applyFont="1" applyFill="1" applyBorder="1" applyAlignment="1">
      <alignment horizontal="left" vertical="center" wrapText="1"/>
      <protection/>
    </xf>
    <xf numFmtId="0" fontId="69" fillId="0" borderId="61" xfId="58" applyFont="1" applyFill="1" applyBorder="1" applyAlignment="1" applyProtection="1">
      <alignment horizontal="left" vertical="center"/>
      <protection/>
    </xf>
    <xf numFmtId="0" fontId="69" fillId="0" borderId="62" xfId="58" applyFont="1" applyFill="1" applyBorder="1" applyAlignment="1" applyProtection="1">
      <alignment horizontal="left" vertical="center"/>
      <protection/>
    </xf>
    <xf numFmtId="0" fontId="67" fillId="0" borderId="53" xfId="58" applyFont="1" applyFill="1" applyBorder="1" applyAlignment="1" applyProtection="1">
      <alignment horizontal="left" vertical="center" wrapText="1"/>
      <protection/>
    </xf>
    <xf numFmtId="0" fontId="67" fillId="0" borderId="54" xfId="58" applyFont="1" applyFill="1" applyBorder="1" applyAlignment="1" applyProtection="1">
      <alignment horizontal="left" vertical="center" wrapText="1"/>
      <protection/>
    </xf>
    <xf numFmtId="0" fontId="67" fillId="0" borderId="36" xfId="58" applyFont="1" applyFill="1" applyBorder="1" applyAlignment="1" applyProtection="1">
      <alignment horizontal="left" vertical="center" wrapText="1"/>
      <protection/>
    </xf>
    <xf numFmtId="0" fontId="68" fillId="0" borderId="61" xfId="58" applyFont="1" applyFill="1" applyBorder="1" applyAlignment="1" applyProtection="1">
      <alignment horizontal="left" vertical="center"/>
      <protection/>
    </xf>
    <xf numFmtId="0" fontId="68" fillId="0" borderId="62" xfId="58" applyFont="1" applyFill="1" applyBorder="1" applyAlignment="1" applyProtection="1">
      <alignment horizontal="left" vertical="center"/>
      <protection/>
    </xf>
    <xf numFmtId="0" fontId="65" fillId="0" borderId="0" xfId="58" applyFont="1" applyFill="1" applyAlignment="1">
      <alignment horizontal="center" wrapText="1"/>
      <protection/>
    </xf>
    <xf numFmtId="0" fontId="65" fillId="0" borderId="0" xfId="58" applyFont="1" applyFill="1" applyAlignment="1">
      <alignment horizontal="center"/>
      <protection/>
    </xf>
    <xf numFmtId="0" fontId="66" fillId="0" borderId="57" xfId="58" applyFont="1" applyFill="1" applyBorder="1" applyAlignment="1">
      <alignment horizontal="right"/>
      <protection/>
    </xf>
    <xf numFmtId="0" fontId="67" fillId="0" borderId="53" xfId="58" applyFont="1" applyFill="1" applyBorder="1" applyAlignment="1">
      <alignment horizontal="center" vertical="center" wrapText="1"/>
      <protection/>
    </xf>
    <xf numFmtId="0" fontId="67" fillId="0" borderId="56" xfId="58" applyFont="1" applyFill="1" applyBorder="1" applyAlignment="1">
      <alignment horizontal="center" vertical="center" wrapText="1"/>
      <protection/>
    </xf>
    <xf numFmtId="0" fontId="67" fillId="0" borderId="63" xfId="58" applyFont="1" applyFill="1" applyBorder="1" applyAlignment="1">
      <alignment horizontal="center" vertical="center" wrapText="1"/>
      <protection/>
    </xf>
    <xf numFmtId="0" fontId="67" fillId="0" borderId="64" xfId="58" applyFont="1" applyFill="1" applyBorder="1" applyAlignment="1">
      <alignment horizontal="center" vertical="center" wrapText="1"/>
      <protection/>
    </xf>
    <xf numFmtId="0" fontId="67" fillId="0" borderId="54" xfId="58" applyFont="1" applyFill="1" applyBorder="1" applyAlignment="1">
      <alignment horizontal="center" vertical="center" wrapText="1"/>
      <protection/>
    </xf>
    <xf numFmtId="0" fontId="67" fillId="0" borderId="57" xfId="58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3" fontId="26" fillId="22" borderId="13" xfId="0" applyNumberFormat="1" applyFont="1" applyFill="1" applyBorder="1" applyAlignment="1">
      <alignment horizontal="center" vertical="center"/>
    </xf>
    <xf numFmtId="3" fontId="26" fillId="22" borderId="14" xfId="0" applyNumberFormat="1" applyFont="1" applyFill="1" applyBorder="1" applyAlignment="1">
      <alignment horizontal="center" vertical="center"/>
    </xf>
    <xf numFmtId="3" fontId="26" fillId="22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_12.melléklet" xfId="58"/>
    <cellStyle name="Normál_8.számú melléklet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8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.7109375" style="15" customWidth="1"/>
    <col min="2" max="4" width="9.140625" style="15" customWidth="1"/>
    <col min="5" max="5" width="11.57421875" style="15" customWidth="1"/>
    <col min="6" max="6" width="11.7109375" style="21" customWidth="1"/>
    <col min="7" max="7" width="10.7109375" style="21" customWidth="1"/>
    <col min="8" max="8" width="11.8515625" style="21" customWidth="1"/>
    <col min="9" max="9" width="10.7109375" style="65" customWidth="1"/>
  </cols>
  <sheetData>
    <row r="1" spans="1:10" ht="18" customHeight="1">
      <c r="A1" s="516"/>
      <c r="B1" s="516"/>
      <c r="C1" s="516"/>
      <c r="D1" s="516"/>
      <c r="E1" s="516"/>
      <c r="F1" s="516"/>
      <c r="G1" s="516"/>
      <c r="H1" s="516"/>
      <c r="I1" s="516"/>
      <c r="J1" s="13"/>
    </row>
    <row r="2" spans="2:10" ht="12.75" customHeight="1">
      <c r="B2" s="1"/>
      <c r="C2" s="1"/>
      <c r="D2" s="1"/>
      <c r="E2" s="1"/>
      <c r="F2" s="20"/>
      <c r="H2" s="22"/>
      <c r="I2" s="64"/>
      <c r="J2" s="13"/>
    </row>
    <row r="3" spans="1:10" ht="12.75" customHeight="1">
      <c r="A3" s="516"/>
      <c r="B3" s="516"/>
      <c r="C3" s="516"/>
      <c r="D3" s="516"/>
      <c r="E3" s="516"/>
      <c r="F3" s="516"/>
      <c r="G3" s="516"/>
      <c r="H3" s="516"/>
      <c r="I3" s="516"/>
      <c r="J3" s="13"/>
    </row>
    <row r="4" spans="1:10" ht="12.75" customHeight="1">
      <c r="A4" s="516" t="s">
        <v>63</v>
      </c>
      <c r="B4" s="516"/>
      <c r="C4" s="516"/>
      <c r="D4" s="516"/>
      <c r="E4" s="516"/>
      <c r="F4" s="516"/>
      <c r="G4" s="516"/>
      <c r="H4" s="516"/>
      <c r="I4" s="516"/>
      <c r="J4" s="13"/>
    </row>
    <row r="5" ht="12.75" customHeight="1">
      <c r="J5" s="13"/>
    </row>
    <row r="6" spans="9:10" ht="18" customHeight="1">
      <c r="I6" s="66" t="s">
        <v>4</v>
      </c>
      <c r="J6" s="13"/>
    </row>
    <row r="7" spans="1:10" ht="35.25" customHeight="1">
      <c r="A7" s="509" t="s">
        <v>48</v>
      </c>
      <c r="B7" s="507" t="s">
        <v>7</v>
      </c>
      <c r="C7" s="507"/>
      <c r="D7" s="507"/>
      <c r="E7" s="507"/>
      <c r="F7" s="43" t="s">
        <v>0</v>
      </c>
      <c r="G7" s="43" t="s">
        <v>1</v>
      </c>
      <c r="H7" s="517" t="s">
        <v>2</v>
      </c>
      <c r="I7" s="511" t="s">
        <v>38</v>
      </c>
      <c r="J7" s="13"/>
    </row>
    <row r="8" spans="1:10" ht="14.25" customHeight="1">
      <c r="A8" s="510"/>
      <c r="B8" s="507"/>
      <c r="C8" s="507"/>
      <c r="D8" s="507"/>
      <c r="E8" s="507"/>
      <c r="F8" s="513" t="s">
        <v>3</v>
      </c>
      <c r="G8" s="513"/>
      <c r="H8" s="517"/>
      <c r="I8" s="511"/>
      <c r="J8" s="13"/>
    </row>
    <row r="9" spans="1:10" ht="18" customHeight="1">
      <c r="A9" s="55"/>
      <c r="B9" s="512" t="s">
        <v>6</v>
      </c>
      <c r="C9" s="512"/>
      <c r="D9" s="512"/>
      <c r="E9" s="512"/>
      <c r="F9" s="47"/>
      <c r="G9" s="47"/>
      <c r="H9" s="47"/>
      <c r="I9" s="48"/>
      <c r="J9" s="13"/>
    </row>
    <row r="10" spans="1:10" ht="15" customHeight="1">
      <c r="A10" s="55"/>
      <c r="B10" s="503" t="s">
        <v>10</v>
      </c>
      <c r="C10" s="503"/>
      <c r="D10" s="503"/>
      <c r="E10" s="503"/>
      <c r="F10" s="47"/>
      <c r="G10" s="47"/>
      <c r="H10" s="47"/>
      <c r="I10" s="48"/>
      <c r="J10" s="42"/>
    </row>
    <row r="11" spans="1:10" ht="15.75" customHeight="1">
      <c r="A11" s="56" t="s">
        <v>17</v>
      </c>
      <c r="B11" s="508" t="s">
        <v>11</v>
      </c>
      <c r="C11" s="508"/>
      <c r="D11" s="508"/>
      <c r="E11" s="508"/>
      <c r="F11" s="60">
        <v>17513</v>
      </c>
      <c r="G11" s="60">
        <v>22513</v>
      </c>
      <c r="H11" s="60">
        <v>28395</v>
      </c>
      <c r="I11" s="81">
        <f>H11/G11*100</f>
        <v>126.12712654910496</v>
      </c>
      <c r="J11" s="13"/>
    </row>
    <row r="12" spans="1:10" ht="16.5" customHeight="1">
      <c r="A12" s="56" t="s">
        <v>18</v>
      </c>
      <c r="B12" s="508" t="s">
        <v>62</v>
      </c>
      <c r="C12" s="508"/>
      <c r="D12" s="508"/>
      <c r="E12" s="508"/>
      <c r="F12" s="60">
        <f>SUM(F13:F17)</f>
        <v>21784</v>
      </c>
      <c r="G12" s="60">
        <f>SUM(G13:G17)</f>
        <v>21784</v>
      </c>
      <c r="H12" s="60">
        <f>SUM(H13:H17)</f>
        <v>28766</v>
      </c>
      <c r="I12" s="81">
        <f>H12/G12*100</f>
        <v>132.0510466397356</v>
      </c>
      <c r="J12" s="13"/>
    </row>
    <row r="13" spans="1:10" ht="16.5" customHeight="1">
      <c r="A13" s="46" t="s">
        <v>65</v>
      </c>
      <c r="B13" s="497" t="s">
        <v>57</v>
      </c>
      <c r="C13" s="498"/>
      <c r="D13" s="498"/>
      <c r="E13" s="499"/>
      <c r="F13" s="60">
        <v>4</v>
      </c>
      <c r="G13" s="60">
        <v>4</v>
      </c>
      <c r="H13" s="60"/>
      <c r="I13" s="81"/>
      <c r="J13" s="13"/>
    </row>
    <row r="14" spans="1:10" ht="15" customHeight="1">
      <c r="A14" s="46" t="s">
        <v>66</v>
      </c>
      <c r="B14" s="508" t="s">
        <v>56</v>
      </c>
      <c r="C14" s="508"/>
      <c r="D14" s="508"/>
      <c r="E14" s="508"/>
      <c r="F14" s="60">
        <v>350</v>
      </c>
      <c r="G14" s="60">
        <v>350</v>
      </c>
      <c r="H14" s="60">
        <v>545</v>
      </c>
      <c r="I14" s="81">
        <f>H14/G14*100</f>
        <v>155.71428571428572</v>
      </c>
      <c r="J14" s="13"/>
    </row>
    <row r="15" spans="1:10" ht="12.75" customHeight="1">
      <c r="A15" s="46" t="s">
        <v>67</v>
      </c>
      <c r="B15" s="508" t="s">
        <v>5</v>
      </c>
      <c r="C15" s="508"/>
      <c r="D15" s="508"/>
      <c r="E15" s="508"/>
      <c r="F15" s="60">
        <v>18300</v>
      </c>
      <c r="G15" s="60">
        <v>18300</v>
      </c>
      <c r="H15" s="60">
        <v>24516</v>
      </c>
      <c r="I15" s="81">
        <f aca="true" t="shared" si="0" ref="I15:I43">H15/G15*100</f>
        <v>133.9672131147541</v>
      </c>
      <c r="J15" s="13"/>
    </row>
    <row r="16" spans="1:10" ht="15.75" customHeight="1">
      <c r="A16" s="46" t="s">
        <v>68</v>
      </c>
      <c r="B16" s="508" t="s">
        <v>64</v>
      </c>
      <c r="C16" s="508"/>
      <c r="D16" s="508"/>
      <c r="E16" s="508"/>
      <c r="F16" s="60">
        <v>2830</v>
      </c>
      <c r="G16" s="60">
        <v>2830</v>
      </c>
      <c r="H16" s="60">
        <v>2578</v>
      </c>
      <c r="I16" s="81">
        <f t="shared" si="0"/>
        <v>91.09540636042402</v>
      </c>
      <c r="J16" s="13"/>
    </row>
    <row r="17" spans="1:10" ht="15.75" customHeight="1">
      <c r="A17" s="46" t="s">
        <v>69</v>
      </c>
      <c r="B17" s="57" t="s">
        <v>12</v>
      </c>
      <c r="C17" s="57"/>
      <c r="D17" s="57"/>
      <c r="E17" s="57"/>
      <c r="F17" s="60">
        <v>300</v>
      </c>
      <c r="G17" s="60">
        <v>300</v>
      </c>
      <c r="H17" s="60">
        <v>1127</v>
      </c>
      <c r="I17" s="81">
        <f t="shared" si="0"/>
        <v>375.6666666666667</v>
      </c>
      <c r="J17" s="13"/>
    </row>
    <row r="18" spans="1:10" ht="16.5" customHeight="1">
      <c r="A18" s="503" t="s">
        <v>49</v>
      </c>
      <c r="B18" s="504"/>
      <c r="C18" s="504"/>
      <c r="D18" s="504"/>
      <c r="E18" s="504"/>
      <c r="F18" s="504"/>
      <c r="G18" s="504"/>
      <c r="H18" s="504"/>
      <c r="I18" s="504"/>
      <c r="J18" s="13"/>
    </row>
    <row r="19" spans="1:10" ht="12.75" customHeight="1">
      <c r="A19" s="46" t="s">
        <v>19</v>
      </c>
      <c r="B19" s="57" t="s">
        <v>9</v>
      </c>
      <c r="C19" s="57"/>
      <c r="D19" s="57"/>
      <c r="E19" s="57"/>
      <c r="F19" s="60">
        <f>SUM(F20:F30)</f>
        <v>109044</v>
      </c>
      <c r="G19" s="60">
        <f>SUM(G20:G30)</f>
        <v>128385</v>
      </c>
      <c r="H19" s="60">
        <f>SUM(H20:H30)</f>
        <v>128385</v>
      </c>
      <c r="I19" s="81">
        <f t="shared" si="0"/>
        <v>100</v>
      </c>
      <c r="J19" s="13"/>
    </row>
    <row r="20" spans="1:10" ht="12.75" customHeight="1">
      <c r="A20" s="46" t="s">
        <v>20</v>
      </c>
      <c r="B20" s="508" t="s">
        <v>70</v>
      </c>
      <c r="C20" s="508"/>
      <c r="D20" s="508"/>
      <c r="E20" s="508"/>
      <c r="F20" s="60">
        <v>24502</v>
      </c>
      <c r="G20" s="60">
        <v>27157</v>
      </c>
      <c r="H20" s="60">
        <v>27157</v>
      </c>
      <c r="I20" s="81">
        <f t="shared" si="0"/>
        <v>100</v>
      </c>
      <c r="J20" s="13"/>
    </row>
    <row r="21" spans="1:10" ht="15.75" customHeight="1">
      <c r="A21" s="46" t="s">
        <v>87</v>
      </c>
      <c r="B21" s="500" t="s">
        <v>86</v>
      </c>
      <c r="C21" s="501"/>
      <c r="D21" s="501"/>
      <c r="E21" s="502"/>
      <c r="F21" s="60">
        <v>48757</v>
      </c>
      <c r="G21" s="60">
        <v>48184</v>
      </c>
      <c r="H21" s="60">
        <v>48184</v>
      </c>
      <c r="I21" s="81">
        <f t="shared" si="0"/>
        <v>100</v>
      </c>
      <c r="J21" s="13"/>
    </row>
    <row r="22" spans="1:10" ht="12.75" customHeight="1">
      <c r="A22" s="46" t="s">
        <v>88</v>
      </c>
      <c r="B22" s="497" t="s">
        <v>78</v>
      </c>
      <c r="C22" s="505"/>
      <c r="D22" s="505"/>
      <c r="E22" s="506"/>
      <c r="F22" s="60">
        <v>21189</v>
      </c>
      <c r="G22" s="60">
        <v>23030</v>
      </c>
      <c r="H22" s="60">
        <v>23030</v>
      </c>
      <c r="I22" s="81">
        <f t="shared" si="0"/>
        <v>100</v>
      </c>
      <c r="J22" s="13"/>
    </row>
    <row r="23" spans="1:10" ht="12.75" customHeight="1">
      <c r="A23" s="46" t="s">
        <v>89</v>
      </c>
      <c r="B23" s="497" t="s">
        <v>79</v>
      </c>
      <c r="C23" s="505"/>
      <c r="D23" s="505"/>
      <c r="E23" s="506"/>
      <c r="F23" s="60">
        <v>9318</v>
      </c>
      <c r="G23" s="60">
        <v>9318</v>
      </c>
      <c r="H23" s="60">
        <v>9318</v>
      </c>
      <c r="I23" s="81">
        <f t="shared" si="0"/>
        <v>100</v>
      </c>
      <c r="J23" s="13"/>
    </row>
    <row r="24" spans="1:10" ht="12.75" customHeight="1">
      <c r="A24" s="46" t="s">
        <v>71</v>
      </c>
      <c r="B24" s="497" t="s">
        <v>80</v>
      </c>
      <c r="C24" s="505"/>
      <c r="D24" s="505"/>
      <c r="E24" s="506"/>
      <c r="F24" s="60">
        <v>2104</v>
      </c>
      <c r="G24" s="60">
        <v>2048</v>
      </c>
      <c r="H24" s="60">
        <v>2048</v>
      </c>
      <c r="I24" s="81">
        <f t="shared" si="0"/>
        <v>100</v>
      </c>
      <c r="J24" s="13"/>
    </row>
    <row r="25" spans="1:10" ht="12.75" customHeight="1">
      <c r="A25" s="46" t="s">
        <v>72</v>
      </c>
      <c r="B25" s="497" t="s">
        <v>81</v>
      </c>
      <c r="C25" s="505"/>
      <c r="D25" s="505"/>
      <c r="E25" s="506"/>
      <c r="F25" s="60">
        <v>1528</v>
      </c>
      <c r="G25" s="60">
        <v>1528</v>
      </c>
      <c r="H25" s="60">
        <v>1528</v>
      </c>
      <c r="I25" s="81">
        <f t="shared" si="0"/>
        <v>100</v>
      </c>
      <c r="J25" s="13"/>
    </row>
    <row r="26" spans="1:10" ht="12.75" customHeight="1">
      <c r="A26" s="46" t="s">
        <v>73</v>
      </c>
      <c r="B26" s="497" t="s">
        <v>82</v>
      </c>
      <c r="C26" s="505"/>
      <c r="D26" s="505"/>
      <c r="E26" s="506"/>
      <c r="F26" s="60">
        <v>1646</v>
      </c>
      <c r="G26" s="60">
        <v>3360</v>
      </c>
      <c r="H26" s="60">
        <v>3360</v>
      </c>
      <c r="I26" s="81">
        <f t="shared" si="0"/>
        <v>100</v>
      </c>
      <c r="J26" s="13"/>
    </row>
    <row r="27" spans="1:10" ht="12.75" customHeight="1">
      <c r="A27" s="46" t="s">
        <v>74</v>
      </c>
      <c r="B27" s="88" t="s">
        <v>85</v>
      </c>
      <c r="C27" s="86"/>
      <c r="D27" s="86"/>
      <c r="E27" s="87"/>
      <c r="F27" s="60"/>
      <c r="G27" s="60">
        <v>1525</v>
      </c>
      <c r="H27" s="60">
        <v>1525</v>
      </c>
      <c r="I27" s="81">
        <f t="shared" si="0"/>
        <v>100</v>
      </c>
      <c r="J27" s="13"/>
    </row>
    <row r="28" spans="1:10" ht="12.75" customHeight="1">
      <c r="A28" s="46" t="s">
        <v>75</v>
      </c>
      <c r="B28" s="88" t="s">
        <v>83</v>
      </c>
      <c r="C28" s="86"/>
      <c r="D28" s="86"/>
      <c r="E28" s="87"/>
      <c r="F28" s="60"/>
      <c r="G28" s="60">
        <v>2117</v>
      </c>
      <c r="H28" s="60">
        <v>2117</v>
      </c>
      <c r="I28" s="81">
        <f t="shared" si="0"/>
        <v>100</v>
      </c>
      <c r="J28" s="13"/>
    </row>
    <row r="29" spans="1:10" ht="12.75" customHeight="1">
      <c r="A29" s="46" t="s">
        <v>76</v>
      </c>
      <c r="B29" s="88" t="s">
        <v>84</v>
      </c>
      <c r="C29" s="86"/>
      <c r="D29" s="86"/>
      <c r="E29" s="87"/>
      <c r="F29" s="60"/>
      <c r="G29" s="60">
        <v>5443</v>
      </c>
      <c r="H29" s="60">
        <v>5443</v>
      </c>
      <c r="I29" s="81">
        <f t="shared" si="0"/>
        <v>100</v>
      </c>
      <c r="J29" s="13"/>
    </row>
    <row r="30" spans="1:10" ht="12.75" customHeight="1">
      <c r="A30" s="46" t="s">
        <v>77</v>
      </c>
      <c r="B30" s="497" t="s">
        <v>52</v>
      </c>
      <c r="C30" s="498"/>
      <c r="D30" s="498"/>
      <c r="E30" s="499"/>
      <c r="F30" s="60"/>
      <c r="G30" s="60">
        <v>4675</v>
      </c>
      <c r="H30" s="60">
        <v>4675</v>
      </c>
      <c r="I30" s="81">
        <f t="shared" si="0"/>
        <v>100</v>
      </c>
      <c r="J30" s="13"/>
    </row>
    <row r="31" spans="1:10" ht="15" customHeight="1">
      <c r="A31" s="46" t="s">
        <v>21</v>
      </c>
      <c r="B31" s="57" t="s">
        <v>90</v>
      </c>
      <c r="C31" s="57"/>
      <c r="D31" s="57"/>
      <c r="E31" s="57"/>
      <c r="F31" s="61">
        <v>950</v>
      </c>
      <c r="G31" s="61">
        <v>950</v>
      </c>
      <c r="H31" s="62">
        <v>643</v>
      </c>
      <c r="I31" s="81">
        <f t="shared" si="0"/>
        <v>67.6842105263158</v>
      </c>
      <c r="J31" s="13"/>
    </row>
    <row r="32" spans="1:10" ht="15.75" customHeight="1">
      <c r="A32" s="46" t="s">
        <v>22</v>
      </c>
      <c r="B32" s="57" t="s">
        <v>91</v>
      </c>
      <c r="C32" s="57"/>
      <c r="D32" s="57"/>
      <c r="E32" s="57"/>
      <c r="F32" s="60">
        <v>150</v>
      </c>
      <c r="G32" s="60">
        <v>150</v>
      </c>
      <c r="H32" s="60">
        <v>383</v>
      </c>
      <c r="I32" s="81">
        <f t="shared" si="0"/>
        <v>255.33333333333331</v>
      </c>
      <c r="J32" s="13"/>
    </row>
    <row r="33" spans="1:10" ht="16.5" customHeight="1">
      <c r="A33" s="503" t="s">
        <v>13</v>
      </c>
      <c r="B33" s="504"/>
      <c r="C33" s="504"/>
      <c r="D33" s="504"/>
      <c r="E33" s="504"/>
      <c r="F33" s="504"/>
      <c r="G33" s="504"/>
      <c r="H33" s="504"/>
      <c r="I33" s="504"/>
      <c r="J33" s="13"/>
    </row>
    <row r="34" spans="1:10" ht="12.75" customHeight="1">
      <c r="A34" s="46" t="s">
        <v>23</v>
      </c>
      <c r="B34" s="497" t="s">
        <v>58</v>
      </c>
      <c r="C34" s="498"/>
      <c r="D34" s="498"/>
      <c r="E34" s="498"/>
      <c r="F34" s="60">
        <v>53289</v>
      </c>
      <c r="G34" s="60">
        <v>64971</v>
      </c>
      <c r="H34" s="60">
        <v>60651</v>
      </c>
      <c r="I34" s="81">
        <f t="shared" si="0"/>
        <v>93.35087962321651</v>
      </c>
      <c r="J34" s="13"/>
    </row>
    <row r="35" spans="1:10" ht="12.75" customHeight="1">
      <c r="A35" s="46" t="s">
        <v>24</v>
      </c>
      <c r="B35" s="15" t="s">
        <v>59</v>
      </c>
      <c r="F35" s="82">
        <v>17669</v>
      </c>
      <c r="G35" s="82">
        <v>64115</v>
      </c>
      <c r="H35" s="82">
        <v>62558</v>
      </c>
      <c r="I35" s="81">
        <f t="shared" si="0"/>
        <v>97.5715511190829</v>
      </c>
      <c r="J35" s="13"/>
    </row>
    <row r="36" spans="1:10" s="39" customFormat="1" ht="12.75" customHeight="1">
      <c r="A36" s="46" t="s">
        <v>25</v>
      </c>
      <c r="B36" s="529" t="s">
        <v>53</v>
      </c>
      <c r="C36" s="530"/>
      <c r="D36" s="530"/>
      <c r="E36" s="530"/>
      <c r="F36" s="60"/>
      <c r="G36" s="60"/>
      <c r="H36" s="60">
        <v>80</v>
      </c>
      <c r="I36" s="81"/>
      <c r="J36" s="13"/>
    </row>
    <row r="37" spans="1:10" ht="12.75" customHeight="1">
      <c r="A37" s="46" t="s">
        <v>26</v>
      </c>
      <c r="B37" s="504" t="s">
        <v>47</v>
      </c>
      <c r="C37" s="504"/>
      <c r="D37" s="504"/>
      <c r="E37" s="504"/>
      <c r="F37" s="60"/>
      <c r="G37" s="60"/>
      <c r="H37" s="60">
        <v>39</v>
      </c>
      <c r="I37" s="81"/>
      <c r="J37" s="13"/>
    </row>
    <row r="38" spans="1:10" ht="12.75" customHeight="1">
      <c r="A38" s="46" t="s">
        <v>27</v>
      </c>
      <c r="B38" s="500" t="s">
        <v>61</v>
      </c>
      <c r="C38" s="535"/>
      <c r="D38" s="535"/>
      <c r="E38" s="536"/>
      <c r="F38" s="60">
        <v>550</v>
      </c>
      <c r="G38" s="60">
        <v>550</v>
      </c>
      <c r="H38" s="60">
        <v>230</v>
      </c>
      <c r="I38" s="81">
        <f t="shared" si="0"/>
        <v>41.81818181818181</v>
      </c>
      <c r="J38" s="13"/>
    </row>
    <row r="39" spans="1:10" ht="16.5" customHeight="1">
      <c r="A39" s="46" t="s">
        <v>28</v>
      </c>
      <c r="B39" s="532" t="s">
        <v>39</v>
      </c>
      <c r="C39" s="533"/>
      <c r="D39" s="533"/>
      <c r="E39" s="534"/>
      <c r="F39" s="60"/>
      <c r="G39" s="60"/>
      <c r="H39" s="60"/>
      <c r="I39" s="81"/>
      <c r="J39" s="13"/>
    </row>
    <row r="40" spans="1:10" ht="12.75" customHeight="1">
      <c r="A40" s="503" t="s">
        <v>14</v>
      </c>
      <c r="B40" s="504"/>
      <c r="C40" s="504"/>
      <c r="D40" s="504"/>
      <c r="E40" s="504"/>
      <c r="F40" s="504"/>
      <c r="G40" s="504"/>
      <c r="H40" s="504"/>
      <c r="I40" s="504"/>
      <c r="J40" s="13"/>
    </row>
    <row r="41" spans="1:10" ht="15.75" customHeight="1">
      <c r="A41" s="46" t="s">
        <v>29</v>
      </c>
      <c r="B41" s="57" t="s">
        <v>15</v>
      </c>
      <c r="C41" s="57"/>
      <c r="D41" s="57"/>
      <c r="E41" s="57"/>
      <c r="F41" s="61">
        <v>16984</v>
      </c>
      <c r="G41" s="61">
        <v>12175</v>
      </c>
      <c r="H41" s="61"/>
      <c r="I41" s="81">
        <f t="shared" si="0"/>
        <v>0</v>
      </c>
      <c r="J41" s="13"/>
    </row>
    <row r="42" spans="1:10" ht="15.75" customHeight="1">
      <c r="A42" s="46" t="s">
        <v>60</v>
      </c>
      <c r="B42" s="508" t="s">
        <v>40</v>
      </c>
      <c r="C42" s="508"/>
      <c r="D42" s="508"/>
      <c r="E42" s="508"/>
      <c r="F42" s="61"/>
      <c r="G42" s="61"/>
      <c r="H42" s="61">
        <v>-3770</v>
      </c>
      <c r="I42" s="81"/>
      <c r="J42" s="13"/>
    </row>
    <row r="43" spans="1:10" ht="15.75" customHeight="1">
      <c r="A43" s="46"/>
      <c r="B43" s="503" t="s">
        <v>16</v>
      </c>
      <c r="C43" s="503"/>
      <c r="D43" s="503"/>
      <c r="E43" s="503"/>
      <c r="F43" s="63">
        <f>SUM(F11+F12+F19+F31+F32+F34+F35+F36+F37+F38+F39+F41+F42)</f>
        <v>237933</v>
      </c>
      <c r="G43" s="63">
        <f>SUM(G11+G12+G19+G31+G32+G34+G35+G36+G37+G38+G39+G41+G42)</f>
        <v>315593</v>
      </c>
      <c r="H43" s="63">
        <f>SUM(H11+H12+H19+H31+H32+H34+H35+H36+H37+H38+H39+H41+H42)</f>
        <v>306360</v>
      </c>
      <c r="I43" s="81">
        <f t="shared" si="0"/>
        <v>97.07439645366026</v>
      </c>
      <c r="J43" s="13"/>
    </row>
    <row r="44" spans="1:10" ht="15.75" customHeight="1">
      <c r="A44" s="58"/>
      <c r="B44" s="58"/>
      <c r="C44" s="58"/>
      <c r="D44" s="58"/>
      <c r="E44" s="58"/>
      <c r="F44" s="59"/>
      <c r="G44" s="59"/>
      <c r="H44" s="59"/>
      <c r="I44" s="67"/>
      <c r="J44" s="13"/>
    </row>
    <row r="45" spans="1:10" ht="20.25" customHeight="1">
      <c r="A45" s="58"/>
      <c r="B45" s="58"/>
      <c r="C45" s="58"/>
      <c r="D45" s="58"/>
      <c r="E45" s="58"/>
      <c r="F45" s="59"/>
      <c r="G45" s="59"/>
      <c r="H45" s="59"/>
      <c r="I45" s="67"/>
      <c r="J45" s="13"/>
    </row>
    <row r="46" ht="13.5" customHeight="1">
      <c r="J46" s="13"/>
    </row>
    <row r="47" ht="12.75" customHeight="1">
      <c r="J47" s="13"/>
    </row>
    <row r="48" ht="12.75" customHeight="1">
      <c r="J48" s="13"/>
    </row>
    <row r="49" ht="12.75" customHeight="1">
      <c r="J49" s="13"/>
    </row>
    <row r="50" ht="12.75" customHeight="1">
      <c r="J50" s="13"/>
    </row>
    <row r="51" ht="12.75" customHeight="1">
      <c r="J51" s="13"/>
    </row>
    <row r="52" ht="18" customHeight="1">
      <c r="J52" s="13"/>
    </row>
    <row r="53" ht="12.75" customHeight="1">
      <c r="J53" s="13"/>
    </row>
    <row r="54" ht="12.75" customHeight="1">
      <c r="J54" s="13"/>
    </row>
    <row r="55" ht="12.75" customHeight="1">
      <c r="J55" s="13"/>
    </row>
    <row r="56" spans="9:10" ht="18" customHeight="1">
      <c r="I56" s="68"/>
      <c r="J56" s="13"/>
    </row>
    <row r="57" ht="12.75" customHeight="1">
      <c r="J57" s="13"/>
    </row>
    <row r="59" spans="6:9" ht="12.75">
      <c r="F59" s="537" t="s">
        <v>54</v>
      </c>
      <c r="G59" s="537"/>
      <c r="H59" s="537"/>
      <c r="I59" s="537"/>
    </row>
    <row r="60" spans="6:9" ht="12.75">
      <c r="F60" s="26"/>
      <c r="G60" s="26"/>
      <c r="H60" s="26"/>
      <c r="I60" s="64"/>
    </row>
    <row r="61" spans="1:9" ht="12.75">
      <c r="A61" s="1"/>
      <c r="B61" s="1"/>
      <c r="C61" s="1"/>
      <c r="D61" s="1"/>
      <c r="E61" s="1"/>
      <c r="F61" s="20"/>
      <c r="G61" s="20"/>
      <c r="H61" s="20"/>
      <c r="I61" s="69"/>
    </row>
    <row r="62" spans="1:9" ht="12.75">
      <c r="A62" s="1"/>
      <c r="B62" s="1"/>
      <c r="C62" s="1"/>
      <c r="D62" s="1"/>
      <c r="E62" s="1"/>
      <c r="F62" s="20"/>
      <c r="G62" s="20"/>
      <c r="H62" s="521" t="s">
        <v>4</v>
      </c>
      <c r="I62" s="521"/>
    </row>
    <row r="63" spans="1:9" ht="12.75">
      <c r="A63" s="538" t="s">
        <v>48</v>
      </c>
      <c r="B63" s="514" t="s">
        <v>7</v>
      </c>
      <c r="C63" s="514"/>
      <c r="D63" s="514"/>
      <c r="E63" s="514"/>
      <c r="F63" s="49" t="s">
        <v>0</v>
      </c>
      <c r="G63" s="49" t="s">
        <v>1</v>
      </c>
      <c r="H63" s="514" t="s">
        <v>2</v>
      </c>
      <c r="I63" s="515" t="s">
        <v>46</v>
      </c>
    </row>
    <row r="64" spans="1:9" ht="32.25" customHeight="1">
      <c r="A64" s="539"/>
      <c r="B64" s="514"/>
      <c r="C64" s="514"/>
      <c r="D64" s="514"/>
      <c r="E64" s="514"/>
      <c r="F64" s="518" t="s">
        <v>3</v>
      </c>
      <c r="G64" s="518"/>
      <c r="H64" s="514"/>
      <c r="I64" s="515"/>
    </row>
    <row r="65" spans="1:9" ht="16.5" customHeight="1">
      <c r="A65" s="40"/>
      <c r="B65" s="519" t="s">
        <v>8</v>
      </c>
      <c r="C65" s="519"/>
      <c r="D65" s="519"/>
      <c r="E65" s="519"/>
      <c r="F65" s="23"/>
      <c r="G65" s="23"/>
      <c r="H65" s="23"/>
      <c r="I65" s="70"/>
    </row>
    <row r="66" spans="1:9" ht="13.5" customHeight="1">
      <c r="A66" s="18" t="s">
        <v>17</v>
      </c>
      <c r="B66" s="526" t="s">
        <v>30</v>
      </c>
      <c r="C66" s="527"/>
      <c r="D66" s="527"/>
      <c r="E66" s="528"/>
      <c r="F66" s="50">
        <v>63311</v>
      </c>
      <c r="G66" s="50">
        <v>67861</v>
      </c>
      <c r="H66" s="50">
        <v>66317</v>
      </c>
      <c r="I66" s="81">
        <f>H66/G66*100</f>
        <v>97.72476090832731</v>
      </c>
    </row>
    <row r="67" spans="1:9" ht="13.5" customHeight="1">
      <c r="A67" s="18" t="s">
        <v>18</v>
      </c>
      <c r="B67" s="526" t="s">
        <v>31</v>
      </c>
      <c r="C67" s="527"/>
      <c r="D67" s="527"/>
      <c r="E67" s="528"/>
      <c r="F67" s="50">
        <v>14654</v>
      </c>
      <c r="G67" s="50">
        <v>15670</v>
      </c>
      <c r="H67" s="50">
        <v>14467</v>
      </c>
      <c r="I67" s="81">
        <f>H67/G67*100</f>
        <v>92.32291001914487</v>
      </c>
    </row>
    <row r="68" spans="1:9" ht="13.5" customHeight="1">
      <c r="A68" s="51" t="s">
        <v>19</v>
      </c>
      <c r="B68" s="529" t="s">
        <v>32</v>
      </c>
      <c r="C68" s="530"/>
      <c r="D68" s="530"/>
      <c r="E68" s="531"/>
      <c r="F68" s="50">
        <v>61100</v>
      </c>
      <c r="G68" s="50">
        <v>70965</v>
      </c>
      <c r="H68" s="50">
        <v>66427</v>
      </c>
      <c r="I68" s="81">
        <f>H68/G68*100</f>
        <v>93.60529838652857</v>
      </c>
    </row>
    <row r="69" spans="1:9" ht="13.5" customHeight="1">
      <c r="A69" s="51" t="s">
        <v>21</v>
      </c>
      <c r="B69" s="44" t="s">
        <v>41</v>
      </c>
      <c r="C69" s="45"/>
      <c r="D69" s="45"/>
      <c r="E69" s="45"/>
      <c r="F69" s="50">
        <v>29991</v>
      </c>
      <c r="G69" s="50">
        <v>37221</v>
      </c>
      <c r="H69" s="50">
        <v>37254</v>
      </c>
      <c r="I69" s="81">
        <f>H69/G69*100</f>
        <v>100.08865962762957</v>
      </c>
    </row>
    <row r="70" spans="1:9" ht="13.5" customHeight="1">
      <c r="A70" s="51" t="s">
        <v>22</v>
      </c>
      <c r="B70" s="15" t="s">
        <v>92</v>
      </c>
      <c r="F70" s="50"/>
      <c r="G70" s="50"/>
      <c r="H70" s="50">
        <v>100</v>
      </c>
      <c r="I70" s="81"/>
    </row>
    <row r="71" spans="1:9" ht="13.5" customHeight="1">
      <c r="A71" s="51" t="s">
        <v>23</v>
      </c>
      <c r="B71" s="52" t="s">
        <v>42</v>
      </c>
      <c r="C71" s="35"/>
      <c r="D71" s="35"/>
      <c r="E71" s="35"/>
      <c r="F71" s="50">
        <v>4075</v>
      </c>
      <c r="G71" s="50">
        <v>4412</v>
      </c>
      <c r="H71" s="50">
        <v>3922</v>
      </c>
      <c r="I71" s="81">
        <f aca="true" t="shared" si="1" ref="I71:I84">H71/G71*100</f>
        <v>88.89392565729828</v>
      </c>
    </row>
    <row r="72" spans="1:9" ht="13.5" customHeight="1">
      <c r="A72" s="51" t="s">
        <v>24</v>
      </c>
      <c r="B72" s="83" t="s">
        <v>93</v>
      </c>
      <c r="C72" s="84"/>
      <c r="D72" s="84"/>
      <c r="E72" s="85"/>
      <c r="F72" s="50">
        <v>30285</v>
      </c>
      <c r="G72" s="50">
        <v>33972</v>
      </c>
      <c r="H72" s="50">
        <v>33776</v>
      </c>
      <c r="I72" s="81">
        <f t="shared" si="1"/>
        <v>99.4230542799953</v>
      </c>
    </row>
    <row r="73" spans="1:9" ht="16.5" customHeight="1">
      <c r="A73" s="53"/>
      <c r="B73" s="532" t="s">
        <v>35</v>
      </c>
      <c r="C73" s="533"/>
      <c r="D73" s="533"/>
      <c r="E73" s="534"/>
      <c r="F73" s="38">
        <f>SUM(F66:F72)</f>
        <v>203416</v>
      </c>
      <c r="G73" s="38">
        <f>SUM(G66:G72)</f>
        <v>230101</v>
      </c>
      <c r="H73" s="38">
        <f>SUM(H66:H72)</f>
        <v>222263</v>
      </c>
      <c r="I73" s="81">
        <f t="shared" si="1"/>
        <v>96.59366973633318</v>
      </c>
    </row>
    <row r="74" spans="1:9" ht="13.5" customHeight="1">
      <c r="A74" s="18" t="s">
        <v>25</v>
      </c>
      <c r="B74" s="526" t="s">
        <v>33</v>
      </c>
      <c r="C74" s="505"/>
      <c r="D74" s="505"/>
      <c r="E74" s="506"/>
      <c r="F74" s="50">
        <v>17669</v>
      </c>
      <c r="G74" s="50">
        <v>68450</v>
      </c>
      <c r="H74" s="50">
        <v>65524</v>
      </c>
      <c r="I74" s="81">
        <f t="shared" si="1"/>
        <v>95.7253469685902</v>
      </c>
    </row>
    <row r="75" spans="1:9" ht="13.5" customHeight="1">
      <c r="A75" s="18" t="s">
        <v>26</v>
      </c>
      <c r="B75" s="526" t="s">
        <v>34</v>
      </c>
      <c r="C75" s="527"/>
      <c r="D75" s="527"/>
      <c r="E75" s="528"/>
      <c r="F75" s="50">
        <v>8000</v>
      </c>
      <c r="G75" s="50">
        <v>12288</v>
      </c>
      <c r="H75" s="50">
        <v>3296</v>
      </c>
      <c r="I75" s="81">
        <f t="shared" si="1"/>
        <v>26.822916666666668</v>
      </c>
    </row>
    <row r="76" spans="1:9" ht="13.5" customHeight="1">
      <c r="A76" s="18" t="s">
        <v>27</v>
      </c>
      <c r="B76" s="44" t="s">
        <v>43</v>
      </c>
      <c r="C76" s="44"/>
      <c r="D76" s="44"/>
      <c r="E76" s="44"/>
      <c r="F76" s="50"/>
      <c r="G76" s="50"/>
      <c r="H76" s="50"/>
      <c r="I76" s="81"/>
    </row>
    <row r="77" spans="1:9" ht="13.5" customHeight="1">
      <c r="A77" s="18" t="s">
        <v>28</v>
      </c>
      <c r="B77" s="522" t="s">
        <v>44</v>
      </c>
      <c r="C77" s="522"/>
      <c r="D77" s="522"/>
      <c r="E77" s="522"/>
      <c r="F77" s="50">
        <v>1235</v>
      </c>
      <c r="G77" s="50">
        <v>1435</v>
      </c>
      <c r="H77" s="50">
        <v>1406</v>
      </c>
      <c r="I77" s="81">
        <f t="shared" si="1"/>
        <v>97.97909407665504</v>
      </c>
    </row>
    <row r="78" spans="1:9" ht="16.5" customHeight="1">
      <c r="A78" s="18"/>
      <c r="B78" s="519" t="s">
        <v>36</v>
      </c>
      <c r="C78" s="519"/>
      <c r="D78" s="519"/>
      <c r="E78" s="519"/>
      <c r="F78" s="38">
        <f>SUM(F74:F77)</f>
        <v>26904</v>
      </c>
      <c r="G78" s="38">
        <f>SUM(G74:G77)</f>
        <v>82173</v>
      </c>
      <c r="H78" s="38">
        <f>SUM(H74:H77)</f>
        <v>70226</v>
      </c>
      <c r="I78" s="81">
        <f t="shared" si="1"/>
        <v>85.46116120866951</v>
      </c>
    </row>
    <row r="79" spans="1:9" ht="13.5" customHeight="1">
      <c r="A79" s="18" t="s">
        <v>29</v>
      </c>
      <c r="B79" s="522" t="s">
        <v>55</v>
      </c>
      <c r="C79" s="519"/>
      <c r="D79" s="519"/>
      <c r="E79" s="519"/>
      <c r="F79" s="50"/>
      <c r="G79" s="50"/>
      <c r="H79" s="50"/>
      <c r="I79" s="81"/>
    </row>
    <row r="80" spans="1:9" ht="13.5" customHeight="1">
      <c r="A80" s="18" t="s">
        <v>60</v>
      </c>
      <c r="B80" s="522" t="s">
        <v>50</v>
      </c>
      <c r="C80" s="522"/>
      <c r="D80" s="522"/>
      <c r="E80" s="522"/>
      <c r="F80" s="50"/>
      <c r="G80" s="50"/>
      <c r="H80" s="50"/>
      <c r="I80" s="81"/>
    </row>
    <row r="81" spans="1:9" ht="13.5" customHeight="1">
      <c r="A81" s="18" t="s">
        <v>95</v>
      </c>
      <c r="B81" s="526" t="s">
        <v>51</v>
      </c>
      <c r="C81" s="527"/>
      <c r="D81" s="527"/>
      <c r="E81" s="528"/>
      <c r="F81" s="50">
        <v>7613</v>
      </c>
      <c r="G81" s="50">
        <v>3319</v>
      </c>
      <c r="H81" s="50"/>
      <c r="I81" s="81"/>
    </row>
    <row r="82" spans="1:9" ht="13.5" customHeight="1">
      <c r="A82" s="18" t="s">
        <v>96</v>
      </c>
      <c r="B82" s="522" t="s">
        <v>45</v>
      </c>
      <c r="C82" s="522"/>
      <c r="D82" s="522"/>
      <c r="E82" s="522"/>
      <c r="F82" s="50"/>
      <c r="G82" s="50"/>
      <c r="H82" s="50">
        <v>5032</v>
      </c>
      <c r="I82" s="81"/>
    </row>
    <row r="83" spans="1:9" ht="16.5" customHeight="1" thickBot="1">
      <c r="A83" s="54"/>
      <c r="B83" s="523" t="s">
        <v>37</v>
      </c>
      <c r="C83" s="523"/>
      <c r="D83" s="523"/>
      <c r="E83" s="523"/>
      <c r="F83" s="41">
        <f>SUM(F73+F78+F79+F81)</f>
        <v>237933</v>
      </c>
      <c r="G83" s="41">
        <f>SUM(G73+G78+G79+G81)</f>
        <v>315593</v>
      </c>
      <c r="H83" s="41">
        <f>SUM(H73+H78+H79+H82)</f>
        <v>297521</v>
      </c>
      <c r="I83" s="81">
        <f t="shared" si="1"/>
        <v>94.27363724797445</v>
      </c>
    </row>
    <row r="84" spans="1:9" ht="16.5" customHeight="1" thickTop="1">
      <c r="A84" s="36"/>
      <c r="B84" s="525" t="s">
        <v>94</v>
      </c>
      <c r="C84" s="525"/>
      <c r="D84" s="525"/>
      <c r="E84" s="525"/>
      <c r="F84" s="37">
        <v>34</v>
      </c>
      <c r="G84" s="37">
        <v>40</v>
      </c>
      <c r="H84" s="37">
        <v>40</v>
      </c>
      <c r="I84" s="81">
        <f t="shared" si="1"/>
        <v>100</v>
      </c>
    </row>
    <row r="85" ht="13.5" customHeight="1"/>
    <row r="86" ht="13.5" customHeight="1"/>
    <row r="87" ht="13.5" customHeight="1"/>
    <row r="88" ht="18" customHeight="1"/>
    <row r="109" spans="1:9" ht="12.75">
      <c r="A109" s="16"/>
      <c r="B109" s="16"/>
      <c r="C109" s="16"/>
      <c r="D109" s="16"/>
      <c r="E109" s="524"/>
      <c r="F109" s="524"/>
      <c r="G109" s="520"/>
      <c r="H109" s="520"/>
      <c r="I109" s="520"/>
    </row>
    <row r="110" spans="1:9" ht="12.75">
      <c r="A110" s="16"/>
      <c r="B110" s="16"/>
      <c r="C110" s="16"/>
      <c r="D110" s="16"/>
      <c r="E110" s="16"/>
      <c r="F110" s="24"/>
      <c r="G110" s="28"/>
      <c r="H110" s="28"/>
      <c r="I110" s="71"/>
    </row>
    <row r="111" spans="1:9" ht="12.75">
      <c r="A111" s="16"/>
      <c r="B111" s="16"/>
      <c r="C111" s="16"/>
      <c r="D111" s="16"/>
      <c r="E111" s="16"/>
      <c r="F111" s="24"/>
      <c r="G111" s="24"/>
      <c r="H111" s="24"/>
      <c r="I111" s="72"/>
    </row>
    <row r="112" spans="1:9" ht="12.75">
      <c r="A112" s="14"/>
      <c r="B112" s="7"/>
      <c r="C112" s="7"/>
      <c r="D112" s="7"/>
      <c r="E112" s="7"/>
      <c r="F112" s="29"/>
      <c r="G112" s="29"/>
      <c r="H112" s="29"/>
      <c r="I112" s="66"/>
    </row>
    <row r="113" spans="1:14" ht="12.75">
      <c r="A113" s="7"/>
      <c r="B113" s="7"/>
      <c r="C113" s="7"/>
      <c r="D113" s="7"/>
      <c r="E113" s="7"/>
      <c r="F113" s="29"/>
      <c r="G113" s="29"/>
      <c r="H113" s="29"/>
      <c r="I113" s="73"/>
      <c r="J113" s="8"/>
      <c r="N113" s="5"/>
    </row>
    <row r="114" spans="1:10" ht="12.75">
      <c r="A114" s="7"/>
      <c r="B114" s="7"/>
      <c r="C114" s="7"/>
      <c r="D114" s="7"/>
      <c r="E114" s="7"/>
      <c r="F114" s="29"/>
      <c r="G114" s="29"/>
      <c r="H114" s="29"/>
      <c r="I114" s="73"/>
      <c r="J114" s="4"/>
    </row>
    <row r="115" spans="1:9" ht="12.75">
      <c r="A115" s="16"/>
      <c r="B115" s="16"/>
      <c r="C115" s="16"/>
      <c r="D115" s="16"/>
      <c r="E115" s="16"/>
      <c r="F115" s="24"/>
      <c r="G115" s="24"/>
      <c r="H115" s="24"/>
      <c r="I115" s="72"/>
    </row>
    <row r="116" spans="1:10" ht="12.75">
      <c r="A116" s="16"/>
      <c r="B116" s="16"/>
      <c r="C116" s="16"/>
      <c r="D116" s="16"/>
      <c r="E116" s="16"/>
      <c r="F116" s="24"/>
      <c r="G116" s="24"/>
      <c r="H116" s="27"/>
      <c r="I116" s="74"/>
      <c r="J116" s="2"/>
    </row>
    <row r="117" spans="1:10" ht="12.75">
      <c r="A117" s="19"/>
      <c r="B117" s="11"/>
      <c r="C117" s="11"/>
      <c r="D117" s="11"/>
      <c r="E117" s="11"/>
      <c r="F117" s="25"/>
      <c r="G117" s="25"/>
      <c r="H117" s="27"/>
      <c r="I117" s="74"/>
      <c r="J117" s="2"/>
    </row>
    <row r="118" spans="1:9" ht="12.75">
      <c r="A118" s="19"/>
      <c r="B118" s="11"/>
      <c r="C118" s="11"/>
      <c r="D118" s="11"/>
      <c r="E118" s="11"/>
      <c r="F118" s="27"/>
      <c r="G118" s="27"/>
      <c r="H118" s="25"/>
      <c r="I118" s="75"/>
    </row>
    <row r="119" spans="1:9" ht="12.75">
      <c r="A119" s="17"/>
      <c r="B119" s="12"/>
      <c r="C119" s="12"/>
      <c r="D119" s="12"/>
      <c r="E119" s="12"/>
      <c r="F119" s="27"/>
      <c r="G119" s="27"/>
      <c r="H119" s="27"/>
      <c r="I119" s="74"/>
    </row>
    <row r="120" spans="1:9" ht="12.75">
      <c r="A120" s="17"/>
      <c r="B120" s="12"/>
      <c r="C120" s="12"/>
      <c r="D120" s="12"/>
      <c r="E120" s="12"/>
      <c r="F120" s="27"/>
      <c r="G120" s="27"/>
      <c r="H120" s="27"/>
      <c r="I120" s="74"/>
    </row>
    <row r="121" spans="1:9" ht="15.75" customHeight="1">
      <c r="A121" s="17"/>
      <c r="B121" s="12"/>
      <c r="C121" s="12"/>
      <c r="D121" s="12"/>
      <c r="E121" s="12"/>
      <c r="F121" s="27"/>
      <c r="G121" s="27"/>
      <c r="H121" s="27"/>
      <c r="I121" s="74"/>
    </row>
    <row r="122" spans="1:9" ht="16.5" customHeight="1">
      <c r="A122" s="17"/>
      <c r="B122" s="7"/>
      <c r="C122" s="7"/>
      <c r="D122" s="7"/>
      <c r="E122" s="7"/>
      <c r="F122" s="24"/>
      <c r="G122" s="24"/>
      <c r="H122" s="24"/>
      <c r="I122" s="72"/>
    </row>
    <row r="123" spans="1:9" ht="18.75" customHeight="1">
      <c r="A123" s="17"/>
      <c r="B123" s="12"/>
      <c r="C123" s="12"/>
      <c r="D123" s="12"/>
      <c r="E123" s="12"/>
      <c r="F123" s="27"/>
      <c r="G123" s="27"/>
      <c r="H123" s="27"/>
      <c r="I123" s="74"/>
    </row>
    <row r="124" spans="1:9" ht="12.75">
      <c r="A124" s="17"/>
      <c r="B124" s="12"/>
      <c r="C124" s="12"/>
      <c r="D124" s="12"/>
      <c r="E124" s="12"/>
      <c r="F124" s="27"/>
      <c r="G124" s="27"/>
      <c r="H124" s="27"/>
      <c r="I124" s="74"/>
    </row>
    <row r="125" spans="1:9" ht="12.75">
      <c r="A125" s="17"/>
      <c r="B125" s="12"/>
      <c r="C125" s="12"/>
      <c r="D125" s="12"/>
      <c r="E125" s="12"/>
      <c r="F125" s="27"/>
      <c r="G125" s="27"/>
      <c r="H125" s="27"/>
      <c r="I125" s="74"/>
    </row>
    <row r="126" spans="1:9" ht="12" customHeight="1">
      <c r="A126" s="17"/>
      <c r="B126" s="12"/>
      <c r="C126" s="12"/>
      <c r="D126" s="12"/>
      <c r="E126" s="12"/>
      <c r="F126" s="27"/>
      <c r="G126" s="27"/>
      <c r="H126" s="27"/>
      <c r="I126" s="74"/>
    </row>
    <row r="127" spans="1:9" ht="18" customHeight="1">
      <c r="A127" s="17"/>
      <c r="B127" s="12"/>
      <c r="C127" s="12"/>
      <c r="D127" s="12"/>
      <c r="E127" s="12"/>
      <c r="F127" s="27"/>
      <c r="G127" s="27"/>
      <c r="H127" s="27"/>
      <c r="I127" s="74"/>
    </row>
    <row r="128" spans="1:9" ht="12.75">
      <c r="A128" s="17"/>
      <c r="B128" s="7"/>
      <c r="C128" s="7"/>
      <c r="D128" s="7"/>
      <c r="E128" s="7"/>
      <c r="F128" s="24"/>
      <c r="G128" s="24"/>
      <c r="H128" s="24"/>
      <c r="I128" s="72"/>
    </row>
    <row r="129" spans="1:9" ht="12.75">
      <c r="A129" s="17"/>
      <c r="B129" s="7"/>
      <c r="C129" s="7"/>
      <c r="D129" s="7"/>
      <c r="E129" s="7"/>
      <c r="F129" s="24"/>
      <c r="G129" s="24"/>
      <c r="H129" s="24"/>
      <c r="I129" s="72"/>
    </row>
    <row r="130" spans="1:9" ht="12.75">
      <c r="A130" s="17"/>
      <c r="B130" s="12"/>
      <c r="C130" s="12"/>
      <c r="D130" s="12"/>
      <c r="E130" s="12"/>
      <c r="F130" s="27"/>
      <c r="G130" s="27"/>
      <c r="H130" s="27"/>
      <c r="I130" s="74"/>
    </row>
    <row r="131" spans="1:9" ht="12.75">
      <c r="A131" s="17"/>
      <c r="B131" s="12"/>
      <c r="C131" s="12"/>
      <c r="D131" s="12"/>
      <c r="E131" s="12"/>
      <c r="F131" s="27"/>
      <c r="G131" s="27"/>
      <c r="H131" s="27"/>
      <c r="I131" s="74"/>
    </row>
    <row r="132" spans="1:9" ht="12.75" customHeight="1">
      <c r="A132" s="17"/>
      <c r="B132" s="12"/>
      <c r="C132" s="12"/>
      <c r="D132" s="12"/>
      <c r="E132" s="12"/>
      <c r="F132" s="27"/>
      <c r="G132" s="27"/>
      <c r="H132" s="27"/>
      <c r="I132" s="74"/>
    </row>
    <row r="133" spans="1:9" ht="12.75" customHeight="1">
      <c r="A133" s="17"/>
      <c r="B133" s="7"/>
      <c r="C133" s="7"/>
      <c r="D133" s="7"/>
      <c r="E133" s="7"/>
      <c r="F133" s="24"/>
      <c r="G133" s="24"/>
      <c r="H133" s="24"/>
      <c r="I133" s="72"/>
    </row>
    <row r="134" spans="1:9" ht="18" customHeight="1">
      <c r="A134" s="17"/>
      <c r="B134" s="7"/>
      <c r="C134" s="7"/>
      <c r="D134" s="7"/>
      <c r="E134" s="7"/>
      <c r="F134" s="24"/>
      <c r="G134" s="24"/>
      <c r="H134" s="24"/>
      <c r="I134" s="72"/>
    </row>
    <row r="135" spans="1:9" ht="12.75">
      <c r="A135" s="17"/>
      <c r="B135" s="12"/>
      <c r="C135" s="12"/>
      <c r="D135" s="12"/>
      <c r="E135" s="12"/>
      <c r="F135" s="27"/>
      <c r="G135" s="27"/>
      <c r="H135" s="27"/>
      <c r="I135" s="74"/>
    </row>
    <row r="136" spans="1:9" ht="12.75">
      <c r="A136" s="17"/>
      <c r="B136" s="12"/>
      <c r="C136" s="12"/>
      <c r="D136" s="12"/>
      <c r="E136" s="12"/>
      <c r="F136" s="27"/>
      <c r="G136" s="27"/>
      <c r="H136" s="27"/>
      <c r="I136" s="74"/>
    </row>
    <row r="137" spans="1:9" ht="12.75" customHeight="1">
      <c r="A137" s="17"/>
      <c r="B137" s="12"/>
      <c r="C137" s="12"/>
      <c r="D137" s="12"/>
      <c r="E137" s="12"/>
      <c r="F137" s="27"/>
      <c r="G137" s="27"/>
      <c r="H137" s="27"/>
      <c r="I137" s="74"/>
    </row>
    <row r="138" spans="1:9" ht="12.75" customHeight="1">
      <c r="A138" s="17"/>
      <c r="B138" s="12"/>
      <c r="C138" s="12"/>
      <c r="D138" s="12"/>
      <c r="E138" s="12"/>
      <c r="F138" s="27"/>
      <c r="G138" s="27"/>
      <c r="H138" s="27"/>
      <c r="I138" s="74"/>
    </row>
    <row r="139" spans="1:9" ht="18" customHeight="1">
      <c r="A139" s="17"/>
      <c r="B139" s="12"/>
      <c r="C139" s="12"/>
      <c r="D139" s="12"/>
      <c r="E139" s="12"/>
      <c r="F139" s="27"/>
      <c r="G139" s="27"/>
      <c r="H139" s="27"/>
      <c r="I139" s="74"/>
    </row>
    <row r="140" spans="1:9" ht="12.75">
      <c r="A140" s="17"/>
      <c r="B140" s="12"/>
      <c r="C140" s="12"/>
      <c r="D140" s="12"/>
      <c r="E140" s="12"/>
      <c r="F140" s="27"/>
      <c r="G140" s="27"/>
      <c r="H140" s="27"/>
      <c r="I140" s="74"/>
    </row>
    <row r="141" spans="1:9" ht="12.75">
      <c r="A141" s="17"/>
      <c r="B141" s="7"/>
      <c r="C141" s="7"/>
      <c r="D141" s="7"/>
      <c r="E141" s="7"/>
      <c r="F141" s="24"/>
      <c r="G141" s="24"/>
      <c r="H141" s="24"/>
      <c r="I141" s="72"/>
    </row>
    <row r="142" spans="1:9" ht="12.75">
      <c r="A142" s="17"/>
      <c r="B142" s="7"/>
      <c r="C142" s="7"/>
      <c r="D142" s="7"/>
      <c r="E142" s="7"/>
      <c r="F142" s="24"/>
      <c r="G142" s="24"/>
      <c r="H142" s="24"/>
      <c r="I142" s="72"/>
    </row>
    <row r="143" spans="1:9" ht="12.75">
      <c r="A143" s="17"/>
      <c r="B143" s="12"/>
      <c r="C143" s="12"/>
      <c r="D143" s="12"/>
      <c r="E143" s="12"/>
      <c r="F143" s="24"/>
      <c r="G143" s="24"/>
      <c r="H143" s="24"/>
      <c r="I143" s="72"/>
    </row>
    <row r="144" spans="1:9" ht="12.75">
      <c r="A144" s="17"/>
      <c r="B144" s="12"/>
      <c r="C144" s="12"/>
      <c r="D144" s="12"/>
      <c r="E144" s="12"/>
      <c r="F144" s="24"/>
      <c r="G144" s="24"/>
      <c r="H144" s="24"/>
      <c r="I144" s="72"/>
    </row>
    <row r="145" spans="1:9" ht="12.75" customHeight="1">
      <c r="A145" s="17"/>
      <c r="B145" s="12"/>
      <c r="C145" s="12"/>
      <c r="D145" s="12"/>
      <c r="E145" s="12"/>
      <c r="F145" s="24"/>
      <c r="G145" s="24"/>
      <c r="H145" s="24"/>
      <c r="I145" s="72"/>
    </row>
    <row r="146" spans="1:9" ht="12.75" customHeight="1">
      <c r="A146" s="17"/>
      <c r="B146" s="12"/>
      <c r="C146" s="12"/>
      <c r="D146" s="12"/>
      <c r="E146" s="12"/>
      <c r="F146" s="24"/>
      <c r="G146" s="24"/>
      <c r="H146" s="24"/>
      <c r="I146" s="72"/>
    </row>
    <row r="147" spans="1:9" ht="12.75" customHeight="1">
      <c r="A147" s="17"/>
      <c r="B147" s="12"/>
      <c r="C147" s="12"/>
      <c r="D147" s="12"/>
      <c r="E147" s="12"/>
      <c r="F147" s="24"/>
      <c r="G147" s="24"/>
      <c r="H147" s="24"/>
      <c r="I147" s="72"/>
    </row>
    <row r="148" spans="1:9" ht="12.75" customHeight="1">
      <c r="A148" s="17"/>
      <c r="B148" s="12"/>
      <c r="C148" s="12"/>
      <c r="D148" s="12"/>
      <c r="E148" s="12"/>
      <c r="F148" s="24"/>
      <c r="G148" s="24"/>
      <c r="H148" s="24"/>
      <c r="I148" s="72"/>
    </row>
    <row r="149" spans="1:9" ht="12.75" customHeight="1">
      <c r="A149" s="17"/>
      <c r="B149" s="12"/>
      <c r="C149" s="12"/>
      <c r="D149" s="12"/>
      <c r="E149" s="12"/>
      <c r="F149" s="24"/>
      <c r="G149" s="24"/>
      <c r="H149" s="24"/>
      <c r="I149" s="72"/>
    </row>
    <row r="150" spans="1:9" ht="12.75" customHeight="1">
      <c r="A150" s="17"/>
      <c r="B150" s="12"/>
      <c r="C150" s="12"/>
      <c r="D150" s="12"/>
      <c r="E150" s="12"/>
      <c r="F150" s="24"/>
      <c r="G150" s="24"/>
      <c r="H150" s="24"/>
      <c r="I150" s="72"/>
    </row>
    <row r="151" spans="1:9" ht="12.75" customHeight="1">
      <c r="A151" s="17"/>
      <c r="B151" s="7"/>
      <c r="C151" s="7"/>
      <c r="D151" s="7"/>
      <c r="E151" s="7"/>
      <c r="F151" s="24"/>
      <c r="G151" s="24"/>
      <c r="H151" s="24"/>
      <c r="I151" s="72"/>
    </row>
    <row r="152" spans="1:9" ht="12.75" customHeight="1">
      <c r="A152" s="16"/>
      <c r="B152" s="16"/>
      <c r="C152" s="16"/>
      <c r="D152" s="16"/>
      <c r="E152" s="16"/>
      <c r="F152" s="24"/>
      <c r="G152" s="24"/>
      <c r="H152" s="24"/>
      <c r="I152" s="72"/>
    </row>
    <row r="153" spans="1:9" ht="12.75" customHeight="1">
      <c r="A153" s="16"/>
      <c r="B153" s="16"/>
      <c r="C153" s="16"/>
      <c r="D153" s="16"/>
      <c r="E153" s="16"/>
      <c r="F153" s="24"/>
      <c r="G153" s="24"/>
      <c r="H153" s="24"/>
      <c r="I153" s="72"/>
    </row>
    <row r="154" spans="1:9" ht="12.75" customHeight="1">
      <c r="A154" s="16"/>
      <c r="B154" s="16"/>
      <c r="C154" s="16"/>
      <c r="D154" s="16"/>
      <c r="E154" s="16"/>
      <c r="F154" s="24"/>
      <c r="G154" s="24"/>
      <c r="H154" s="24"/>
      <c r="I154" s="72"/>
    </row>
    <row r="155" ht="18" customHeight="1"/>
    <row r="161" ht="12.75">
      <c r="I161" s="76"/>
    </row>
    <row r="164" spans="2:9" ht="12.75">
      <c r="B164" s="2"/>
      <c r="C164" s="2"/>
      <c r="D164" s="2"/>
      <c r="E164" s="2"/>
      <c r="F164" s="30"/>
      <c r="G164" s="30"/>
      <c r="H164" s="30"/>
      <c r="I164" s="77"/>
    </row>
    <row r="165" spans="2:10" ht="12.75">
      <c r="B165" s="2"/>
      <c r="C165" s="2"/>
      <c r="D165" s="2"/>
      <c r="E165" s="2"/>
      <c r="F165" s="30"/>
      <c r="G165" s="30"/>
      <c r="H165" s="30"/>
      <c r="I165" s="77"/>
      <c r="J165" s="8"/>
    </row>
    <row r="168" spans="8:10" ht="12.75">
      <c r="H168" s="31"/>
      <c r="I168" s="78"/>
      <c r="J168" s="2"/>
    </row>
    <row r="169" spans="2:10" ht="12.75">
      <c r="B169" s="6"/>
      <c r="C169" s="6"/>
      <c r="D169" s="6"/>
      <c r="E169" s="6"/>
      <c r="F169" s="25"/>
      <c r="G169" s="25"/>
      <c r="H169" s="27"/>
      <c r="I169" s="74"/>
      <c r="J169" s="2"/>
    </row>
    <row r="170" spans="2:9" ht="12.75">
      <c r="B170" s="6"/>
      <c r="C170" s="6"/>
      <c r="D170" s="6"/>
      <c r="E170" s="6"/>
      <c r="F170" s="27"/>
      <c r="G170" s="27"/>
      <c r="H170" s="25"/>
      <c r="I170" s="75"/>
    </row>
    <row r="171" spans="2:9" ht="12.75">
      <c r="B171" s="12"/>
      <c r="C171" s="12"/>
      <c r="D171" s="12"/>
      <c r="E171" s="12"/>
      <c r="F171" s="24"/>
      <c r="G171" s="24"/>
      <c r="H171" s="24"/>
      <c r="I171" s="72"/>
    </row>
    <row r="172" spans="2:9" ht="12.75">
      <c r="B172" s="12"/>
      <c r="C172" s="12"/>
      <c r="D172" s="12"/>
      <c r="E172" s="12"/>
      <c r="F172" s="24"/>
      <c r="G172" s="24"/>
      <c r="H172" s="24"/>
      <c r="I172" s="72"/>
    </row>
    <row r="173" spans="2:9" ht="15.75" customHeight="1">
      <c r="B173" s="12"/>
      <c r="C173" s="12"/>
      <c r="D173" s="12"/>
      <c r="E173" s="12"/>
      <c r="F173" s="24"/>
      <c r="G173" s="24"/>
      <c r="H173" s="24"/>
      <c r="I173" s="72"/>
    </row>
    <row r="174" spans="2:9" ht="16.5" customHeight="1">
      <c r="B174" s="12"/>
      <c r="C174" s="12"/>
      <c r="D174" s="12"/>
      <c r="E174" s="12"/>
      <c r="F174" s="24"/>
      <c r="G174" s="24"/>
      <c r="H174" s="24"/>
      <c r="I174" s="72"/>
    </row>
    <row r="175" spans="2:9" ht="18.75" customHeight="1">
      <c r="B175" s="12"/>
      <c r="C175" s="12"/>
      <c r="D175" s="12"/>
      <c r="E175" s="12"/>
      <c r="F175" s="24"/>
      <c r="G175" s="24"/>
      <c r="H175" s="24"/>
      <c r="I175" s="72"/>
    </row>
    <row r="176" spans="2:9" ht="12.75">
      <c r="B176" s="12"/>
      <c r="C176" s="12"/>
      <c r="D176" s="12"/>
      <c r="E176" s="12"/>
      <c r="F176" s="24"/>
      <c r="G176" s="24"/>
      <c r="H176" s="24"/>
      <c r="I176" s="72"/>
    </row>
    <row r="177" spans="2:9" ht="12.75">
      <c r="B177" s="12"/>
      <c r="C177" s="12"/>
      <c r="D177" s="12"/>
      <c r="E177" s="12"/>
      <c r="F177" s="24"/>
      <c r="G177" s="24"/>
      <c r="H177" s="24"/>
      <c r="I177" s="72"/>
    </row>
    <row r="178" spans="2:9" ht="12.75">
      <c r="B178" s="12"/>
      <c r="C178" s="12"/>
      <c r="D178" s="12"/>
      <c r="E178" s="12"/>
      <c r="F178" s="24"/>
      <c r="G178" s="24"/>
      <c r="H178" s="24"/>
      <c r="I178" s="72"/>
    </row>
    <row r="179" spans="2:9" ht="12.75">
      <c r="B179" s="12"/>
      <c r="C179" s="12"/>
      <c r="D179" s="12"/>
      <c r="E179" s="12"/>
      <c r="F179" s="24"/>
      <c r="G179" s="24"/>
      <c r="H179" s="24"/>
      <c r="I179" s="72"/>
    </row>
    <row r="180" spans="2:9" ht="12.75">
      <c r="B180" s="7"/>
      <c r="C180" s="7"/>
      <c r="D180" s="7"/>
      <c r="E180" s="7"/>
      <c r="F180" s="24"/>
      <c r="G180" s="24"/>
      <c r="H180" s="24"/>
      <c r="I180" s="72"/>
    </row>
    <row r="181" spans="2:9" ht="12.75">
      <c r="B181" s="12"/>
      <c r="C181" s="12"/>
      <c r="D181" s="12"/>
      <c r="E181" s="12"/>
      <c r="F181" s="24"/>
      <c r="G181" s="24"/>
      <c r="H181" s="24"/>
      <c r="I181" s="72"/>
    </row>
    <row r="182" spans="2:9" ht="12.75">
      <c r="B182" s="12"/>
      <c r="C182" s="12"/>
      <c r="D182" s="12"/>
      <c r="E182" s="12"/>
      <c r="F182" s="24"/>
      <c r="G182" s="24"/>
      <c r="H182" s="24"/>
      <c r="I182" s="72"/>
    </row>
    <row r="183" spans="2:9" ht="12.75">
      <c r="B183" s="12"/>
      <c r="C183" s="12"/>
      <c r="D183" s="12"/>
      <c r="E183" s="12"/>
      <c r="F183" s="24"/>
      <c r="G183" s="24"/>
      <c r="H183" s="24"/>
      <c r="I183" s="72"/>
    </row>
    <row r="184" spans="2:9" ht="18" customHeight="1">
      <c r="B184" s="12"/>
      <c r="C184" s="12"/>
      <c r="D184" s="12"/>
      <c r="E184" s="12"/>
      <c r="F184" s="24"/>
      <c r="G184" s="24"/>
      <c r="H184" s="24"/>
      <c r="I184" s="72"/>
    </row>
    <row r="185" spans="2:9" ht="18" customHeight="1">
      <c r="B185" s="12"/>
      <c r="C185" s="12"/>
      <c r="D185" s="12"/>
      <c r="E185" s="12"/>
      <c r="F185" s="24"/>
      <c r="G185" s="24"/>
      <c r="H185" s="24"/>
      <c r="I185" s="72"/>
    </row>
    <row r="186" spans="2:9" ht="12.75">
      <c r="B186" s="12"/>
      <c r="C186" s="12"/>
      <c r="D186" s="12"/>
      <c r="E186" s="12"/>
      <c r="F186" s="24"/>
      <c r="G186" s="24"/>
      <c r="H186" s="24"/>
      <c r="I186" s="72"/>
    </row>
    <row r="187" spans="2:9" ht="12.75">
      <c r="B187" s="12"/>
      <c r="C187" s="12"/>
      <c r="D187" s="12"/>
      <c r="E187" s="12"/>
      <c r="F187" s="24"/>
      <c r="G187" s="24"/>
      <c r="H187" s="24"/>
      <c r="I187" s="72"/>
    </row>
    <row r="188" spans="2:9" ht="12.75">
      <c r="B188" s="12"/>
      <c r="C188" s="12"/>
      <c r="D188" s="12"/>
      <c r="E188" s="12"/>
      <c r="F188" s="24"/>
      <c r="G188" s="24"/>
      <c r="H188" s="24"/>
      <c r="I188" s="72"/>
    </row>
    <row r="189" spans="2:9" ht="12.75">
      <c r="B189" s="12"/>
      <c r="C189" s="12"/>
      <c r="D189" s="12"/>
      <c r="E189" s="12"/>
      <c r="F189" s="24"/>
      <c r="G189" s="24"/>
      <c r="H189" s="24"/>
      <c r="I189" s="72"/>
    </row>
    <row r="190" spans="2:9" ht="12.75">
      <c r="B190" s="7"/>
      <c r="C190" s="7"/>
      <c r="D190" s="7"/>
      <c r="E190" s="7"/>
      <c r="F190" s="24"/>
      <c r="G190" s="24"/>
      <c r="H190" s="24"/>
      <c r="I190" s="72"/>
    </row>
    <row r="191" spans="2:9" ht="12.75">
      <c r="B191" s="7"/>
      <c r="C191" s="7"/>
      <c r="D191" s="7"/>
      <c r="E191" s="7"/>
      <c r="F191" s="24"/>
      <c r="G191" s="24"/>
      <c r="H191" s="24"/>
      <c r="I191" s="72"/>
    </row>
    <row r="194" ht="18" customHeight="1"/>
    <row r="195" ht="18" customHeight="1"/>
    <row r="214" spans="2:9" ht="12.75">
      <c r="B214" s="16"/>
      <c r="C214" s="16"/>
      <c r="D214" s="16"/>
      <c r="E214" s="16"/>
      <c r="F214" s="24"/>
      <c r="G214" s="24"/>
      <c r="H214" s="24"/>
      <c r="I214" s="79"/>
    </row>
    <row r="215" spans="2:9" ht="12.75">
      <c r="B215" s="16"/>
      <c r="C215" s="16"/>
      <c r="D215" s="16"/>
      <c r="E215" s="16"/>
      <c r="F215" s="24"/>
      <c r="G215" s="24"/>
      <c r="H215" s="24"/>
      <c r="I215" s="72"/>
    </row>
    <row r="216" spans="2:9" ht="12.75">
      <c r="B216" s="16"/>
      <c r="C216" s="16"/>
      <c r="D216" s="16"/>
      <c r="E216" s="16"/>
      <c r="F216" s="24"/>
      <c r="G216" s="24"/>
      <c r="H216" s="24"/>
      <c r="I216" s="72"/>
    </row>
    <row r="217" spans="2:9" ht="12.75">
      <c r="B217" s="7"/>
      <c r="C217" s="7"/>
      <c r="D217" s="7"/>
      <c r="E217" s="7"/>
      <c r="F217" s="29"/>
      <c r="G217" s="29"/>
      <c r="H217" s="29"/>
      <c r="I217" s="73"/>
    </row>
    <row r="218" spans="2:10" ht="12.75">
      <c r="B218" s="7"/>
      <c r="C218" s="7"/>
      <c r="D218" s="7"/>
      <c r="E218" s="7"/>
      <c r="F218" s="29"/>
      <c r="G218" s="29"/>
      <c r="H218" s="29"/>
      <c r="I218" s="73"/>
      <c r="J218" s="9"/>
    </row>
    <row r="219" spans="2:10" ht="12.75">
      <c r="B219" s="10"/>
      <c r="C219" s="10"/>
      <c r="D219" s="10"/>
      <c r="E219" s="10"/>
      <c r="F219" s="32"/>
      <c r="G219" s="32"/>
      <c r="H219" s="32"/>
      <c r="I219" s="80"/>
      <c r="J219" s="5"/>
    </row>
    <row r="220" spans="2:10" ht="12.75">
      <c r="B220" s="16"/>
      <c r="C220" s="16"/>
      <c r="D220" s="16"/>
      <c r="E220" s="16"/>
      <c r="F220" s="24"/>
      <c r="G220" s="24"/>
      <c r="H220" s="24"/>
      <c r="I220" s="72"/>
      <c r="J220" s="5"/>
    </row>
    <row r="221" spans="2:10" ht="12.75">
      <c r="B221" s="16"/>
      <c r="C221" s="16"/>
      <c r="D221" s="16"/>
      <c r="E221" s="16"/>
      <c r="F221" s="24"/>
      <c r="G221" s="24"/>
      <c r="H221" s="27"/>
      <c r="I221" s="74"/>
      <c r="J221" s="7"/>
    </row>
    <row r="222" spans="2:10" ht="12.75">
      <c r="B222" s="6"/>
      <c r="C222" s="6"/>
      <c r="D222" s="6"/>
      <c r="E222" s="6"/>
      <c r="F222" s="25"/>
      <c r="G222" s="25"/>
      <c r="H222" s="27"/>
      <c r="I222" s="74"/>
      <c r="J222" s="7"/>
    </row>
    <row r="223" spans="2:10" ht="12.75">
      <c r="B223" s="6"/>
      <c r="C223" s="6"/>
      <c r="D223" s="6"/>
      <c r="E223" s="6"/>
      <c r="F223" s="27"/>
      <c r="G223" s="27"/>
      <c r="H223" s="25"/>
      <c r="I223" s="75"/>
      <c r="J223" s="10"/>
    </row>
    <row r="224" spans="2:10" ht="12.75">
      <c r="B224" s="12"/>
      <c r="C224" s="12"/>
      <c r="D224" s="12"/>
      <c r="E224" s="12"/>
      <c r="F224" s="24"/>
      <c r="G224" s="24"/>
      <c r="H224" s="24"/>
      <c r="I224" s="72"/>
      <c r="J224" s="5"/>
    </row>
    <row r="225" spans="2:10" ht="12.75">
      <c r="B225" s="12"/>
      <c r="C225" s="12"/>
      <c r="D225" s="12"/>
      <c r="E225" s="12"/>
      <c r="F225" s="24"/>
      <c r="G225" s="24"/>
      <c r="H225" s="24"/>
      <c r="I225" s="72"/>
      <c r="J225" s="3"/>
    </row>
    <row r="226" spans="2:10" ht="12.75">
      <c r="B226" s="12"/>
      <c r="C226" s="12"/>
      <c r="D226" s="12"/>
      <c r="E226" s="12"/>
      <c r="F226" s="24"/>
      <c r="G226" s="24"/>
      <c r="H226" s="24"/>
      <c r="I226" s="72"/>
      <c r="J226" s="5"/>
    </row>
    <row r="227" spans="2:10" ht="12.75">
      <c r="B227" s="12"/>
      <c r="C227" s="12"/>
      <c r="D227" s="12"/>
      <c r="E227" s="12"/>
      <c r="F227" s="24"/>
      <c r="G227" s="24"/>
      <c r="H227" s="24"/>
      <c r="I227" s="72"/>
      <c r="J227" s="5"/>
    </row>
    <row r="228" spans="2:10" ht="18" customHeight="1">
      <c r="B228" s="12"/>
      <c r="C228" s="12"/>
      <c r="D228" s="12"/>
      <c r="E228" s="12"/>
      <c r="F228" s="24"/>
      <c r="G228" s="24"/>
      <c r="H228" s="24"/>
      <c r="I228" s="72"/>
      <c r="J228" s="5"/>
    </row>
    <row r="229" spans="2:10" ht="12.75">
      <c r="B229" s="12"/>
      <c r="C229" s="12"/>
      <c r="D229" s="12"/>
      <c r="E229" s="12"/>
      <c r="F229" s="24"/>
      <c r="G229" s="24"/>
      <c r="H229" s="24"/>
      <c r="I229" s="72"/>
      <c r="J229" s="5"/>
    </row>
    <row r="230" spans="2:10" ht="12.75">
      <c r="B230" s="12"/>
      <c r="C230" s="12"/>
      <c r="D230" s="12"/>
      <c r="E230" s="12"/>
      <c r="F230" s="24"/>
      <c r="G230" s="24"/>
      <c r="H230" s="24"/>
      <c r="I230" s="72"/>
      <c r="J230" s="5"/>
    </row>
    <row r="231" spans="2:10" ht="12.75">
      <c r="B231" s="12"/>
      <c r="C231" s="12"/>
      <c r="D231" s="12"/>
      <c r="E231" s="12"/>
      <c r="F231" s="24"/>
      <c r="G231" s="24"/>
      <c r="H231" s="24"/>
      <c r="I231" s="72"/>
      <c r="J231" s="5"/>
    </row>
    <row r="232" spans="2:10" ht="12.75">
      <c r="B232" s="7"/>
      <c r="C232" s="7"/>
      <c r="D232" s="7"/>
      <c r="E232" s="7"/>
      <c r="F232" s="24"/>
      <c r="G232" s="24"/>
      <c r="H232" s="24"/>
      <c r="I232" s="72"/>
      <c r="J232" s="5"/>
    </row>
    <row r="233" spans="2:10" ht="12.75">
      <c r="B233" s="16"/>
      <c r="C233" s="16"/>
      <c r="D233" s="16"/>
      <c r="E233" s="16"/>
      <c r="F233" s="24"/>
      <c r="G233" s="24"/>
      <c r="H233" s="24"/>
      <c r="I233" s="72"/>
      <c r="J233" s="5"/>
    </row>
    <row r="234" spans="2:10" ht="12.75">
      <c r="B234" s="16"/>
      <c r="C234" s="16"/>
      <c r="D234" s="16"/>
      <c r="E234" s="16"/>
      <c r="F234" s="24"/>
      <c r="G234" s="24"/>
      <c r="H234" s="24"/>
      <c r="I234" s="72"/>
      <c r="J234" s="5"/>
    </row>
    <row r="235" spans="2:10" ht="12.75">
      <c r="B235" s="16"/>
      <c r="C235" s="16"/>
      <c r="D235" s="16"/>
      <c r="E235" s="16"/>
      <c r="F235" s="24"/>
      <c r="G235" s="24"/>
      <c r="H235" s="24"/>
      <c r="I235" s="72"/>
      <c r="J235" s="5"/>
    </row>
    <row r="236" ht="18" customHeight="1">
      <c r="J236" s="5"/>
    </row>
    <row r="237" ht="12.75">
      <c r="J237" s="5"/>
    </row>
    <row r="238" ht="12.75">
      <c r="J238" s="5"/>
    </row>
    <row r="239" ht="12.75">
      <c r="J239" s="5"/>
    </row>
    <row r="269" spans="2:9" ht="12.75">
      <c r="B269" s="16"/>
      <c r="C269" s="16"/>
      <c r="D269" s="16"/>
      <c r="E269" s="16"/>
      <c r="F269" s="24"/>
      <c r="G269" s="24"/>
      <c r="H269" s="33"/>
      <c r="I269" s="79"/>
    </row>
    <row r="270" spans="2:9" ht="12.75">
      <c r="B270" s="16"/>
      <c r="C270" s="16"/>
      <c r="D270" s="16"/>
      <c r="E270" s="16"/>
      <c r="F270" s="24"/>
      <c r="G270" s="24"/>
      <c r="H270" s="24"/>
      <c r="I270" s="72"/>
    </row>
    <row r="271" spans="2:9" ht="12.75">
      <c r="B271" s="16"/>
      <c r="C271" s="16"/>
      <c r="D271" s="16"/>
      <c r="E271" s="16"/>
      <c r="F271" s="24"/>
      <c r="G271" s="24"/>
      <c r="H271" s="24"/>
      <c r="I271" s="72"/>
    </row>
    <row r="272" spans="2:9" ht="12.75">
      <c r="B272" s="7"/>
      <c r="C272" s="7"/>
      <c r="D272" s="7"/>
      <c r="E272" s="7"/>
      <c r="F272" s="29"/>
      <c r="G272" s="29"/>
      <c r="H272" s="29"/>
      <c r="I272" s="73"/>
    </row>
    <row r="273" spans="2:10" ht="12.75">
      <c r="B273" s="7"/>
      <c r="C273" s="7"/>
      <c r="D273" s="7"/>
      <c r="E273" s="7"/>
      <c r="F273" s="29"/>
      <c r="G273" s="29"/>
      <c r="H273" s="29"/>
      <c r="I273" s="73"/>
      <c r="J273" s="9"/>
    </row>
    <row r="274" spans="2:10" ht="12.75">
      <c r="B274" s="7"/>
      <c r="C274" s="7"/>
      <c r="D274" s="7"/>
      <c r="E274" s="7"/>
      <c r="F274" s="29"/>
      <c r="G274" s="29"/>
      <c r="H274" s="29"/>
      <c r="I274" s="73"/>
      <c r="J274" s="5"/>
    </row>
    <row r="275" spans="2:10" ht="12.75">
      <c r="B275" s="16"/>
      <c r="C275" s="16"/>
      <c r="D275" s="16"/>
      <c r="E275" s="16"/>
      <c r="F275" s="24"/>
      <c r="G275" s="24"/>
      <c r="H275" s="24"/>
      <c r="I275" s="72"/>
      <c r="J275" s="5"/>
    </row>
    <row r="276" spans="2:10" ht="12.75">
      <c r="B276" s="16"/>
      <c r="C276" s="16"/>
      <c r="D276" s="16"/>
      <c r="E276" s="16"/>
      <c r="F276" s="24"/>
      <c r="G276" s="24"/>
      <c r="H276" s="24"/>
      <c r="I276" s="72"/>
      <c r="J276" s="7"/>
    </row>
    <row r="277" spans="2:10" ht="12.75">
      <c r="B277" s="7"/>
      <c r="C277" s="7"/>
      <c r="D277" s="7"/>
      <c r="E277" s="7"/>
      <c r="F277" s="29"/>
      <c r="G277" s="29"/>
      <c r="H277" s="29"/>
      <c r="I277" s="73"/>
      <c r="J277" s="7"/>
    </row>
    <row r="278" spans="2:10" ht="12.75">
      <c r="B278" s="16"/>
      <c r="C278" s="16"/>
      <c r="D278" s="16"/>
      <c r="E278" s="16"/>
      <c r="F278" s="24"/>
      <c r="G278" s="24"/>
      <c r="H278" s="24"/>
      <c r="I278" s="72"/>
      <c r="J278" s="7"/>
    </row>
    <row r="279" spans="2:10" ht="12.75">
      <c r="B279" s="7"/>
      <c r="C279" s="7"/>
      <c r="D279" s="7"/>
      <c r="E279" s="7"/>
      <c r="F279" s="29"/>
      <c r="G279" s="29"/>
      <c r="H279" s="29"/>
      <c r="I279" s="73"/>
      <c r="J279" s="5"/>
    </row>
    <row r="280" spans="2:10" ht="12.75">
      <c r="B280" s="12"/>
      <c r="C280" s="12"/>
      <c r="D280" s="12"/>
      <c r="E280" s="12"/>
      <c r="F280" s="27"/>
      <c r="G280" s="27"/>
      <c r="H280" s="27"/>
      <c r="I280" s="74"/>
      <c r="J280" s="5"/>
    </row>
    <row r="281" spans="2:10" ht="12.75">
      <c r="B281" s="12"/>
      <c r="C281" s="12"/>
      <c r="D281" s="12"/>
      <c r="E281" s="12"/>
      <c r="F281" s="27"/>
      <c r="G281" s="27"/>
      <c r="H281" s="27"/>
      <c r="I281" s="74"/>
      <c r="J281" s="7"/>
    </row>
    <row r="282" spans="2:10" ht="12.75">
      <c r="B282" s="12"/>
      <c r="C282" s="12"/>
      <c r="D282" s="12"/>
      <c r="E282" s="12"/>
      <c r="F282" s="27"/>
      <c r="G282" s="27"/>
      <c r="H282" s="27"/>
      <c r="I282" s="74"/>
      <c r="J282" s="5"/>
    </row>
    <row r="283" spans="2:10" ht="18" customHeight="1">
      <c r="B283" s="12"/>
      <c r="C283" s="12"/>
      <c r="D283" s="12"/>
      <c r="E283" s="12"/>
      <c r="F283" s="27"/>
      <c r="G283" s="27"/>
      <c r="H283" s="27"/>
      <c r="I283" s="74"/>
      <c r="J283" s="7"/>
    </row>
    <row r="284" spans="2:10" ht="18" customHeight="1">
      <c r="B284" s="12"/>
      <c r="C284" s="12"/>
      <c r="D284" s="12"/>
      <c r="E284" s="12"/>
      <c r="F284" s="27"/>
      <c r="G284" s="27"/>
      <c r="H284" s="27"/>
      <c r="I284" s="74"/>
      <c r="J284" s="5"/>
    </row>
    <row r="285" spans="2:10" ht="18" customHeight="1">
      <c r="B285" s="12"/>
      <c r="C285" s="12"/>
      <c r="D285" s="12"/>
      <c r="E285" s="12"/>
      <c r="F285" s="27"/>
      <c r="G285" s="27"/>
      <c r="H285" s="27"/>
      <c r="I285" s="74"/>
      <c r="J285" s="5"/>
    </row>
    <row r="286" spans="2:10" ht="12.75">
      <c r="B286" s="12"/>
      <c r="C286" s="12"/>
      <c r="D286" s="12"/>
      <c r="E286" s="12"/>
      <c r="F286" s="27"/>
      <c r="G286" s="27"/>
      <c r="H286" s="27"/>
      <c r="I286" s="74"/>
      <c r="J286" s="5"/>
    </row>
    <row r="287" spans="2:10" ht="12.75">
      <c r="B287" s="12"/>
      <c r="C287" s="12"/>
      <c r="D287" s="12"/>
      <c r="E287" s="12"/>
      <c r="F287" s="27"/>
      <c r="G287" s="27"/>
      <c r="H287" s="27"/>
      <c r="I287" s="74"/>
      <c r="J287" s="5"/>
    </row>
    <row r="288" spans="2:10" ht="12.75">
      <c r="B288" s="12"/>
      <c r="C288" s="12"/>
      <c r="D288" s="12"/>
      <c r="E288" s="12"/>
      <c r="F288" s="27"/>
      <c r="G288" s="27"/>
      <c r="H288" s="27"/>
      <c r="I288" s="74"/>
      <c r="J288" s="5"/>
    </row>
    <row r="289" spans="2:10" ht="12.75">
      <c r="B289" s="12"/>
      <c r="C289" s="12"/>
      <c r="D289" s="12"/>
      <c r="E289" s="12"/>
      <c r="F289" s="27"/>
      <c r="G289" s="27"/>
      <c r="H289" s="27"/>
      <c r="I289" s="74"/>
      <c r="J289" s="5"/>
    </row>
    <row r="290" spans="2:10" ht="12.75">
      <c r="B290" s="12"/>
      <c r="C290" s="12"/>
      <c r="D290" s="12"/>
      <c r="E290" s="12"/>
      <c r="F290" s="27"/>
      <c r="G290" s="27"/>
      <c r="H290" s="27"/>
      <c r="I290" s="74"/>
      <c r="J290" s="5"/>
    </row>
    <row r="291" spans="2:10" ht="12.75">
      <c r="B291" s="12"/>
      <c r="C291" s="12"/>
      <c r="D291" s="12"/>
      <c r="E291" s="12"/>
      <c r="F291" s="27"/>
      <c r="G291" s="27"/>
      <c r="H291" s="27"/>
      <c r="I291" s="74"/>
      <c r="J291" s="5"/>
    </row>
    <row r="292" spans="2:10" ht="12.75">
      <c r="B292" s="12"/>
      <c r="C292" s="12"/>
      <c r="D292" s="12"/>
      <c r="E292" s="12"/>
      <c r="F292" s="27"/>
      <c r="G292" s="27"/>
      <c r="H292" s="27"/>
      <c r="I292" s="74"/>
      <c r="J292" s="5"/>
    </row>
    <row r="293" spans="2:10" ht="12.75">
      <c r="B293" s="12"/>
      <c r="C293" s="12"/>
      <c r="D293" s="12"/>
      <c r="E293" s="12"/>
      <c r="F293" s="27"/>
      <c r="G293" s="27"/>
      <c r="H293" s="27"/>
      <c r="I293" s="74"/>
      <c r="J293" s="5"/>
    </row>
    <row r="294" spans="2:10" ht="12.75">
      <c r="B294" s="12"/>
      <c r="C294" s="12"/>
      <c r="D294" s="12"/>
      <c r="E294" s="12"/>
      <c r="F294" s="27"/>
      <c r="G294" s="27"/>
      <c r="H294" s="27"/>
      <c r="I294" s="74"/>
      <c r="J294" s="5"/>
    </row>
    <row r="295" spans="2:10" ht="12.75">
      <c r="B295" s="12"/>
      <c r="C295" s="12"/>
      <c r="D295" s="12"/>
      <c r="E295" s="12"/>
      <c r="F295" s="27"/>
      <c r="G295" s="27"/>
      <c r="H295" s="27"/>
      <c r="I295" s="74"/>
      <c r="J295" s="5"/>
    </row>
    <row r="296" spans="2:10" ht="12.75">
      <c r="B296" s="12"/>
      <c r="C296" s="12"/>
      <c r="D296" s="12"/>
      <c r="E296" s="12"/>
      <c r="F296" s="27"/>
      <c r="G296" s="27"/>
      <c r="H296" s="27"/>
      <c r="I296" s="74"/>
      <c r="J296" s="5"/>
    </row>
    <row r="297" spans="2:10" ht="12.75">
      <c r="B297" s="7"/>
      <c r="C297" s="7"/>
      <c r="D297" s="7"/>
      <c r="E297" s="7"/>
      <c r="F297" s="29"/>
      <c r="G297" s="29"/>
      <c r="H297" s="29"/>
      <c r="I297" s="73"/>
      <c r="J297" s="5"/>
    </row>
    <row r="298" spans="2:10" ht="12.75">
      <c r="B298" s="12"/>
      <c r="C298" s="12"/>
      <c r="D298" s="12"/>
      <c r="E298" s="12"/>
      <c r="F298" s="27"/>
      <c r="G298" s="27"/>
      <c r="H298" s="27"/>
      <c r="I298" s="74"/>
      <c r="J298" s="5"/>
    </row>
    <row r="299" spans="2:10" ht="12.75">
      <c r="B299" s="12"/>
      <c r="C299" s="12"/>
      <c r="D299" s="12"/>
      <c r="E299" s="12"/>
      <c r="F299" s="27"/>
      <c r="G299" s="27"/>
      <c r="H299" s="27"/>
      <c r="I299" s="74"/>
      <c r="J299" s="5"/>
    </row>
    <row r="300" spans="2:10" ht="18" customHeight="1">
      <c r="B300" s="12"/>
      <c r="C300" s="12"/>
      <c r="D300" s="12"/>
      <c r="E300" s="12"/>
      <c r="F300" s="27"/>
      <c r="G300" s="27"/>
      <c r="H300" s="27"/>
      <c r="I300" s="74"/>
      <c r="J300" s="5"/>
    </row>
    <row r="301" spans="2:10" ht="18" customHeight="1">
      <c r="B301" s="12"/>
      <c r="C301" s="12"/>
      <c r="D301" s="12"/>
      <c r="E301" s="12"/>
      <c r="F301" s="27"/>
      <c r="G301" s="27"/>
      <c r="H301" s="27"/>
      <c r="I301" s="74"/>
      <c r="J301" s="5"/>
    </row>
    <row r="302" spans="2:10" ht="18" customHeight="1">
      <c r="B302" s="12"/>
      <c r="C302" s="12"/>
      <c r="D302" s="12"/>
      <c r="E302" s="12"/>
      <c r="F302" s="27"/>
      <c r="G302" s="27"/>
      <c r="H302" s="27"/>
      <c r="I302" s="74"/>
      <c r="J302" s="5"/>
    </row>
    <row r="303" spans="2:10" ht="12.75">
      <c r="B303" s="12"/>
      <c r="C303" s="12"/>
      <c r="D303" s="12"/>
      <c r="E303" s="12"/>
      <c r="F303" s="27"/>
      <c r="G303" s="27"/>
      <c r="H303" s="27"/>
      <c r="I303" s="74"/>
      <c r="J303" s="5"/>
    </row>
    <row r="304" spans="2:10" ht="12.75">
      <c r="B304" s="12"/>
      <c r="C304" s="12"/>
      <c r="D304" s="12"/>
      <c r="E304" s="12"/>
      <c r="F304" s="27"/>
      <c r="G304" s="27"/>
      <c r="H304" s="27"/>
      <c r="I304" s="74"/>
      <c r="J304" s="5"/>
    </row>
    <row r="305" spans="2:10" ht="12.75">
      <c r="B305" s="12"/>
      <c r="C305" s="12"/>
      <c r="D305" s="12"/>
      <c r="E305" s="12"/>
      <c r="F305" s="27"/>
      <c r="G305" s="27"/>
      <c r="H305" s="27"/>
      <c r="I305" s="74"/>
      <c r="J305" s="5"/>
    </row>
    <row r="306" spans="2:10" ht="12.75">
      <c r="B306" s="12"/>
      <c r="C306" s="12"/>
      <c r="D306" s="12"/>
      <c r="E306" s="12"/>
      <c r="F306" s="27"/>
      <c r="G306" s="27"/>
      <c r="H306" s="27"/>
      <c r="I306" s="74"/>
      <c r="J306" s="5"/>
    </row>
    <row r="307" spans="2:10" ht="12.75">
      <c r="B307" s="12"/>
      <c r="C307" s="12"/>
      <c r="D307" s="12"/>
      <c r="E307" s="12"/>
      <c r="F307" s="27"/>
      <c r="G307" s="27"/>
      <c r="H307" s="27"/>
      <c r="I307" s="74"/>
      <c r="J307" s="5"/>
    </row>
    <row r="308" spans="2:10" ht="12.75">
      <c r="B308" s="12"/>
      <c r="C308" s="12"/>
      <c r="D308" s="12"/>
      <c r="E308" s="12"/>
      <c r="F308" s="27"/>
      <c r="G308" s="27"/>
      <c r="H308" s="27"/>
      <c r="I308" s="74"/>
      <c r="J308" s="5"/>
    </row>
    <row r="309" spans="2:10" ht="12.75">
      <c r="B309" s="12"/>
      <c r="C309" s="12"/>
      <c r="D309" s="12"/>
      <c r="E309" s="12"/>
      <c r="F309" s="27"/>
      <c r="G309" s="27"/>
      <c r="H309" s="27"/>
      <c r="I309" s="74"/>
      <c r="J309" s="5"/>
    </row>
    <row r="310" spans="2:10" ht="12.75">
      <c r="B310" s="12"/>
      <c r="C310" s="12"/>
      <c r="D310" s="12"/>
      <c r="E310" s="12"/>
      <c r="F310" s="27"/>
      <c r="G310" s="27"/>
      <c r="H310" s="27"/>
      <c r="I310" s="74"/>
      <c r="J310" s="5"/>
    </row>
    <row r="311" spans="2:10" ht="12.75">
      <c r="B311" s="12"/>
      <c r="C311" s="12"/>
      <c r="D311" s="12"/>
      <c r="E311" s="12"/>
      <c r="F311" s="27"/>
      <c r="G311" s="27"/>
      <c r="H311" s="27"/>
      <c r="I311" s="74"/>
      <c r="J311" s="5"/>
    </row>
    <row r="312" spans="2:10" ht="12.75">
      <c r="B312" s="7"/>
      <c r="C312" s="7"/>
      <c r="D312" s="7"/>
      <c r="E312" s="7"/>
      <c r="F312" s="29"/>
      <c r="G312" s="29"/>
      <c r="H312" s="29"/>
      <c r="I312" s="73"/>
      <c r="J312" s="5"/>
    </row>
    <row r="313" spans="2:10" ht="12.75">
      <c r="B313" s="16"/>
      <c r="C313" s="16"/>
      <c r="D313" s="16"/>
      <c r="E313" s="16"/>
      <c r="F313" s="24"/>
      <c r="G313" s="24"/>
      <c r="H313" s="24"/>
      <c r="I313" s="72"/>
      <c r="J313" s="5"/>
    </row>
    <row r="314" spans="2:10" ht="12.75">
      <c r="B314" s="16"/>
      <c r="C314" s="16"/>
      <c r="D314" s="16"/>
      <c r="E314" s="16"/>
      <c r="F314" s="24"/>
      <c r="G314" s="24"/>
      <c r="H314" s="24"/>
      <c r="I314" s="72"/>
      <c r="J314" s="5"/>
    </row>
    <row r="315" spans="2:10" ht="18" customHeight="1">
      <c r="B315" s="16"/>
      <c r="C315" s="16"/>
      <c r="D315" s="16"/>
      <c r="E315" s="16"/>
      <c r="F315" s="24"/>
      <c r="G315" s="24"/>
      <c r="H315" s="24"/>
      <c r="I315" s="72"/>
      <c r="J315" s="5"/>
    </row>
    <row r="316" spans="2:10" ht="18" customHeight="1">
      <c r="B316" s="16"/>
      <c r="C316" s="16"/>
      <c r="D316" s="16"/>
      <c r="E316" s="16"/>
      <c r="F316" s="24"/>
      <c r="G316" s="24"/>
      <c r="H316" s="24"/>
      <c r="I316" s="72"/>
      <c r="J316" s="5"/>
    </row>
    <row r="317" ht="12.75">
      <c r="J317" s="5"/>
    </row>
    <row r="318" ht="12.75">
      <c r="J318" s="5"/>
    </row>
    <row r="319" ht="12.75">
      <c r="J319" s="5"/>
    </row>
    <row r="320" ht="12.75">
      <c r="J320" s="5"/>
    </row>
    <row r="322" spans="2:9" ht="12.75">
      <c r="B322" s="16"/>
      <c r="C322" s="16"/>
      <c r="D322" s="16"/>
      <c r="E322" s="16"/>
      <c r="F322" s="24"/>
      <c r="G322" s="24"/>
      <c r="H322" s="24"/>
      <c r="I322" s="79"/>
    </row>
    <row r="323" spans="2:9" ht="12.75">
      <c r="B323" s="16"/>
      <c r="C323" s="16"/>
      <c r="D323" s="16"/>
      <c r="E323" s="16"/>
      <c r="F323" s="24"/>
      <c r="G323" s="24"/>
      <c r="H323" s="24"/>
      <c r="I323" s="72"/>
    </row>
    <row r="324" spans="2:9" ht="12.75">
      <c r="B324" s="16"/>
      <c r="C324" s="16"/>
      <c r="D324" s="16"/>
      <c r="E324" s="16"/>
      <c r="F324" s="24"/>
      <c r="G324" s="24"/>
      <c r="H324" s="24"/>
      <c r="I324" s="72"/>
    </row>
    <row r="325" spans="2:9" ht="12.75" customHeight="1">
      <c r="B325" s="7"/>
      <c r="C325" s="7"/>
      <c r="D325" s="7"/>
      <c r="E325" s="7"/>
      <c r="F325" s="29"/>
      <c r="G325" s="29"/>
      <c r="H325" s="29"/>
      <c r="I325" s="73"/>
    </row>
    <row r="326" spans="2:10" ht="12.75">
      <c r="B326" s="7"/>
      <c r="C326" s="7"/>
      <c r="D326" s="7"/>
      <c r="E326" s="7"/>
      <c r="F326" s="29"/>
      <c r="G326" s="29"/>
      <c r="H326" s="29"/>
      <c r="I326" s="73"/>
      <c r="J326" s="9"/>
    </row>
    <row r="327" spans="2:10" ht="12.75">
      <c r="B327" s="16"/>
      <c r="C327" s="16"/>
      <c r="D327" s="16"/>
      <c r="E327" s="16"/>
      <c r="F327" s="24"/>
      <c r="G327" s="24"/>
      <c r="H327" s="24"/>
      <c r="I327" s="72"/>
      <c r="J327" s="5"/>
    </row>
    <row r="328" spans="2:10" ht="12.75">
      <c r="B328" s="16"/>
      <c r="C328" s="16"/>
      <c r="D328" s="16"/>
      <c r="E328" s="16"/>
      <c r="F328" s="24"/>
      <c r="G328" s="24"/>
      <c r="H328" s="24"/>
      <c r="I328" s="72"/>
      <c r="J328" s="5"/>
    </row>
    <row r="329" spans="2:10" ht="12.75">
      <c r="B329" s="16"/>
      <c r="C329" s="16"/>
      <c r="D329" s="16"/>
      <c r="E329" s="16"/>
      <c r="F329" s="24"/>
      <c r="G329" s="24"/>
      <c r="H329" s="27"/>
      <c r="I329" s="74"/>
      <c r="J329" s="5"/>
    </row>
    <row r="330" spans="2:10" ht="12.75">
      <c r="B330" s="6"/>
      <c r="C330" s="6"/>
      <c r="D330" s="6"/>
      <c r="E330" s="6"/>
      <c r="F330" s="34"/>
      <c r="G330" s="27"/>
      <c r="H330" s="27"/>
      <c r="I330" s="74"/>
      <c r="J330" s="5"/>
    </row>
    <row r="331" spans="2:10" ht="12.75">
      <c r="B331" s="6"/>
      <c r="C331" s="6"/>
      <c r="D331" s="6"/>
      <c r="E331" s="6"/>
      <c r="F331" s="34"/>
      <c r="G331" s="27"/>
      <c r="H331" s="29"/>
      <c r="I331" s="74"/>
      <c r="J331" s="5"/>
    </row>
    <row r="332" spans="2:10" ht="12.75">
      <c r="B332" s="6"/>
      <c r="C332" s="6"/>
      <c r="D332" s="6"/>
      <c r="E332" s="6"/>
      <c r="F332" s="34"/>
      <c r="G332" s="27"/>
      <c r="H332" s="27"/>
      <c r="I332" s="74"/>
      <c r="J332" s="5"/>
    </row>
    <row r="333" spans="2:10" ht="12.75">
      <c r="B333" s="12"/>
      <c r="C333" s="12"/>
      <c r="D333" s="12"/>
      <c r="E333" s="12"/>
      <c r="F333" s="27"/>
      <c r="G333" s="27"/>
      <c r="H333" s="27"/>
      <c r="I333" s="74"/>
      <c r="J333" s="3"/>
    </row>
    <row r="334" spans="2:10" ht="15.75" customHeight="1">
      <c r="B334" s="12"/>
      <c r="C334" s="12"/>
      <c r="D334" s="12"/>
      <c r="E334" s="12"/>
      <c r="F334" s="27"/>
      <c r="G334" s="27"/>
      <c r="H334" s="27"/>
      <c r="I334" s="74"/>
      <c r="J334" s="12"/>
    </row>
    <row r="335" spans="2:10" ht="16.5" customHeight="1">
      <c r="B335" s="12"/>
      <c r="C335" s="12"/>
      <c r="D335" s="12"/>
      <c r="E335" s="12"/>
      <c r="F335" s="24"/>
      <c r="G335" s="27"/>
      <c r="H335" s="27"/>
      <c r="I335" s="74"/>
      <c r="J335" s="3"/>
    </row>
    <row r="336" spans="2:10" ht="16.5" customHeight="1">
      <c r="B336" s="12"/>
      <c r="C336" s="12"/>
      <c r="D336" s="12"/>
      <c r="E336" s="12"/>
      <c r="F336" s="27"/>
      <c r="G336" s="27"/>
      <c r="H336" s="27"/>
      <c r="I336" s="74"/>
      <c r="J336" s="12"/>
    </row>
    <row r="337" spans="2:10" ht="18" customHeight="1">
      <c r="B337" s="12"/>
      <c r="C337" s="12"/>
      <c r="D337" s="12"/>
      <c r="E337" s="12"/>
      <c r="F337" s="27"/>
      <c r="G337" s="27"/>
      <c r="H337" s="27"/>
      <c r="I337" s="74"/>
      <c r="J337" s="3"/>
    </row>
    <row r="338" spans="2:10" ht="12" customHeight="1">
      <c r="B338" s="12"/>
      <c r="C338" s="12"/>
      <c r="D338" s="12"/>
      <c r="E338" s="12"/>
      <c r="F338" s="27"/>
      <c r="G338" s="27"/>
      <c r="H338" s="27"/>
      <c r="I338" s="74"/>
      <c r="J338" s="3"/>
    </row>
    <row r="339" spans="2:10" ht="18" customHeight="1">
      <c r="B339" s="12"/>
      <c r="C339" s="12"/>
      <c r="D339" s="12"/>
      <c r="E339" s="12"/>
      <c r="F339" s="27"/>
      <c r="G339" s="27"/>
      <c r="H339" s="27"/>
      <c r="I339" s="74"/>
      <c r="J339" s="3"/>
    </row>
    <row r="340" spans="2:10" ht="18" customHeight="1">
      <c r="B340" s="12"/>
      <c r="C340" s="12"/>
      <c r="D340" s="12"/>
      <c r="E340" s="12"/>
      <c r="F340" s="27"/>
      <c r="G340" s="27"/>
      <c r="H340" s="27"/>
      <c r="I340" s="74"/>
      <c r="J340" s="3"/>
    </row>
    <row r="341" spans="2:10" ht="12.75">
      <c r="B341" s="12"/>
      <c r="C341" s="12"/>
      <c r="D341" s="12"/>
      <c r="E341" s="12"/>
      <c r="F341" s="27"/>
      <c r="G341" s="27"/>
      <c r="H341" s="27"/>
      <c r="I341" s="74"/>
      <c r="J341" s="3"/>
    </row>
    <row r="342" spans="2:10" ht="12.75">
      <c r="B342" s="12"/>
      <c r="C342" s="12"/>
      <c r="D342" s="12"/>
      <c r="E342" s="12"/>
      <c r="F342" s="27"/>
      <c r="G342" s="27"/>
      <c r="H342" s="27"/>
      <c r="I342" s="74"/>
      <c r="J342" s="3"/>
    </row>
    <row r="343" spans="2:10" ht="18" customHeight="1">
      <c r="B343" s="7"/>
      <c r="C343" s="7"/>
      <c r="D343" s="7"/>
      <c r="E343" s="7"/>
      <c r="F343" s="24"/>
      <c r="G343" s="27"/>
      <c r="H343" s="27"/>
      <c r="I343" s="74"/>
      <c r="J343" s="3"/>
    </row>
    <row r="344" spans="2:10" ht="12.75">
      <c r="B344" s="12"/>
      <c r="C344" s="12"/>
      <c r="D344" s="12"/>
      <c r="E344" s="12"/>
      <c r="F344" s="24"/>
      <c r="G344" s="27"/>
      <c r="H344" s="27"/>
      <c r="I344" s="74"/>
      <c r="J344" s="3"/>
    </row>
    <row r="345" spans="2:10" ht="12.75">
      <c r="B345" s="12"/>
      <c r="C345" s="12"/>
      <c r="D345" s="12"/>
      <c r="E345" s="12"/>
      <c r="F345" s="24"/>
      <c r="G345" s="27"/>
      <c r="H345" s="27"/>
      <c r="I345" s="74"/>
      <c r="J345" s="3"/>
    </row>
    <row r="346" spans="2:10" ht="12.75">
      <c r="B346" s="12"/>
      <c r="C346" s="12"/>
      <c r="D346" s="12"/>
      <c r="E346" s="12"/>
      <c r="F346" s="27"/>
      <c r="G346" s="27"/>
      <c r="H346" s="27"/>
      <c r="I346" s="74"/>
      <c r="J346" s="3"/>
    </row>
    <row r="347" spans="2:10" ht="18" customHeight="1">
      <c r="B347" s="12"/>
      <c r="C347" s="12"/>
      <c r="D347" s="12"/>
      <c r="E347" s="12"/>
      <c r="F347" s="27"/>
      <c r="G347" s="27"/>
      <c r="H347" s="27"/>
      <c r="I347" s="74"/>
      <c r="J347" s="3"/>
    </row>
    <row r="348" spans="2:10" ht="18" customHeight="1">
      <c r="B348" s="12"/>
      <c r="C348" s="12"/>
      <c r="D348" s="12"/>
      <c r="E348" s="12"/>
      <c r="F348" s="27"/>
      <c r="G348" s="27"/>
      <c r="H348" s="27"/>
      <c r="I348" s="74"/>
      <c r="J348" s="3"/>
    </row>
    <row r="349" spans="2:10" ht="18" customHeight="1">
      <c r="B349" s="12"/>
      <c r="C349" s="12"/>
      <c r="D349" s="12"/>
      <c r="E349" s="12"/>
      <c r="F349" s="27"/>
      <c r="G349" s="27"/>
      <c r="H349" s="27"/>
      <c r="I349" s="74"/>
      <c r="J349" s="3"/>
    </row>
    <row r="350" spans="2:10" ht="18" customHeight="1">
      <c r="B350" s="12"/>
      <c r="C350" s="12"/>
      <c r="D350" s="12"/>
      <c r="E350" s="12"/>
      <c r="F350" s="27"/>
      <c r="G350" s="27"/>
      <c r="H350" s="27"/>
      <c r="I350" s="74"/>
      <c r="J350" s="3"/>
    </row>
    <row r="351" spans="2:10" ht="12.75">
      <c r="B351" s="12"/>
      <c r="C351" s="12"/>
      <c r="D351" s="12"/>
      <c r="E351" s="12"/>
      <c r="F351" s="27"/>
      <c r="G351" s="27"/>
      <c r="H351" s="27"/>
      <c r="I351" s="74"/>
      <c r="J351" s="3"/>
    </row>
    <row r="352" spans="2:10" ht="12.75">
      <c r="B352" s="12"/>
      <c r="C352" s="12"/>
      <c r="D352" s="12"/>
      <c r="E352" s="12"/>
      <c r="F352" s="24"/>
      <c r="G352" s="27"/>
      <c r="H352" s="27"/>
      <c r="I352" s="74"/>
      <c r="J352" s="3"/>
    </row>
    <row r="353" spans="2:10" ht="12.75">
      <c r="B353" s="12"/>
      <c r="C353" s="12"/>
      <c r="D353" s="12"/>
      <c r="E353" s="12"/>
      <c r="F353" s="27"/>
      <c r="G353" s="27"/>
      <c r="H353" s="27"/>
      <c r="I353" s="74"/>
      <c r="J353" s="3"/>
    </row>
    <row r="354" spans="2:10" ht="12.75">
      <c r="B354" s="12"/>
      <c r="C354" s="12"/>
      <c r="D354" s="12"/>
      <c r="E354" s="12"/>
      <c r="F354" s="27"/>
      <c r="G354" s="27"/>
      <c r="H354" s="27"/>
      <c r="I354" s="74"/>
      <c r="J354" s="3"/>
    </row>
    <row r="355" ht="12.75">
      <c r="J355" s="3"/>
    </row>
    <row r="356" ht="18" customHeight="1">
      <c r="J356" s="3"/>
    </row>
    <row r="357" ht="18" customHeight="1">
      <c r="J357" s="3"/>
    </row>
    <row r="358" ht="12.75">
      <c r="J358" s="3"/>
    </row>
  </sheetData>
  <sheetProtection/>
  <mergeCells count="58">
    <mergeCell ref="B67:E67"/>
    <mergeCell ref="B39:E39"/>
    <mergeCell ref="B36:E36"/>
    <mergeCell ref="B38:E38"/>
    <mergeCell ref="B66:E66"/>
    <mergeCell ref="B37:E37"/>
    <mergeCell ref="A40:I40"/>
    <mergeCell ref="F59:I59"/>
    <mergeCell ref="B42:E42"/>
    <mergeCell ref="A63:A64"/>
    <mergeCell ref="B84:E84"/>
    <mergeCell ref="B81:E81"/>
    <mergeCell ref="B68:E68"/>
    <mergeCell ref="B73:E73"/>
    <mergeCell ref="B78:E78"/>
    <mergeCell ref="B75:E75"/>
    <mergeCell ref="B74:E74"/>
    <mergeCell ref="B80:E80"/>
    <mergeCell ref="B79:E79"/>
    <mergeCell ref="B43:E43"/>
    <mergeCell ref="F64:G64"/>
    <mergeCell ref="B65:E65"/>
    <mergeCell ref="B63:E64"/>
    <mergeCell ref="G109:I109"/>
    <mergeCell ref="H62:I62"/>
    <mergeCell ref="B77:E77"/>
    <mergeCell ref="B82:E82"/>
    <mergeCell ref="B83:E83"/>
    <mergeCell ref="E109:F109"/>
    <mergeCell ref="H63:H64"/>
    <mergeCell ref="I63:I64"/>
    <mergeCell ref="A1:I1"/>
    <mergeCell ref="B14:E14"/>
    <mergeCell ref="B20:E20"/>
    <mergeCell ref="B16:E16"/>
    <mergeCell ref="B15:E15"/>
    <mergeCell ref="H7:H8"/>
    <mergeCell ref="A3:I3"/>
    <mergeCell ref="A4:I4"/>
    <mergeCell ref="B7:E8"/>
    <mergeCell ref="B11:E11"/>
    <mergeCell ref="B12:E12"/>
    <mergeCell ref="B13:E13"/>
    <mergeCell ref="A7:A8"/>
    <mergeCell ref="I7:I8"/>
    <mergeCell ref="B9:E9"/>
    <mergeCell ref="B10:E10"/>
    <mergeCell ref="F8:G8"/>
    <mergeCell ref="B30:E30"/>
    <mergeCell ref="B21:E21"/>
    <mergeCell ref="A18:I18"/>
    <mergeCell ref="B34:E34"/>
    <mergeCell ref="B22:E22"/>
    <mergeCell ref="B23:E23"/>
    <mergeCell ref="B24:E24"/>
    <mergeCell ref="B25:E25"/>
    <mergeCell ref="B26:E26"/>
    <mergeCell ref="A33:I3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&amp;R1. számú melléklet az 5/2014.(IV.25.) önkormányzati rendelethez</oddHeader>
  </headerFooter>
  <rowBreaks count="1" manualBreakCount="1">
    <brk id="5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9.7109375" style="0" customWidth="1"/>
    <col min="2" max="2" width="7.7109375" style="186" customWidth="1"/>
    <col min="3" max="3" width="8.00390625" style="186" customWidth="1"/>
    <col min="4" max="4" width="8.140625" style="186" customWidth="1"/>
    <col min="5" max="6" width="8.28125" style="186" customWidth="1"/>
    <col min="7" max="7" width="8.140625" style="186" customWidth="1"/>
    <col min="8" max="8" width="9.140625" style="186" customWidth="1"/>
    <col min="9" max="9" width="9.00390625" style="186" customWidth="1"/>
    <col min="12" max="12" width="8.28125" style="0" customWidth="1"/>
  </cols>
  <sheetData>
    <row r="1" spans="1:10" ht="16.5" customHeight="1">
      <c r="A1" s="265"/>
      <c r="B1" s="266"/>
      <c r="C1" s="266"/>
      <c r="D1" s="266"/>
      <c r="E1" s="266"/>
      <c r="F1" s="266"/>
      <c r="G1" s="266"/>
      <c r="H1" s="267"/>
      <c r="I1" s="267"/>
      <c r="J1" s="268"/>
    </row>
    <row r="2" spans="1:10" ht="31.5" customHeight="1">
      <c r="A2" s="606" t="s">
        <v>391</v>
      </c>
      <c r="B2" s="608" t="s">
        <v>248</v>
      </c>
      <c r="C2" s="609"/>
      <c r="D2" s="610"/>
      <c r="E2" s="269"/>
      <c r="F2" s="269" t="s">
        <v>344</v>
      </c>
      <c r="G2" s="269"/>
      <c r="H2" s="605" t="s">
        <v>298</v>
      </c>
      <c r="I2" s="605"/>
      <c r="J2" s="605"/>
    </row>
    <row r="3" spans="1:10" ht="22.5" customHeight="1">
      <c r="A3" s="607"/>
      <c r="B3" s="270" t="s">
        <v>300</v>
      </c>
      <c r="C3" s="270" t="s">
        <v>392</v>
      </c>
      <c r="D3" s="270" t="s">
        <v>302</v>
      </c>
      <c r="E3" s="270" t="s">
        <v>300</v>
      </c>
      <c r="F3" s="270" t="s">
        <v>392</v>
      </c>
      <c r="G3" s="270" t="s">
        <v>302</v>
      </c>
      <c r="H3" s="270" t="s">
        <v>300</v>
      </c>
      <c r="I3" s="270" t="s">
        <v>392</v>
      </c>
      <c r="J3" s="270" t="s">
        <v>302</v>
      </c>
    </row>
    <row r="4" spans="1:10" ht="25.5">
      <c r="A4" s="271" t="s">
        <v>393</v>
      </c>
      <c r="B4" s="272"/>
      <c r="C4" s="272"/>
      <c r="D4" s="272"/>
      <c r="E4" s="272">
        <v>1522</v>
      </c>
      <c r="F4" s="272">
        <v>37221</v>
      </c>
      <c r="G4" s="108">
        <v>37254</v>
      </c>
      <c r="H4" s="272">
        <f aca="true" t="shared" si="0" ref="H4:H13">SUM(B4+E4)</f>
        <v>1522</v>
      </c>
      <c r="I4" s="272">
        <f aca="true" t="shared" si="1" ref="I4:I13">SUM(C4+F4)</f>
        <v>37221</v>
      </c>
      <c r="J4" s="272">
        <f aca="true" t="shared" si="2" ref="J4:J13">SUM(D4+G4)</f>
        <v>37254</v>
      </c>
    </row>
    <row r="5" spans="1:10" ht="25.5" customHeight="1">
      <c r="A5" s="271" t="s">
        <v>394</v>
      </c>
      <c r="B5" s="272"/>
      <c r="C5" s="272"/>
      <c r="D5" s="272"/>
      <c r="E5" s="272"/>
      <c r="F5" s="272"/>
      <c r="G5" s="108"/>
      <c r="H5" s="272">
        <f t="shared" si="0"/>
        <v>0</v>
      </c>
      <c r="I5" s="272">
        <f t="shared" si="1"/>
        <v>0</v>
      </c>
      <c r="J5" s="272">
        <f t="shared" si="2"/>
        <v>0</v>
      </c>
    </row>
    <row r="6" spans="1:10" ht="38.25">
      <c r="A6" s="271" t="s">
        <v>395</v>
      </c>
      <c r="B6" s="272"/>
      <c r="C6" s="272"/>
      <c r="D6" s="272"/>
      <c r="E6" s="272"/>
      <c r="F6" s="272"/>
      <c r="G6" s="108"/>
      <c r="H6" s="272">
        <f t="shared" si="0"/>
        <v>0</v>
      </c>
      <c r="I6" s="272">
        <f t="shared" si="1"/>
        <v>0</v>
      </c>
      <c r="J6" s="272">
        <f t="shared" si="2"/>
        <v>0</v>
      </c>
    </row>
    <row r="7" spans="1:10" ht="38.25" customHeight="1">
      <c r="A7" s="273" t="s">
        <v>396</v>
      </c>
      <c r="B7" s="23">
        <f aca="true" t="shared" si="3" ref="B7:G7">SUM(B4:B6)</f>
        <v>0</v>
      </c>
      <c r="C7" s="23">
        <f t="shared" si="3"/>
        <v>0</v>
      </c>
      <c r="D7" s="23">
        <f t="shared" si="3"/>
        <v>0</v>
      </c>
      <c r="E7" s="23">
        <f t="shared" si="3"/>
        <v>1522</v>
      </c>
      <c r="F7" s="23">
        <f t="shared" si="3"/>
        <v>37221</v>
      </c>
      <c r="G7" s="23">
        <f t="shared" si="3"/>
        <v>37254</v>
      </c>
      <c r="H7" s="272">
        <f t="shared" si="0"/>
        <v>1522</v>
      </c>
      <c r="I7" s="272">
        <f t="shared" si="1"/>
        <v>37221</v>
      </c>
      <c r="J7" s="272">
        <f t="shared" si="2"/>
        <v>37254</v>
      </c>
    </row>
    <row r="8" spans="1:10" ht="25.5" customHeight="1">
      <c r="A8" s="273" t="s">
        <v>397</v>
      </c>
      <c r="B8" s="274"/>
      <c r="C8" s="274"/>
      <c r="D8" s="274"/>
      <c r="E8" s="274"/>
      <c r="F8" s="274"/>
      <c r="G8" s="23">
        <v>100</v>
      </c>
      <c r="H8" s="272">
        <f t="shared" si="0"/>
        <v>0</v>
      </c>
      <c r="I8" s="272">
        <f t="shared" si="1"/>
        <v>0</v>
      </c>
      <c r="J8" s="272">
        <f t="shared" si="2"/>
        <v>100</v>
      </c>
    </row>
    <row r="9" spans="1:10" ht="25.5">
      <c r="A9" s="271" t="s">
        <v>398</v>
      </c>
      <c r="B9" s="272"/>
      <c r="C9" s="272"/>
      <c r="D9" s="272"/>
      <c r="E9" s="272">
        <v>4075</v>
      </c>
      <c r="F9" s="272">
        <v>4412</v>
      </c>
      <c r="G9" s="108">
        <v>3922</v>
      </c>
      <c r="H9" s="272">
        <f t="shared" si="0"/>
        <v>4075</v>
      </c>
      <c r="I9" s="272">
        <f t="shared" si="1"/>
        <v>4412</v>
      </c>
      <c r="J9" s="272">
        <f t="shared" si="2"/>
        <v>3922</v>
      </c>
    </row>
    <row r="10" spans="1:10" ht="26.25" customHeight="1">
      <c r="A10" s="271" t="s">
        <v>399</v>
      </c>
      <c r="B10" s="272"/>
      <c r="C10" s="272"/>
      <c r="D10" s="272"/>
      <c r="E10" s="272">
        <v>2200</v>
      </c>
      <c r="F10" s="272">
        <v>230</v>
      </c>
      <c r="G10" s="108"/>
      <c r="H10" s="272">
        <f t="shared" si="0"/>
        <v>2200</v>
      </c>
      <c r="I10" s="272">
        <f t="shared" si="1"/>
        <v>230</v>
      </c>
      <c r="J10" s="272">
        <f t="shared" si="2"/>
        <v>0</v>
      </c>
    </row>
    <row r="11" spans="1:10" ht="38.25" customHeight="1">
      <c r="A11" s="275" t="s">
        <v>400</v>
      </c>
      <c r="B11" s="274"/>
      <c r="C11" s="274"/>
      <c r="D11" s="274"/>
      <c r="E11" s="274">
        <f>SUM(E7:E10)</f>
        <v>7797</v>
      </c>
      <c r="F11" s="274">
        <f>SUM(F7:F10)</f>
        <v>41863</v>
      </c>
      <c r="G11" s="274">
        <f>SUM(G7:G10)</f>
        <v>41276</v>
      </c>
      <c r="H11" s="274">
        <f t="shared" si="0"/>
        <v>7797</v>
      </c>
      <c r="I11" s="274">
        <f t="shared" si="1"/>
        <v>41863</v>
      </c>
      <c r="J11" s="274">
        <f t="shared" si="2"/>
        <v>41276</v>
      </c>
    </row>
    <row r="12" spans="1:10" ht="38.25" customHeight="1">
      <c r="A12" s="275" t="s">
        <v>401</v>
      </c>
      <c r="B12" s="274"/>
      <c r="C12" s="274"/>
      <c r="D12" s="274"/>
      <c r="E12" s="274">
        <v>1235</v>
      </c>
      <c r="F12" s="274">
        <v>1235</v>
      </c>
      <c r="G12" s="274">
        <v>1198</v>
      </c>
      <c r="H12" s="274">
        <f t="shared" si="0"/>
        <v>1235</v>
      </c>
      <c r="I12" s="274">
        <f t="shared" si="1"/>
        <v>1235</v>
      </c>
      <c r="J12" s="274">
        <f t="shared" si="2"/>
        <v>1198</v>
      </c>
    </row>
    <row r="13" spans="1:10" ht="25.5">
      <c r="A13" s="271" t="s">
        <v>402</v>
      </c>
      <c r="B13" s="276"/>
      <c r="C13" s="276"/>
      <c r="D13" s="276"/>
      <c r="E13" s="23"/>
      <c r="F13" s="23">
        <v>200</v>
      </c>
      <c r="G13" s="23">
        <v>208</v>
      </c>
      <c r="H13" s="272">
        <f t="shared" si="0"/>
        <v>0</v>
      </c>
      <c r="I13" s="272">
        <f t="shared" si="1"/>
        <v>200</v>
      </c>
      <c r="J13" s="272">
        <f t="shared" si="2"/>
        <v>208</v>
      </c>
    </row>
    <row r="14" spans="1:10" ht="25.5" customHeight="1">
      <c r="A14" s="271" t="s">
        <v>403</v>
      </c>
      <c r="B14" s="276"/>
      <c r="C14" s="276"/>
      <c r="D14" s="276"/>
      <c r="E14" s="23">
        <v>5413</v>
      </c>
      <c r="F14" s="23">
        <v>3089</v>
      </c>
      <c r="G14" s="23"/>
      <c r="H14" s="272"/>
      <c r="I14" s="272">
        <f>SUM(C14+F14)</f>
        <v>3089</v>
      </c>
      <c r="J14" s="272"/>
    </row>
    <row r="15" spans="1:10" ht="29.25" customHeight="1">
      <c r="A15" s="277" t="s">
        <v>404</v>
      </c>
      <c r="B15" s="274">
        <f>SUM(B9:B13)</f>
        <v>0</v>
      </c>
      <c r="C15" s="274">
        <f>SUM(C9:C13)</f>
        <v>0</v>
      </c>
      <c r="D15" s="274">
        <f>SUM(D9:D13)</f>
        <v>0</v>
      </c>
      <c r="E15" s="274">
        <f>SUM(E12:E14)</f>
        <v>6648</v>
      </c>
      <c r="F15" s="274">
        <f>SUM(F12:F14)</f>
        <v>4524</v>
      </c>
      <c r="G15" s="274">
        <f>SUM(G12:G13)</f>
        <v>1406</v>
      </c>
      <c r="H15" s="274">
        <f>SUM(B15+E15)</f>
        <v>6648</v>
      </c>
      <c r="I15" s="274">
        <f>SUM(C15+F15)</f>
        <v>4524</v>
      </c>
      <c r="J15" s="274">
        <f>SUM(D15+G15)</f>
        <v>1406</v>
      </c>
    </row>
  </sheetData>
  <sheetProtection/>
  <mergeCells count="3">
    <mergeCell ref="H2:J2"/>
    <mergeCell ref="A2:A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&amp;R3.3.számú melléklet  az 5/2014.(IV.25.)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22.57421875" style="0" customWidth="1"/>
    <col min="2" max="7" width="9.140625" style="186" customWidth="1"/>
  </cols>
  <sheetData>
    <row r="1" spans="1:10" ht="30.75" customHeight="1">
      <c r="A1" s="278"/>
      <c r="B1" s="279"/>
      <c r="C1" s="279"/>
      <c r="D1" s="279"/>
      <c r="E1" s="279"/>
      <c r="F1" s="279"/>
      <c r="G1" s="279"/>
      <c r="H1" s="137"/>
      <c r="I1" s="137"/>
      <c r="J1" s="280"/>
    </row>
    <row r="2" spans="1:10" ht="28.5" customHeight="1">
      <c r="A2" s="606" t="s">
        <v>405</v>
      </c>
      <c r="B2" s="608" t="s">
        <v>248</v>
      </c>
      <c r="C2" s="611"/>
      <c r="D2" s="612"/>
      <c r="E2" s="613" t="s">
        <v>344</v>
      </c>
      <c r="F2" s="613"/>
      <c r="G2" s="613"/>
      <c r="H2" s="605" t="s">
        <v>298</v>
      </c>
      <c r="I2" s="605"/>
      <c r="J2" s="605"/>
    </row>
    <row r="3" spans="1:10" ht="32.25" customHeight="1">
      <c r="A3" s="607"/>
      <c r="B3" s="270" t="s">
        <v>300</v>
      </c>
      <c r="C3" s="270" t="s">
        <v>301</v>
      </c>
      <c r="D3" s="270" t="s">
        <v>302</v>
      </c>
      <c r="E3" s="270" t="s">
        <v>300</v>
      </c>
      <c r="F3" s="270" t="s">
        <v>301</v>
      </c>
      <c r="G3" s="270" t="s">
        <v>302</v>
      </c>
      <c r="H3" s="270" t="s">
        <v>300</v>
      </c>
      <c r="I3" s="270" t="s">
        <v>301</v>
      </c>
      <c r="J3" s="270" t="s">
        <v>302</v>
      </c>
    </row>
    <row r="4" spans="1:10" ht="15" customHeight="1">
      <c r="A4" s="108" t="s">
        <v>406</v>
      </c>
      <c r="B4" s="272"/>
      <c r="C4" s="272"/>
      <c r="D4" s="272"/>
      <c r="E4" s="272">
        <v>6299</v>
      </c>
      <c r="F4" s="272">
        <v>10270</v>
      </c>
      <c r="G4" s="272">
        <v>3190</v>
      </c>
      <c r="H4" s="272">
        <f aca="true" t="shared" si="0" ref="H4:H15">SUM(B4+E4)</f>
        <v>6299</v>
      </c>
      <c r="I4" s="272">
        <f aca="true" t="shared" si="1" ref="I4:I15">SUM(C4+F4)</f>
        <v>10270</v>
      </c>
      <c r="J4" s="272">
        <f aca="true" t="shared" si="2" ref="J4:J15">SUM(D4+G4)</f>
        <v>3190</v>
      </c>
    </row>
    <row r="5" spans="1:10" ht="15" customHeight="1">
      <c r="A5" s="108" t="s">
        <v>407</v>
      </c>
      <c r="B5" s="272"/>
      <c r="C5" s="272"/>
      <c r="D5" s="272"/>
      <c r="E5" s="272"/>
      <c r="F5" s="272"/>
      <c r="G5" s="272"/>
      <c r="H5" s="272">
        <f t="shared" si="0"/>
        <v>0</v>
      </c>
      <c r="I5" s="272">
        <f t="shared" si="1"/>
        <v>0</v>
      </c>
      <c r="J5" s="272">
        <f t="shared" si="2"/>
        <v>0</v>
      </c>
    </row>
    <row r="6" spans="1:10" ht="15" customHeight="1">
      <c r="A6" s="108" t="s">
        <v>408</v>
      </c>
      <c r="B6" s="272"/>
      <c r="C6" s="272"/>
      <c r="D6" s="272"/>
      <c r="E6" s="272">
        <v>1701</v>
      </c>
      <c r="F6" s="272">
        <v>2018</v>
      </c>
      <c r="G6" s="272">
        <v>106</v>
      </c>
      <c r="H6" s="272">
        <f t="shared" si="0"/>
        <v>1701</v>
      </c>
      <c r="I6" s="272">
        <f t="shared" si="1"/>
        <v>2018</v>
      </c>
      <c r="J6" s="272">
        <f t="shared" si="2"/>
        <v>106</v>
      </c>
    </row>
    <row r="7" spans="1:10" ht="18" customHeight="1">
      <c r="A7" s="281" t="s">
        <v>409</v>
      </c>
      <c r="B7" s="276"/>
      <c r="C7" s="276"/>
      <c r="D7" s="276"/>
      <c r="E7" s="276">
        <f>SUM(E4:E6)</f>
        <v>8000</v>
      </c>
      <c r="F7" s="276">
        <f>SUM(F4:F6)</f>
        <v>12288</v>
      </c>
      <c r="G7" s="276">
        <f>SUM(G4:G6)</f>
        <v>3296</v>
      </c>
      <c r="H7" s="272">
        <f t="shared" si="0"/>
        <v>8000</v>
      </c>
      <c r="I7" s="272">
        <f t="shared" si="1"/>
        <v>12288</v>
      </c>
      <c r="J7" s="272">
        <f t="shared" si="2"/>
        <v>3296</v>
      </c>
    </row>
    <row r="8" spans="1:10" ht="12.75">
      <c r="A8" s="282" t="s">
        <v>410</v>
      </c>
      <c r="B8" s="272"/>
      <c r="C8" s="272">
        <v>198</v>
      </c>
      <c r="D8" s="272">
        <v>198</v>
      </c>
      <c r="E8" s="272">
        <v>87</v>
      </c>
      <c r="F8" s="272">
        <v>87</v>
      </c>
      <c r="G8" s="272">
        <v>100</v>
      </c>
      <c r="H8" s="272">
        <f t="shared" si="0"/>
        <v>87</v>
      </c>
      <c r="I8" s="272">
        <f t="shared" si="1"/>
        <v>285</v>
      </c>
      <c r="J8" s="272">
        <f t="shared" si="2"/>
        <v>298</v>
      </c>
    </row>
    <row r="9" spans="1:10" ht="15" customHeight="1">
      <c r="A9" s="282" t="s">
        <v>411</v>
      </c>
      <c r="B9" s="272"/>
      <c r="C9" s="272"/>
      <c r="D9" s="272"/>
      <c r="E9" s="272">
        <v>13480</v>
      </c>
      <c r="F9" s="272">
        <v>54288</v>
      </c>
      <c r="G9" s="272">
        <v>53331</v>
      </c>
      <c r="H9" s="272">
        <f t="shared" si="0"/>
        <v>13480</v>
      </c>
      <c r="I9" s="272">
        <f t="shared" si="1"/>
        <v>54288</v>
      </c>
      <c r="J9" s="272">
        <f t="shared" si="2"/>
        <v>53331</v>
      </c>
    </row>
    <row r="10" spans="1:10" ht="15" customHeight="1">
      <c r="A10" s="282" t="s">
        <v>412</v>
      </c>
      <c r="B10" s="272"/>
      <c r="C10" s="272"/>
      <c r="D10" s="272"/>
      <c r="E10" s="272"/>
      <c r="F10" s="272"/>
      <c r="G10" s="272"/>
      <c r="H10" s="272">
        <f t="shared" si="0"/>
        <v>0</v>
      </c>
      <c r="I10" s="272">
        <f t="shared" si="1"/>
        <v>0</v>
      </c>
      <c r="J10" s="272">
        <f t="shared" si="2"/>
        <v>0</v>
      </c>
    </row>
    <row r="11" spans="1:10" ht="15" customHeight="1">
      <c r="A11" s="282" t="s">
        <v>413</v>
      </c>
      <c r="B11" s="272"/>
      <c r="C11" s="272"/>
      <c r="D11" s="272"/>
      <c r="E11" s="272">
        <v>346</v>
      </c>
      <c r="F11" s="272">
        <v>346</v>
      </c>
      <c r="G11" s="272">
        <v>465</v>
      </c>
      <c r="H11" s="272">
        <f t="shared" si="0"/>
        <v>346</v>
      </c>
      <c r="I11" s="272">
        <f t="shared" si="1"/>
        <v>346</v>
      </c>
      <c r="J11" s="272">
        <f t="shared" si="2"/>
        <v>465</v>
      </c>
    </row>
    <row r="12" spans="1:10" ht="15" customHeight="1">
      <c r="A12" s="282" t="s">
        <v>414</v>
      </c>
      <c r="B12" s="272"/>
      <c r="C12" s="272"/>
      <c r="D12" s="272"/>
      <c r="E12" s="272"/>
      <c r="F12" s="272"/>
      <c r="G12" s="272"/>
      <c r="H12" s="272">
        <f t="shared" si="0"/>
        <v>0</v>
      </c>
      <c r="I12" s="272">
        <f t="shared" si="1"/>
        <v>0</v>
      </c>
      <c r="J12" s="272">
        <f t="shared" si="2"/>
        <v>0</v>
      </c>
    </row>
    <row r="13" spans="1:10" ht="18" customHeight="1">
      <c r="A13" s="283" t="s">
        <v>415</v>
      </c>
      <c r="B13" s="276">
        <f aca="true" t="shared" si="3" ref="B13:G13">SUM(B8:B12)</f>
        <v>0</v>
      </c>
      <c r="C13" s="276">
        <f t="shared" si="3"/>
        <v>198</v>
      </c>
      <c r="D13" s="276">
        <f t="shared" si="3"/>
        <v>198</v>
      </c>
      <c r="E13" s="276">
        <f t="shared" si="3"/>
        <v>13913</v>
      </c>
      <c r="F13" s="276">
        <f t="shared" si="3"/>
        <v>54721</v>
      </c>
      <c r="G13" s="276">
        <f t="shared" si="3"/>
        <v>53896</v>
      </c>
      <c r="H13" s="272">
        <f t="shared" si="0"/>
        <v>13913</v>
      </c>
      <c r="I13" s="272">
        <f t="shared" si="1"/>
        <v>54919</v>
      </c>
      <c r="J13" s="272">
        <f t="shared" si="2"/>
        <v>54094</v>
      </c>
    </row>
    <row r="14" spans="1:10" ht="18.75" customHeight="1">
      <c r="A14" s="283" t="s">
        <v>416</v>
      </c>
      <c r="B14" s="276"/>
      <c r="C14" s="276">
        <v>54</v>
      </c>
      <c r="D14" s="276">
        <v>54</v>
      </c>
      <c r="E14" s="276">
        <v>3756</v>
      </c>
      <c r="F14" s="276">
        <v>13477</v>
      </c>
      <c r="G14" s="276">
        <v>11377</v>
      </c>
      <c r="H14" s="272">
        <f t="shared" si="0"/>
        <v>3756</v>
      </c>
      <c r="I14" s="272">
        <f t="shared" si="1"/>
        <v>13531</v>
      </c>
      <c r="J14" s="272">
        <f t="shared" si="2"/>
        <v>11431</v>
      </c>
    </row>
    <row r="15" spans="1:10" ht="27" customHeight="1">
      <c r="A15" s="284" t="s">
        <v>417</v>
      </c>
      <c r="B15" s="276">
        <f>B7+B13+B14</f>
        <v>0</v>
      </c>
      <c r="C15" s="276">
        <f>C7+C13+C14</f>
        <v>252</v>
      </c>
      <c r="D15" s="276">
        <f>D7+D13+D14</f>
        <v>252</v>
      </c>
      <c r="E15" s="276">
        <f>SUM(E13+E14)</f>
        <v>17669</v>
      </c>
      <c r="F15" s="276">
        <f>F13+F14</f>
        <v>68198</v>
      </c>
      <c r="G15" s="276">
        <f>G13+G14</f>
        <v>65273</v>
      </c>
      <c r="H15" s="272">
        <f t="shared" si="0"/>
        <v>17669</v>
      </c>
      <c r="I15" s="272">
        <f t="shared" si="1"/>
        <v>68450</v>
      </c>
      <c r="J15" s="272">
        <f t="shared" si="2"/>
        <v>65525</v>
      </c>
    </row>
  </sheetData>
  <sheetProtection/>
  <mergeCells count="4">
    <mergeCell ref="H2:J2"/>
    <mergeCell ref="A2:A3"/>
    <mergeCell ref="B2:D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  <headerFooter alignWithMargins="0">
    <oddHeader>&amp;R3.4.számú melléklet  az 5/2014.(IV.25.)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5.140625" style="0" customWidth="1"/>
    <col min="2" max="2" width="12.8515625" style="0" customWidth="1"/>
    <col min="3" max="3" width="13.57421875" style="0" customWidth="1"/>
    <col min="4" max="4" width="12.7109375" style="0" customWidth="1"/>
  </cols>
  <sheetData>
    <row r="1" spans="1:4" ht="23.25" customHeight="1">
      <c r="A1" s="614" t="s">
        <v>418</v>
      </c>
      <c r="B1" s="614"/>
      <c r="C1" s="614"/>
      <c r="D1" s="614"/>
    </row>
    <row r="2" spans="1:4" ht="12.75">
      <c r="A2" s="285"/>
      <c r="B2" s="285"/>
      <c r="C2" s="615"/>
      <c r="D2" s="615"/>
    </row>
    <row r="3" spans="1:4" s="287" customFormat="1" ht="15.75">
      <c r="A3" s="617" t="s">
        <v>7</v>
      </c>
      <c r="B3" s="286" t="s">
        <v>0</v>
      </c>
      <c r="C3" s="286" t="s">
        <v>1</v>
      </c>
      <c r="D3" s="614" t="s">
        <v>2</v>
      </c>
    </row>
    <row r="4" spans="1:4" s="287" customFormat="1" ht="15.75">
      <c r="A4" s="617"/>
      <c r="B4" s="616" t="s">
        <v>3</v>
      </c>
      <c r="C4" s="616"/>
      <c r="D4" s="614"/>
    </row>
    <row r="5" spans="1:4" s="287" customFormat="1" ht="15">
      <c r="A5" s="288" t="s">
        <v>419</v>
      </c>
      <c r="B5" s="288"/>
      <c r="C5" s="288">
        <v>1850</v>
      </c>
      <c r="D5" s="288">
        <v>1850</v>
      </c>
    </row>
    <row r="6" spans="1:4" s="287" customFormat="1" ht="15">
      <c r="A6" s="288" t="s">
        <v>420</v>
      </c>
      <c r="B6" s="288"/>
      <c r="C6" s="288">
        <v>170</v>
      </c>
      <c r="D6" s="288">
        <v>170</v>
      </c>
    </row>
    <row r="7" spans="1:4" s="287" customFormat="1" ht="15">
      <c r="A7" s="288" t="s">
        <v>421</v>
      </c>
      <c r="B7" s="288"/>
      <c r="C7" s="288">
        <v>430</v>
      </c>
      <c r="D7" s="288">
        <v>430</v>
      </c>
    </row>
    <row r="8" spans="1:4" s="287" customFormat="1" ht="15.75">
      <c r="A8" s="289" t="s">
        <v>422</v>
      </c>
      <c r="B8" s="289">
        <f>SUM(B5:B7)</f>
        <v>0</v>
      </c>
      <c r="C8" s="289">
        <f>SUM(C5:C7)</f>
        <v>2450</v>
      </c>
      <c r="D8" s="289">
        <f>SUM(D5:D7)</f>
        <v>2450</v>
      </c>
    </row>
    <row r="9" spans="1:4" s="287" customFormat="1" ht="15.75">
      <c r="A9" s="289" t="s">
        <v>423</v>
      </c>
      <c r="B9" s="289"/>
      <c r="C9" s="289">
        <v>3401</v>
      </c>
      <c r="D9" s="289">
        <v>3484</v>
      </c>
    </row>
    <row r="10" spans="1:4" s="287" customFormat="1" ht="15.75">
      <c r="A10" s="289" t="s">
        <v>424</v>
      </c>
      <c r="B10" s="289">
        <v>18331</v>
      </c>
      <c r="C10" s="289">
        <v>18331</v>
      </c>
      <c r="D10" s="289">
        <v>18574</v>
      </c>
    </row>
    <row r="11" spans="1:4" s="287" customFormat="1" ht="15.75">
      <c r="A11" s="289" t="s">
        <v>425</v>
      </c>
      <c r="B11" s="289">
        <v>4500</v>
      </c>
      <c r="C11" s="289">
        <v>4500</v>
      </c>
      <c r="D11" s="289">
        <v>4525</v>
      </c>
    </row>
    <row r="12" spans="1:4" s="287" customFormat="1" ht="15">
      <c r="A12" s="288" t="s">
        <v>426</v>
      </c>
      <c r="B12" s="288"/>
      <c r="C12" s="288"/>
      <c r="D12" s="288">
        <v>23</v>
      </c>
    </row>
    <row r="13" spans="1:4" s="287" customFormat="1" ht="15">
      <c r="A13" s="288" t="s">
        <v>427</v>
      </c>
      <c r="B13" s="288">
        <v>3092</v>
      </c>
      <c r="C13" s="288">
        <v>3760</v>
      </c>
      <c r="D13" s="288">
        <v>3603</v>
      </c>
    </row>
    <row r="14" spans="1:4" s="287" customFormat="1" ht="15">
      <c r="A14" s="288" t="s">
        <v>428</v>
      </c>
      <c r="B14" s="288">
        <v>400</v>
      </c>
      <c r="C14" s="288">
        <v>400</v>
      </c>
      <c r="D14" s="288">
        <v>374</v>
      </c>
    </row>
    <row r="15" spans="1:4" s="287" customFormat="1" ht="15">
      <c r="A15" s="288" t="s">
        <v>429</v>
      </c>
      <c r="B15" s="288">
        <v>100</v>
      </c>
      <c r="C15" s="288">
        <v>100</v>
      </c>
      <c r="D15" s="288">
        <v>75</v>
      </c>
    </row>
    <row r="16" spans="1:4" s="287" customFormat="1" ht="15">
      <c r="A16" s="288" t="s">
        <v>430</v>
      </c>
      <c r="B16" s="288">
        <v>3162</v>
      </c>
      <c r="C16" s="288">
        <v>330</v>
      </c>
      <c r="D16" s="288">
        <v>203</v>
      </c>
    </row>
    <row r="17" spans="1:4" s="287" customFormat="1" ht="15">
      <c r="A17" s="288" t="s">
        <v>431</v>
      </c>
      <c r="B17" s="288">
        <v>700</v>
      </c>
      <c r="C17" s="288">
        <v>700</v>
      </c>
      <c r="D17" s="288">
        <v>465</v>
      </c>
    </row>
    <row r="18" spans="1:4" s="287" customFormat="1" ht="15.75">
      <c r="A18" s="289" t="s">
        <v>432</v>
      </c>
      <c r="B18" s="289">
        <f>SUM(B13:B17)</f>
        <v>7454</v>
      </c>
      <c r="C18" s="289">
        <f>SUM(C13:C17)</f>
        <v>5290</v>
      </c>
      <c r="D18" s="289">
        <f>SUM(D12:D17)</f>
        <v>4743</v>
      </c>
    </row>
    <row r="19" spans="1:4" s="287" customFormat="1" ht="15.75">
      <c r="A19" s="289" t="s">
        <v>93</v>
      </c>
      <c r="B19" s="289">
        <f>SUM(B8+B9+B10+B11+B18)</f>
        <v>30285</v>
      </c>
      <c r="C19" s="289">
        <f>SUM(C8+C9+C10+C11+C18)</f>
        <v>33972</v>
      </c>
      <c r="D19" s="289">
        <f>SUM(D8+D9+D10+D11+D18)</f>
        <v>33776</v>
      </c>
    </row>
    <row r="20" s="287" customFormat="1" ht="15"/>
    <row r="21" s="287" customFormat="1" ht="15"/>
    <row r="22" s="287" customFormat="1" ht="15"/>
    <row r="23" s="287" customFormat="1" ht="15"/>
    <row r="24" s="287" customFormat="1" ht="15"/>
    <row r="25" s="287" customFormat="1" ht="15"/>
    <row r="26" s="287" customFormat="1" ht="15"/>
    <row r="27" s="287" customFormat="1" ht="15"/>
    <row r="28" s="287" customFormat="1" ht="15"/>
    <row r="29" s="287" customFormat="1" ht="15"/>
    <row r="30" s="287" customFormat="1" ht="15"/>
    <row r="31" s="287" customFormat="1" ht="15"/>
    <row r="32" s="287" customFormat="1" ht="15"/>
    <row r="33" s="287" customFormat="1" ht="15"/>
    <row r="34" s="287" customFormat="1" ht="15"/>
    <row r="35" s="287" customFormat="1" ht="15"/>
    <row r="36" s="287" customFormat="1" ht="15"/>
    <row r="37" s="287" customFormat="1" ht="15"/>
    <row r="38" s="287" customFormat="1" ht="15"/>
    <row r="39" s="287" customFormat="1" ht="15"/>
    <row r="40" s="287" customFormat="1" ht="15"/>
    <row r="41" s="287" customFormat="1" ht="15"/>
    <row r="42" s="287" customFormat="1" ht="15"/>
  </sheetData>
  <sheetProtection/>
  <mergeCells count="5">
    <mergeCell ref="A1:D1"/>
    <mergeCell ref="C2:D2"/>
    <mergeCell ref="B4:C4"/>
    <mergeCell ref="D3:D4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&amp;R3.5.számú melléklet  az 5/2014.(IV.25.)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0.140625" style="0" customWidth="1"/>
    <col min="3" max="3" width="9.8515625" style="0" customWidth="1"/>
    <col min="6" max="6" width="10.140625" style="0" customWidth="1"/>
    <col min="9" max="9" width="10.00390625" style="0" customWidth="1"/>
  </cols>
  <sheetData>
    <row r="1" spans="1:10" ht="31.5" customHeight="1">
      <c r="A1" s="290"/>
      <c r="B1" s="291"/>
      <c r="C1" s="291"/>
      <c r="D1" s="292"/>
      <c r="E1" s="291"/>
      <c r="F1" s="291"/>
      <c r="G1" s="291"/>
      <c r="H1" s="3"/>
      <c r="I1" s="3"/>
      <c r="J1" s="293"/>
    </row>
    <row r="2" spans="1:13" s="698" customFormat="1" ht="60" customHeight="1">
      <c r="A2" s="606" t="s">
        <v>433</v>
      </c>
      <c r="B2" s="608" t="s">
        <v>248</v>
      </c>
      <c r="C2" s="619"/>
      <c r="D2" s="612"/>
      <c r="E2" s="269"/>
      <c r="F2" s="269" t="s">
        <v>344</v>
      </c>
      <c r="G2" s="269"/>
      <c r="H2" s="607" t="s">
        <v>298</v>
      </c>
      <c r="I2" s="607"/>
      <c r="J2" s="607"/>
      <c r="K2" s="294"/>
      <c r="L2" s="294"/>
      <c r="M2" s="294"/>
    </row>
    <row r="3" spans="1:13" s="698" customFormat="1" ht="21" customHeight="1">
      <c r="A3" s="618"/>
      <c r="B3" s="270" t="s">
        <v>300</v>
      </c>
      <c r="C3" s="270" t="s">
        <v>301</v>
      </c>
      <c r="D3" s="270" t="s">
        <v>302</v>
      </c>
      <c r="E3" s="270" t="s">
        <v>300</v>
      </c>
      <c r="F3" s="270" t="s">
        <v>301</v>
      </c>
      <c r="G3" s="270" t="s">
        <v>302</v>
      </c>
      <c r="H3" s="270" t="s">
        <v>300</v>
      </c>
      <c r="I3" s="270" t="s">
        <v>301</v>
      </c>
      <c r="J3" s="270" t="s">
        <v>302</v>
      </c>
      <c r="K3" s="294"/>
      <c r="L3" s="294"/>
      <c r="M3" s="294"/>
    </row>
    <row r="4" spans="1:13" s="698" customFormat="1" ht="42" customHeight="1">
      <c r="A4" s="295" t="s">
        <v>434</v>
      </c>
      <c r="B4" s="296"/>
      <c r="C4" s="296"/>
      <c r="D4" s="296"/>
      <c r="E4" s="296">
        <v>66436</v>
      </c>
      <c r="F4" s="297">
        <v>39592</v>
      </c>
      <c r="G4" s="297">
        <v>39592</v>
      </c>
      <c r="H4" s="276">
        <f aca="true" t="shared" si="0" ref="H4:J10">SUM(B4+E4)</f>
        <v>66436</v>
      </c>
      <c r="I4" s="276">
        <f t="shared" si="0"/>
        <v>39592</v>
      </c>
      <c r="J4" s="276">
        <f t="shared" si="0"/>
        <v>39592</v>
      </c>
      <c r="K4" s="294"/>
      <c r="L4" s="294"/>
      <c r="M4" s="294"/>
    </row>
    <row r="5" spans="1:10" ht="39.75" customHeight="1">
      <c r="A5" s="295" t="s">
        <v>435</v>
      </c>
      <c r="B5" s="281"/>
      <c r="C5" s="281"/>
      <c r="D5" s="281"/>
      <c r="E5" s="281"/>
      <c r="F5" s="281"/>
      <c r="G5" s="281"/>
      <c r="H5" s="276">
        <f t="shared" si="0"/>
        <v>0</v>
      </c>
      <c r="I5" s="276">
        <f t="shared" si="0"/>
        <v>0</v>
      </c>
      <c r="J5" s="276">
        <f t="shared" si="0"/>
        <v>0</v>
      </c>
    </row>
    <row r="6" spans="1:10" ht="25.5" customHeight="1">
      <c r="A6" s="281" t="s">
        <v>436</v>
      </c>
      <c r="B6" s="281"/>
      <c r="C6" s="281"/>
      <c r="D6" s="281"/>
      <c r="E6" s="281"/>
      <c r="F6" s="281"/>
      <c r="G6" s="281"/>
      <c r="H6" s="276">
        <f t="shared" si="0"/>
        <v>0</v>
      </c>
      <c r="I6" s="276">
        <f t="shared" si="0"/>
        <v>0</v>
      </c>
      <c r="J6" s="276">
        <f t="shared" si="0"/>
        <v>0</v>
      </c>
    </row>
    <row r="7" spans="1:10" ht="24.75" customHeight="1">
      <c r="A7" s="108" t="s">
        <v>437</v>
      </c>
      <c r="B7" s="108"/>
      <c r="C7" s="108"/>
      <c r="D7" s="108"/>
      <c r="E7" s="108"/>
      <c r="F7" s="108"/>
      <c r="G7" s="108"/>
      <c r="H7" s="276">
        <f t="shared" si="0"/>
        <v>0</v>
      </c>
      <c r="I7" s="276">
        <f t="shared" si="0"/>
        <v>0</v>
      </c>
      <c r="J7" s="276">
        <f t="shared" si="0"/>
        <v>0</v>
      </c>
    </row>
    <row r="8" spans="1:10" ht="25.5" customHeight="1">
      <c r="A8" s="108" t="s">
        <v>438</v>
      </c>
      <c r="B8" s="108"/>
      <c r="C8" s="108"/>
      <c r="D8" s="108"/>
      <c r="E8" s="108"/>
      <c r="F8" s="108"/>
      <c r="G8" s="108">
        <v>-908</v>
      </c>
      <c r="H8" s="276">
        <f t="shared" si="0"/>
        <v>0</v>
      </c>
      <c r="I8" s="276">
        <f t="shared" si="0"/>
        <v>0</v>
      </c>
      <c r="J8" s="276">
        <f t="shared" si="0"/>
        <v>-908</v>
      </c>
    </row>
    <row r="9" spans="1:10" ht="25.5" customHeight="1">
      <c r="A9" s="108" t="s">
        <v>439</v>
      </c>
      <c r="B9" s="108"/>
      <c r="C9" s="108"/>
      <c r="D9" s="108">
        <v>35</v>
      </c>
      <c r="E9" s="108"/>
      <c r="F9" s="108"/>
      <c r="G9" s="108">
        <v>5905</v>
      </c>
      <c r="H9" s="276">
        <f t="shared" si="0"/>
        <v>0</v>
      </c>
      <c r="I9" s="276">
        <f t="shared" si="0"/>
        <v>0</v>
      </c>
      <c r="J9" s="276">
        <f t="shared" si="0"/>
        <v>5940</v>
      </c>
    </row>
    <row r="10" spans="1:10" ht="24.75" customHeight="1">
      <c r="A10" s="281" t="s">
        <v>440</v>
      </c>
      <c r="B10" s="281"/>
      <c r="C10" s="281"/>
      <c r="D10" s="281">
        <f>SUM(D7:D9)</f>
        <v>35</v>
      </c>
      <c r="E10" s="281"/>
      <c r="F10" s="281"/>
      <c r="G10" s="281">
        <f>SUM(G7:G9)</f>
        <v>4997</v>
      </c>
      <c r="H10" s="276">
        <f t="shared" si="0"/>
        <v>0</v>
      </c>
      <c r="I10" s="276">
        <f t="shared" si="0"/>
        <v>0</v>
      </c>
      <c r="J10" s="276">
        <f t="shared" si="0"/>
        <v>5032</v>
      </c>
    </row>
  </sheetData>
  <sheetProtection/>
  <mergeCells count="3">
    <mergeCell ref="H2:J2"/>
    <mergeCell ref="A2:A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headerFooter alignWithMargins="0">
    <oddHeader>&amp;R3.6.számú melléklet  az 5/2014.(IV.25.)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7.7109375" style="287" customWidth="1"/>
    <col min="2" max="2" width="31.7109375" style="321" customWidth="1"/>
    <col min="3" max="16384" width="9.140625" style="287" customWidth="1"/>
  </cols>
  <sheetData>
    <row r="1" ht="30" customHeight="1">
      <c r="B1" s="298"/>
    </row>
    <row r="2" spans="1:2" ht="44.25" customHeight="1">
      <c r="A2" s="620" t="s">
        <v>775</v>
      </c>
      <c r="B2" s="620"/>
    </row>
    <row r="3" spans="1:2" ht="49.5" customHeight="1">
      <c r="A3" s="299"/>
      <c r="B3" s="300" t="s">
        <v>97</v>
      </c>
    </row>
    <row r="4" spans="1:2" ht="26.25" customHeight="1">
      <c r="A4" s="244" t="s">
        <v>441</v>
      </c>
      <c r="B4" s="301" t="s">
        <v>442</v>
      </c>
    </row>
    <row r="5" spans="1:4" ht="21" customHeight="1">
      <c r="A5" s="289" t="s">
        <v>443</v>
      </c>
      <c r="B5" s="302"/>
      <c r="C5" s="303"/>
      <c r="D5" s="304"/>
    </row>
    <row r="6" spans="1:4" ht="15.75">
      <c r="A6" s="305" t="s">
        <v>444</v>
      </c>
      <c r="B6" s="306">
        <v>127</v>
      </c>
      <c r="C6" s="307"/>
      <c r="D6" s="307"/>
    </row>
    <row r="7" spans="1:4" ht="15">
      <c r="A7" s="288" t="s">
        <v>445</v>
      </c>
      <c r="B7" s="306">
        <v>3395</v>
      </c>
      <c r="C7" s="303"/>
      <c r="D7" s="304"/>
    </row>
    <row r="8" spans="1:4" ht="15">
      <c r="A8" s="288" t="s">
        <v>446</v>
      </c>
      <c r="B8" s="306">
        <v>591</v>
      </c>
      <c r="C8" s="303"/>
      <c r="D8" s="304"/>
    </row>
    <row r="9" spans="1:4" ht="15">
      <c r="A9" s="305" t="s">
        <v>447</v>
      </c>
      <c r="B9" s="107">
        <v>61160</v>
      </c>
      <c r="C9" s="303"/>
      <c r="D9" s="304"/>
    </row>
    <row r="10" spans="1:4" ht="15">
      <c r="A10" s="305" t="s">
        <v>448</v>
      </c>
      <c r="B10" s="107">
        <v>252</v>
      </c>
      <c r="C10" s="303"/>
      <c r="D10" s="304"/>
    </row>
    <row r="11" spans="1:4" ht="15.75">
      <c r="A11" s="308" t="s">
        <v>449</v>
      </c>
      <c r="B11" s="309">
        <f>SUM(B6:B10)</f>
        <v>65525</v>
      </c>
      <c r="C11" s="303"/>
      <c r="D11" s="304"/>
    </row>
    <row r="12" spans="1:4" ht="15.75">
      <c r="A12" s="289" t="s">
        <v>450</v>
      </c>
      <c r="B12" s="302"/>
      <c r="C12" s="303"/>
      <c r="D12" s="304"/>
    </row>
    <row r="13" spans="1:4" ht="17.25" customHeight="1">
      <c r="A13" s="310" t="s">
        <v>451</v>
      </c>
      <c r="B13" s="306">
        <v>500</v>
      </c>
      <c r="C13" s="311"/>
      <c r="D13" s="311"/>
    </row>
    <row r="14" spans="1:4" ht="15.75">
      <c r="A14" s="310" t="s">
        <v>452</v>
      </c>
      <c r="B14" s="306">
        <v>953</v>
      </c>
      <c r="C14" s="311"/>
      <c r="D14" s="311"/>
    </row>
    <row r="15" spans="1:4" ht="15.75">
      <c r="A15" s="95" t="s">
        <v>453</v>
      </c>
      <c r="B15" s="312">
        <v>1843</v>
      </c>
      <c r="C15" s="311"/>
      <c r="D15" s="311"/>
    </row>
    <row r="16" spans="1:4" ht="15.75">
      <c r="A16" s="308" t="s">
        <v>409</v>
      </c>
      <c r="B16" s="313">
        <f>SUM(B13:B15)</f>
        <v>3296</v>
      </c>
      <c r="C16" s="311"/>
      <c r="D16" s="311"/>
    </row>
    <row r="17" spans="1:4" ht="18">
      <c r="A17" s="314"/>
      <c r="B17" s="315"/>
      <c r="C17" s="311"/>
      <c r="D17" s="311"/>
    </row>
    <row r="18" spans="1:4" ht="15.75">
      <c r="A18" s="303"/>
      <c r="B18" s="316"/>
      <c r="C18" s="311"/>
      <c r="D18" s="311"/>
    </row>
    <row r="19" spans="1:4" ht="15.75">
      <c r="A19" s="303"/>
      <c r="B19" s="317"/>
      <c r="C19" s="311"/>
      <c r="D19" s="311"/>
    </row>
    <row r="20" spans="1:4" ht="15.75">
      <c r="A20" s="303"/>
      <c r="B20" s="317"/>
      <c r="C20" s="311"/>
      <c r="D20" s="311"/>
    </row>
    <row r="21" spans="1:4" ht="15.75">
      <c r="A21" s="303"/>
      <c r="B21" s="316"/>
      <c r="C21" s="311"/>
      <c r="D21" s="311"/>
    </row>
    <row r="22" spans="1:4" ht="15.75">
      <c r="A22" s="318"/>
      <c r="B22" s="319"/>
      <c r="C22" s="311"/>
      <c r="D22" s="311"/>
    </row>
    <row r="23" spans="1:4" ht="15.75">
      <c r="A23" s="320"/>
      <c r="B23" s="319"/>
      <c r="C23" s="311"/>
      <c r="D23" s="311"/>
    </row>
    <row r="24" spans="1:4" ht="15.75">
      <c r="A24" s="320"/>
      <c r="B24" s="319"/>
      <c r="C24" s="311"/>
      <c r="D24" s="311"/>
    </row>
    <row r="25" spans="1:4" ht="15.75">
      <c r="A25" s="320"/>
      <c r="B25" s="319"/>
      <c r="C25" s="311"/>
      <c r="D25" s="311"/>
    </row>
    <row r="26" spans="1:4" ht="15.75">
      <c r="A26" s="320"/>
      <c r="B26" s="319"/>
      <c r="C26" s="311"/>
      <c r="D26" s="311"/>
    </row>
    <row r="27" spans="1:4" ht="15.75" customHeight="1">
      <c r="A27" s="320"/>
      <c r="B27" s="319"/>
      <c r="C27" s="320"/>
      <c r="D27" s="303"/>
    </row>
    <row r="28" spans="1:4" ht="15.75" customHeight="1">
      <c r="A28" s="320"/>
      <c r="B28" s="319"/>
      <c r="C28" s="320"/>
      <c r="D28" s="303"/>
    </row>
    <row r="29" spans="1:4" ht="15.75" customHeight="1">
      <c r="A29" s="320"/>
      <c r="B29" s="319"/>
      <c r="C29" s="320"/>
      <c r="D29" s="303"/>
    </row>
    <row r="30" spans="1:4" ht="15.75" customHeight="1">
      <c r="A30" s="320"/>
      <c r="B30" s="319"/>
      <c r="C30" s="320"/>
      <c r="D30" s="303"/>
    </row>
    <row r="31" spans="1:4" ht="15.75" customHeight="1">
      <c r="A31" s="320"/>
      <c r="B31" s="319"/>
      <c r="C31" s="320"/>
      <c r="D31" s="303"/>
    </row>
    <row r="32" spans="3:4" ht="15.75" customHeight="1">
      <c r="C32" s="320"/>
      <c r="D32" s="303"/>
    </row>
    <row r="33" spans="3:4" ht="15.75" customHeight="1">
      <c r="C33" s="320"/>
      <c r="D33" s="303"/>
    </row>
    <row r="34" spans="3:4" ht="15.75" customHeight="1">
      <c r="C34" s="303"/>
      <c r="D34" s="303"/>
    </row>
    <row r="35" spans="1:4" ht="15.75" customHeight="1">
      <c r="A35" s="322"/>
      <c r="C35" s="303"/>
      <c r="D35" s="303"/>
    </row>
    <row r="36" spans="1:4" ht="15.75" customHeight="1">
      <c r="A36" s="323"/>
      <c r="B36" s="324"/>
      <c r="C36" s="303"/>
      <c r="D36" s="303"/>
    </row>
    <row r="37" spans="1:4" ht="24" customHeight="1">
      <c r="A37" s="303"/>
      <c r="B37" s="316"/>
      <c r="C37" s="303"/>
      <c r="D37" s="303"/>
    </row>
    <row r="38" spans="1:4" ht="24.75" customHeight="1">
      <c r="A38" s="325"/>
      <c r="B38" s="326"/>
      <c r="C38" s="327"/>
      <c r="D38" s="303"/>
    </row>
    <row r="39" spans="1:4" ht="15">
      <c r="A39" s="320"/>
      <c r="B39" s="328"/>
      <c r="C39" s="320"/>
      <c r="D39" s="303"/>
    </row>
    <row r="40" spans="1:4" ht="15">
      <c r="A40" s="329"/>
      <c r="B40" s="319"/>
      <c r="C40" s="303"/>
      <c r="D40" s="303"/>
    </row>
    <row r="41" spans="1:4" ht="20.25" customHeight="1">
      <c r="A41" s="303"/>
      <c r="B41" s="328"/>
      <c r="C41" s="303"/>
      <c r="D41" s="325"/>
    </row>
    <row r="42" spans="1:4" ht="24" customHeight="1">
      <c r="A42" s="325"/>
      <c r="B42" s="326"/>
      <c r="C42" s="325"/>
      <c r="D42" s="303"/>
    </row>
    <row r="43" spans="3:4" ht="15">
      <c r="C43" s="320"/>
      <c r="D43" s="303"/>
    </row>
    <row r="44" spans="3:4" ht="15">
      <c r="C44" s="303"/>
      <c r="D44" s="303"/>
    </row>
    <row r="45" spans="3:4" ht="22.5" customHeight="1">
      <c r="C45" s="303"/>
      <c r="D45" s="325"/>
    </row>
    <row r="46" spans="3:4" ht="26.25" customHeight="1">
      <c r="C46" s="325"/>
      <c r="D46" s="303"/>
    </row>
    <row r="47" spans="3:4" ht="15.75">
      <c r="C47" s="330"/>
      <c r="D47" s="303"/>
    </row>
    <row r="48" ht="15">
      <c r="D48" s="303"/>
    </row>
    <row r="49" ht="15.75">
      <c r="D49" s="325"/>
    </row>
    <row r="50" ht="15.75">
      <c r="D50" s="325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&amp;R4.számú melléklet  az 5/2014.(IV.25.)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72"/>
  <sheetViews>
    <sheetView zoomScaleSheetLayoutView="50" zoomScalePageLayoutView="0" workbookViewId="0" topLeftCell="A1">
      <pane xSplit="2" ySplit="7" topLeftCell="C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H3"/>
    </sheetView>
  </sheetViews>
  <sheetFormatPr defaultColWidth="9.140625" defaultRowHeight="12.75"/>
  <cols>
    <col min="1" max="1" width="6.7109375" style="336" customWidth="1"/>
    <col min="2" max="2" width="45.57421875" style="384" customWidth="1"/>
    <col min="3" max="5" width="19.7109375" style="334" customWidth="1"/>
    <col min="6" max="6" width="19.7109375" style="336" customWidth="1"/>
    <col min="7" max="7" width="19.7109375" style="337" customWidth="1"/>
    <col min="8" max="8" width="18.7109375" style="336" customWidth="1"/>
    <col min="9" max="16384" width="9.140625" style="336" customWidth="1"/>
  </cols>
  <sheetData>
    <row r="1" spans="1:8" ht="15.75" customHeight="1">
      <c r="A1" s="331"/>
      <c r="B1" s="332"/>
      <c r="C1" s="333"/>
      <c r="E1" s="335"/>
      <c r="H1" s="338"/>
    </row>
    <row r="2" spans="1:8" s="339" customFormat="1" ht="15.75">
      <c r="A2" s="628"/>
      <c r="B2" s="628"/>
      <c r="C2" s="628"/>
      <c r="D2" s="628"/>
      <c r="E2" s="628"/>
      <c r="F2" s="628"/>
      <c r="G2" s="628"/>
      <c r="H2" s="628"/>
    </row>
    <row r="3" spans="1:10" s="339" customFormat="1" ht="16.5" customHeight="1">
      <c r="A3" s="628" t="s">
        <v>454</v>
      </c>
      <c r="B3" s="628"/>
      <c r="C3" s="628"/>
      <c r="D3" s="628"/>
      <c r="E3" s="628"/>
      <c r="F3" s="628"/>
      <c r="G3" s="628"/>
      <c r="H3" s="628"/>
      <c r="J3" s="340"/>
    </row>
    <row r="4" spans="1:8" s="339" customFormat="1" ht="15.75" customHeight="1">
      <c r="A4" s="341"/>
      <c r="B4" s="342"/>
      <c r="C4" s="343"/>
      <c r="E4" s="343"/>
      <c r="G4" s="344"/>
      <c r="H4" s="345" t="s">
        <v>4</v>
      </c>
    </row>
    <row r="5" spans="1:8" s="339" customFormat="1" ht="18" customHeight="1">
      <c r="A5" s="626" t="s">
        <v>48</v>
      </c>
      <c r="B5" s="622" t="s">
        <v>455</v>
      </c>
      <c r="C5" s="621" t="s">
        <v>456</v>
      </c>
      <c r="D5" s="621"/>
      <c r="E5" s="621" t="s">
        <v>457</v>
      </c>
      <c r="F5" s="621"/>
      <c r="G5" s="621" t="s">
        <v>135</v>
      </c>
      <c r="H5" s="621"/>
    </row>
    <row r="6" spans="1:8" s="339" customFormat="1" ht="22.5" customHeight="1">
      <c r="A6" s="627"/>
      <c r="B6" s="622"/>
      <c r="C6" s="346" t="s">
        <v>458</v>
      </c>
      <c r="D6" s="346" t="s">
        <v>459</v>
      </c>
      <c r="E6" s="346" t="s">
        <v>458</v>
      </c>
      <c r="F6" s="346" t="s">
        <v>459</v>
      </c>
      <c r="G6" s="346" t="s">
        <v>458</v>
      </c>
      <c r="H6" s="346" t="s">
        <v>459</v>
      </c>
    </row>
    <row r="7" spans="1:15" ht="19.5" customHeight="1">
      <c r="A7" s="347"/>
      <c r="B7" s="348"/>
      <c r="C7" s="349" t="s">
        <v>460</v>
      </c>
      <c r="D7" s="349" t="s">
        <v>461</v>
      </c>
      <c r="E7" s="349" t="s">
        <v>460</v>
      </c>
      <c r="F7" s="349" t="s">
        <v>461</v>
      </c>
      <c r="G7" s="349" t="s">
        <v>460</v>
      </c>
      <c r="H7" s="349" t="s">
        <v>461</v>
      </c>
      <c r="O7" s="350"/>
    </row>
    <row r="8" spans="1:8" ht="19.5" customHeight="1">
      <c r="A8" s="351" t="s">
        <v>17</v>
      </c>
      <c r="B8" s="352" t="s">
        <v>462</v>
      </c>
      <c r="C8" s="353"/>
      <c r="D8" s="354"/>
      <c r="E8" s="355"/>
      <c r="F8" s="356"/>
      <c r="G8" s="357">
        <f aca="true" t="shared" si="0" ref="G8:G32">SUM(C8+E8)</f>
        <v>0</v>
      </c>
      <c r="H8" s="357">
        <f aca="true" t="shared" si="1" ref="H8:H32">SUM(D8+F8)</f>
        <v>0</v>
      </c>
    </row>
    <row r="9" spans="1:8" ht="19.5" customHeight="1">
      <c r="A9" s="351" t="s">
        <v>18</v>
      </c>
      <c r="B9" s="352" t="s">
        <v>463</v>
      </c>
      <c r="C9" s="353"/>
      <c r="D9" s="354"/>
      <c r="E9" s="355"/>
      <c r="F9" s="356"/>
      <c r="G9" s="357">
        <f t="shared" si="0"/>
        <v>0</v>
      </c>
      <c r="H9" s="357">
        <f t="shared" si="1"/>
        <v>0</v>
      </c>
    </row>
    <row r="10" spans="1:8" ht="19.5" customHeight="1">
      <c r="A10" s="351" t="s">
        <v>19</v>
      </c>
      <c r="B10" s="352" t="s">
        <v>464</v>
      </c>
      <c r="C10" s="353"/>
      <c r="D10" s="354"/>
      <c r="E10" s="355"/>
      <c r="F10" s="356"/>
      <c r="G10" s="357">
        <f t="shared" si="0"/>
        <v>0</v>
      </c>
      <c r="H10" s="357">
        <f t="shared" si="1"/>
        <v>0</v>
      </c>
    </row>
    <row r="11" spans="1:8" ht="19.5" customHeight="1">
      <c r="A11" s="351" t="s">
        <v>21</v>
      </c>
      <c r="B11" s="352" t="s">
        <v>465</v>
      </c>
      <c r="C11" s="353">
        <v>24</v>
      </c>
      <c r="D11" s="353">
        <v>253</v>
      </c>
      <c r="E11" s="355">
        <v>1055</v>
      </c>
      <c r="F11" s="356">
        <v>770</v>
      </c>
      <c r="G11" s="357">
        <f t="shared" si="0"/>
        <v>1079</v>
      </c>
      <c r="H11" s="357">
        <f t="shared" si="1"/>
        <v>1023</v>
      </c>
    </row>
    <row r="12" spans="1:8" ht="19.5" customHeight="1">
      <c r="A12" s="351" t="s">
        <v>22</v>
      </c>
      <c r="B12" s="352" t="s">
        <v>466</v>
      </c>
      <c r="C12" s="353"/>
      <c r="D12" s="354"/>
      <c r="E12" s="355"/>
      <c r="F12" s="356"/>
      <c r="G12" s="357">
        <f t="shared" si="0"/>
        <v>0</v>
      </c>
      <c r="H12" s="357">
        <f t="shared" si="1"/>
        <v>0</v>
      </c>
    </row>
    <row r="13" spans="1:8" ht="19.5" customHeight="1">
      <c r="A13" s="351" t="s">
        <v>23</v>
      </c>
      <c r="B13" s="352" t="s">
        <v>467</v>
      </c>
      <c r="C13" s="353"/>
      <c r="D13" s="354"/>
      <c r="E13" s="355"/>
      <c r="F13" s="356"/>
      <c r="G13" s="357">
        <f t="shared" si="0"/>
        <v>0</v>
      </c>
      <c r="H13" s="357">
        <f t="shared" si="1"/>
        <v>0</v>
      </c>
    </row>
    <row r="14" spans="1:8" ht="19.5" customHeight="1">
      <c r="A14" s="358" t="s">
        <v>468</v>
      </c>
      <c r="B14" s="359" t="s">
        <v>469</v>
      </c>
      <c r="C14" s="360">
        <f>SUM(C8:C13)</f>
        <v>24</v>
      </c>
      <c r="D14" s="360">
        <f>SUM(D8:D13)</f>
        <v>253</v>
      </c>
      <c r="E14" s="361">
        <f>SUM(E8:E13)</f>
        <v>1055</v>
      </c>
      <c r="F14" s="361">
        <f>SUM(F8:F13)</f>
        <v>770</v>
      </c>
      <c r="G14" s="357">
        <f t="shared" si="0"/>
        <v>1079</v>
      </c>
      <c r="H14" s="357">
        <f t="shared" si="1"/>
        <v>1023</v>
      </c>
    </row>
    <row r="15" spans="1:8" ht="19.5" customHeight="1">
      <c r="A15" s="351" t="s">
        <v>24</v>
      </c>
      <c r="B15" s="352" t="s">
        <v>470</v>
      </c>
      <c r="C15" s="353"/>
      <c r="D15" s="354"/>
      <c r="E15" s="355">
        <v>572509</v>
      </c>
      <c r="F15" s="356">
        <v>611625</v>
      </c>
      <c r="G15" s="357">
        <f t="shared" si="0"/>
        <v>572509</v>
      </c>
      <c r="H15" s="357">
        <f t="shared" si="1"/>
        <v>611625</v>
      </c>
    </row>
    <row r="16" spans="1:8" ht="19.5" customHeight="1">
      <c r="A16" s="351" t="s">
        <v>25</v>
      </c>
      <c r="B16" s="352" t="s">
        <v>471</v>
      </c>
      <c r="C16" s="353">
        <v>48</v>
      </c>
      <c r="D16" s="353">
        <v>7</v>
      </c>
      <c r="E16" s="355">
        <v>3991</v>
      </c>
      <c r="F16" s="356">
        <v>2986</v>
      </c>
      <c r="G16" s="357">
        <f t="shared" si="0"/>
        <v>4039</v>
      </c>
      <c r="H16" s="357">
        <f t="shared" si="1"/>
        <v>2993</v>
      </c>
    </row>
    <row r="17" spans="1:8" ht="19.5" customHeight="1">
      <c r="A17" s="351" t="s">
        <v>26</v>
      </c>
      <c r="B17" s="352" t="s">
        <v>472</v>
      </c>
      <c r="C17" s="353"/>
      <c r="D17" s="354"/>
      <c r="E17" s="355"/>
      <c r="F17" s="356"/>
      <c r="G17" s="357">
        <f t="shared" si="0"/>
        <v>0</v>
      </c>
      <c r="H17" s="357">
        <f t="shared" si="1"/>
        <v>0</v>
      </c>
    </row>
    <row r="18" spans="1:8" ht="19.5" customHeight="1">
      <c r="A18" s="351" t="s">
        <v>27</v>
      </c>
      <c r="B18" s="352" t="s">
        <v>473</v>
      </c>
      <c r="C18" s="353"/>
      <c r="D18" s="354"/>
      <c r="E18" s="355"/>
      <c r="F18" s="356"/>
      <c r="G18" s="357">
        <f t="shared" si="0"/>
        <v>0</v>
      </c>
      <c r="H18" s="357">
        <f t="shared" si="1"/>
        <v>0</v>
      </c>
    </row>
    <row r="19" spans="1:8" ht="19.5" customHeight="1">
      <c r="A19" s="351" t="s">
        <v>28</v>
      </c>
      <c r="B19" s="352" t="s">
        <v>474</v>
      </c>
      <c r="C19" s="353"/>
      <c r="D19" s="354"/>
      <c r="E19" s="355">
        <v>11772</v>
      </c>
      <c r="F19" s="356">
        <v>72932</v>
      </c>
      <c r="G19" s="357">
        <f t="shared" si="0"/>
        <v>11772</v>
      </c>
      <c r="H19" s="357">
        <f t="shared" si="1"/>
        <v>72932</v>
      </c>
    </row>
    <row r="20" spans="1:8" ht="19.5" customHeight="1">
      <c r="A20" s="351" t="s">
        <v>29</v>
      </c>
      <c r="B20" s="352" t="s">
        <v>475</v>
      </c>
      <c r="C20" s="353"/>
      <c r="D20" s="354"/>
      <c r="E20" s="355"/>
      <c r="F20" s="356"/>
      <c r="G20" s="357">
        <f t="shared" si="0"/>
        <v>0</v>
      </c>
      <c r="H20" s="357">
        <f t="shared" si="1"/>
        <v>0</v>
      </c>
    </row>
    <row r="21" spans="1:8" ht="19.5" customHeight="1">
      <c r="A21" s="351" t="s">
        <v>60</v>
      </c>
      <c r="B21" s="354" t="s">
        <v>476</v>
      </c>
      <c r="C21" s="353"/>
      <c r="D21" s="354"/>
      <c r="E21" s="355"/>
      <c r="F21" s="356"/>
      <c r="G21" s="357">
        <f t="shared" si="0"/>
        <v>0</v>
      </c>
      <c r="H21" s="357">
        <f t="shared" si="1"/>
        <v>0</v>
      </c>
    </row>
    <row r="22" spans="1:8" ht="19.5" customHeight="1">
      <c r="A22" s="351" t="s">
        <v>95</v>
      </c>
      <c r="B22" s="352" t="s">
        <v>477</v>
      </c>
      <c r="C22" s="362"/>
      <c r="D22" s="354"/>
      <c r="E22" s="363"/>
      <c r="F22" s="356"/>
      <c r="G22" s="357">
        <f t="shared" si="0"/>
        <v>0</v>
      </c>
      <c r="H22" s="357">
        <f t="shared" si="1"/>
        <v>0</v>
      </c>
    </row>
    <row r="23" spans="1:8" ht="19.5" customHeight="1">
      <c r="A23" s="348" t="s">
        <v>478</v>
      </c>
      <c r="B23" s="359" t="s">
        <v>479</v>
      </c>
      <c r="C23" s="364">
        <f>SUM(C15:C22)</f>
        <v>48</v>
      </c>
      <c r="D23" s="364">
        <f>SUM(D15:D22)</f>
        <v>7</v>
      </c>
      <c r="E23" s="365">
        <f>SUM(E15:E22)</f>
        <v>588272</v>
      </c>
      <c r="F23" s="365">
        <f>SUM(F15:F22)</f>
        <v>687543</v>
      </c>
      <c r="G23" s="357">
        <f t="shared" si="0"/>
        <v>588320</v>
      </c>
      <c r="H23" s="357">
        <f t="shared" si="1"/>
        <v>687550</v>
      </c>
    </row>
    <row r="24" spans="1:8" ht="19.5" customHeight="1">
      <c r="A24" s="351" t="s">
        <v>96</v>
      </c>
      <c r="B24" s="352" t="s">
        <v>480</v>
      </c>
      <c r="C24" s="362"/>
      <c r="D24" s="354"/>
      <c r="E24" s="363">
        <v>8540</v>
      </c>
      <c r="F24" s="356">
        <v>8540</v>
      </c>
      <c r="G24" s="357">
        <f t="shared" si="0"/>
        <v>8540</v>
      </c>
      <c r="H24" s="357">
        <f t="shared" si="1"/>
        <v>8540</v>
      </c>
    </row>
    <row r="25" spans="1:8" ht="19.5" customHeight="1">
      <c r="A25" s="351" t="s">
        <v>265</v>
      </c>
      <c r="B25" s="352" t="s">
        <v>481</v>
      </c>
      <c r="C25" s="362"/>
      <c r="D25" s="354"/>
      <c r="E25" s="363"/>
      <c r="F25" s="356"/>
      <c r="G25" s="357">
        <f t="shared" si="0"/>
        <v>0</v>
      </c>
      <c r="H25" s="357">
        <f t="shared" si="1"/>
        <v>0</v>
      </c>
    </row>
    <row r="26" spans="1:8" ht="19.5" customHeight="1">
      <c r="A26" s="351" t="s">
        <v>266</v>
      </c>
      <c r="B26" s="352" t="s">
        <v>482</v>
      </c>
      <c r="C26" s="362"/>
      <c r="D26" s="354"/>
      <c r="E26" s="363">
        <v>1624</v>
      </c>
      <c r="F26" s="356">
        <v>1724</v>
      </c>
      <c r="G26" s="357">
        <f t="shared" si="0"/>
        <v>1624</v>
      </c>
      <c r="H26" s="357">
        <f t="shared" si="1"/>
        <v>1724</v>
      </c>
    </row>
    <row r="27" spans="1:8" ht="19.5" customHeight="1">
      <c r="A27" s="351" t="s">
        <v>267</v>
      </c>
      <c r="B27" s="352" t="s">
        <v>483</v>
      </c>
      <c r="C27" s="360"/>
      <c r="D27" s="354"/>
      <c r="E27" s="361"/>
      <c r="F27" s="356"/>
      <c r="G27" s="357">
        <f t="shared" si="0"/>
        <v>0</v>
      </c>
      <c r="H27" s="357">
        <f t="shared" si="1"/>
        <v>0</v>
      </c>
    </row>
    <row r="28" spans="1:8" ht="19.5" customHeight="1">
      <c r="A28" s="351" t="s">
        <v>268</v>
      </c>
      <c r="B28" s="352" t="s">
        <v>484</v>
      </c>
      <c r="C28" s="353"/>
      <c r="D28" s="354"/>
      <c r="E28" s="355"/>
      <c r="F28" s="356"/>
      <c r="G28" s="357">
        <f t="shared" si="0"/>
        <v>0</v>
      </c>
      <c r="H28" s="357">
        <f t="shared" si="1"/>
        <v>0</v>
      </c>
    </row>
    <row r="29" spans="1:8" ht="19.5" customHeight="1">
      <c r="A29" s="351" t="s">
        <v>269</v>
      </c>
      <c r="B29" s="352" t="s">
        <v>485</v>
      </c>
      <c r="C29" s="353"/>
      <c r="D29" s="354"/>
      <c r="E29" s="355"/>
      <c r="F29" s="356"/>
      <c r="G29" s="357">
        <f t="shared" si="0"/>
        <v>0</v>
      </c>
      <c r="H29" s="357">
        <f t="shared" si="1"/>
        <v>0</v>
      </c>
    </row>
    <row r="30" spans="1:8" ht="19.5" customHeight="1">
      <c r="A30" s="358" t="s">
        <v>486</v>
      </c>
      <c r="B30" s="359" t="s">
        <v>487</v>
      </c>
      <c r="C30" s="366">
        <f>SUM(C24:C29)</f>
        <v>0</v>
      </c>
      <c r="D30" s="366">
        <f>SUM(D24:D29)</f>
        <v>0</v>
      </c>
      <c r="E30" s="367">
        <f>SUM(E24:E29)</f>
        <v>10164</v>
      </c>
      <c r="F30" s="367">
        <f>SUM(F24:F29)</f>
        <v>10264</v>
      </c>
      <c r="G30" s="357">
        <f t="shared" si="0"/>
        <v>10164</v>
      </c>
      <c r="H30" s="357">
        <f t="shared" si="1"/>
        <v>10264</v>
      </c>
    </row>
    <row r="31" spans="1:8" ht="19.5" customHeight="1">
      <c r="A31" s="358" t="s">
        <v>488</v>
      </c>
      <c r="B31" s="359" t="s">
        <v>489</v>
      </c>
      <c r="C31" s="366"/>
      <c r="D31" s="354"/>
      <c r="E31" s="367">
        <v>132634</v>
      </c>
      <c r="F31" s="368">
        <v>278756</v>
      </c>
      <c r="G31" s="357">
        <f t="shared" si="0"/>
        <v>132634</v>
      </c>
      <c r="H31" s="357">
        <f t="shared" si="1"/>
        <v>278756</v>
      </c>
    </row>
    <row r="32" spans="1:8" ht="19.5" customHeight="1">
      <c r="A32" s="358" t="s">
        <v>490</v>
      </c>
      <c r="B32" s="359" t="s">
        <v>491</v>
      </c>
      <c r="C32" s="366">
        <f>C14+C23+C30+C31</f>
        <v>72</v>
      </c>
      <c r="D32" s="366">
        <f>D14+D23+D30+D31</f>
        <v>260</v>
      </c>
      <c r="E32" s="367">
        <f>E14+E23+E30+E31</f>
        <v>732125</v>
      </c>
      <c r="F32" s="367">
        <f>F14+F23+F30+F31</f>
        <v>977333</v>
      </c>
      <c r="G32" s="357">
        <f t="shared" si="0"/>
        <v>732197</v>
      </c>
      <c r="H32" s="357">
        <f t="shared" si="1"/>
        <v>977593</v>
      </c>
    </row>
    <row r="33" spans="1:8" s="339" customFormat="1" ht="19.5" customHeight="1">
      <c r="A33" s="626" t="s">
        <v>48</v>
      </c>
      <c r="B33" s="622" t="s">
        <v>455</v>
      </c>
      <c r="C33" s="621" t="s">
        <v>456</v>
      </c>
      <c r="D33" s="621"/>
      <c r="E33" s="621" t="s">
        <v>457</v>
      </c>
      <c r="F33" s="621"/>
      <c r="G33" s="621" t="s">
        <v>135</v>
      </c>
      <c r="H33" s="621"/>
    </row>
    <row r="34" spans="1:8" s="339" customFormat="1" ht="26.25" customHeight="1">
      <c r="A34" s="627"/>
      <c r="B34" s="622"/>
      <c r="C34" s="346" t="s">
        <v>458</v>
      </c>
      <c r="D34" s="346" t="s">
        <v>459</v>
      </c>
      <c r="E34" s="346" t="s">
        <v>458</v>
      </c>
      <c r="F34" s="346" t="s">
        <v>459</v>
      </c>
      <c r="G34" s="346" t="s">
        <v>458</v>
      </c>
      <c r="H34" s="346" t="s">
        <v>459</v>
      </c>
    </row>
    <row r="35" spans="1:8" ht="26.25" customHeight="1">
      <c r="A35" s="369"/>
      <c r="B35" s="370"/>
      <c r="C35" s="349" t="s">
        <v>460</v>
      </c>
      <c r="D35" s="349" t="s">
        <v>461</v>
      </c>
      <c r="E35" s="349" t="s">
        <v>460</v>
      </c>
      <c r="F35" s="349" t="s">
        <v>461</v>
      </c>
      <c r="G35" s="349" t="s">
        <v>460</v>
      </c>
      <c r="H35" s="349" t="s">
        <v>461</v>
      </c>
    </row>
    <row r="36" spans="1:8" ht="19.5" customHeight="1">
      <c r="A36" s="351" t="s">
        <v>270</v>
      </c>
      <c r="B36" s="352" t="s">
        <v>492</v>
      </c>
      <c r="C36" s="353"/>
      <c r="D36" s="354"/>
      <c r="E36" s="355"/>
      <c r="F36" s="371">
        <v>127</v>
      </c>
      <c r="G36" s="357">
        <f aca="true" t="shared" si="2" ref="G36:G63">SUM(C36+E36)</f>
        <v>0</v>
      </c>
      <c r="H36" s="357">
        <f aca="true" t="shared" si="3" ref="H36:H63">SUM(D36+F36)</f>
        <v>127</v>
      </c>
    </row>
    <row r="37" spans="1:8" ht="19.5" customHeight="1">
      <c r="A37" s="351" t="s">
        <v>271</v>
      </c>
      <c r="B37" s="352" t="s">
        <v>493</v>
      </c>
      <c r="C37" s="360"/>
      <c r="D37" s="354"/>
      <c r="E37" s="361"/>
      <c r="F37" s="371"/>
      <c r="G37" s="357">
        <f t="shared" si="2"/>
        <v>0</v>
      </c>
      <c r="H37" s="357">
        <f t="shared" si="3"/>
        <v>0</v>
      </c>
    </row>
    <row r="38" spans="1:8" ht="19.5" customHeight="1">
      <c r="A38" s="351" t="s">
        <v>272</v>
      </c>
      <c r="B38" s="352" t="s">
        <v>494</v>
      </c>
      <c r="C38" s="360"/>
      <c r="D38" s="354"/>
      <c r="E38" s="361"/>
      <c r="F38" s="371"/>
      <c r="G38" s="357">
        <f t="shared" si="2"/>
        <v>0</v>
      </c>
      <c r="H38" s="357">
        <f t="shared" si="3"/>
        <v>0</v>
      </c>
    </row>
    <row r="39" spans="1:8" ht="19.5" customHeight="1">
      <c r="A39" s="351" t="s">
        <v>273</v>
      </c>
      <c r="B39" s="352" t="s">
        <v>495</v>
      </c>
      <c r="C39" s="360"/>
      <c r="D39" s="354"/>
      <c r="E39" s="361"/>
      <c r="F39" s="371"/>
      <c r="G39" s="357">
        <f t="shared" si="2"/>
        <v>0</v>
      </c>
      <c r="H39" s="357">
        <f t="shared" si="3"/>
        <v>0</v>
      </c>
    </row>
    <row r="40" spans="1:8" ht="19.5" customHeight="1">
      <c r="A40" s="351" t="s">
        <v>274</v>
      </c>
      <c r="B40" s="352" t="s">
        <v>496</v>
      </c>
      <c r="C40" s="360"/>
      <c r="D40" s="354"/>
      <c r="E40" s="361"/>
      <c r="F40" s="371"/>
      <c r="G40" s="357">
        <f t="shared" si="2"/>
        <v>0</v>
      </c>
      <c r="H40" s="357">
        <f t="shared" si="3"/>
        <v>0</v>
      </c>
    </row>
    <row r="41" spans="1:8" ht="19.5" customHeight="1">
      <c r="A41" s="351" t="s">
        <v>275</v>
      </c>
      <c r="B41" s="352" t="s">
        <v>497</v>
      </c>
      <c r="C41" s="360"/>
      <c r="D41" s="354"/>
      <c r="E41" s="361"/>
      <c r="F41" s="371"/>
      <c r="G41" s="357">
        <f t="shared" si="2"/>
        <v>0</v>
      </c>
      <c r="H41" s="357">
        <f t="shared" si="3"/>
        <v>0</v>
      </c>
    </row>
    <row r="42" spans="1:8" ht="19.5" customHeight="1">
      <c r="A42" s="358" t="s">
        <v>468</v>
      </c>
      <c r="B42" s="359" t="s">
        <v>498</v>
      </c>
      <c r="C42" s="366">
        <f>SUM(C36:C41)</f>
        <v>0</v>
      </c>
      <c r="D42" s="366">
        <f>SUM(D36:D41)</f>
        <v>0</v>
      </c>
      <c r="E42" s="367">
        <f>SUM(E36:E41)</f>
        <v>0</v>
      </c>
      <c r="F42" s="366">
        <f>SUM(F36:F41)</f>
        <v>127</v>
      </c>
      <c r="G42" s="357">
        <f t="shared" si="2"/>
        <v>0</v>
      </c>
      <c r="H42" s="357">
        <f t="shared" si="3"/>
        <v>127</v>
      </c>
    </row>
    <row r="43" spans="1:8" ht="19.5" customHeight="1">
      <c r="A43" s="351" t="s">
        <v>276</v>
      </c>
      <c r="B43" s="352" t="s">
        <v>499</v>
      </c>
      <c r="C43" s="353"/>
      <c r="D43" s="354"/>
      <c r="E43" s="355">
        <v>14734</v>
      </c>
      <c r="F43" s="372">
        <v>15581</v>
      </c>
      <c r="G43" s="357">
        <f t="shared" si="2"/>
        <v>14734</v>
      </c>
      <c r="H43" s="357">
        <f t="shared" si="3"/>
        <v>15581</v>
      </c>
    </row>
    <row r="44" spans="1:8" ht="19.5" customHeight="1">
      <c r="A44" s="351" t="s">
        <v>277</v>
      </c>
      <c r="B44" s="352" t="s">
        <v>500</v>
      </c>
      <c r="C44" s="353"/>
      <c r="D44" s="354"/>
      <c r="E44" s="355">
        <v>3868</v>
      </c>
      <c r="F44" s="372">
        <v>1713</v>
      </c>
      <c r="G44" s="357">
        <f t="shared" si="2"/>
        <v>3868</v>
      </c>
      <c r="H44" s="357">
        <f t="shared" si="3"/>
        <v>1713</v>
      </c>
    </row>
    <row r="45" spans="1:8" ht="19.5" customHeight="1">
      <c r="A45" s="351" t="s">
        <v>278</v>
      </c>
      <c r="B45" s="352" t="s">
        <v>501</v>
      </c>
      <c r="C45" s="353"/>
      <c r="D45" s="354"/>
      <c r="E45" s="355">
        <v>1055</v>
      </c>
      <c r="F45" s="372">
        <v>745</v>
      </c>
      <c r="G45" s="357">
        <f t="shared" si="2"/>
        <v>1055</v>
      </c>
      <c r="H45" s="357">
        <f t="shared" si="3"/>
        <v>745</v>
      </c>
    </row>
    <row r="46" spans="1:8" ht="19.5" customHeight="1">
      <c r="A46" s="351" t="s">
        <v>279</v>
      </c>
      <c r="B46" s="352" t="s">
        <v>502</v>
      </c>
      <c r="C46" s="353"/>
      <c r="D46" s="354"/>
      <c r="E46" s="355"/>
      <c r="F46" s="372">
        <v>439</v>
      </c>
      <c r="G46" s="357">
        <f t="shared" si="2"/>
        <v>0</v>
      </c>
      <c r="H46" s="357">
        <f t="shared" si="3"/>
        <v>439</v>
      </c>
    </row>
    <row r="47" spans="1:8" ht="19.5" customHeight="1">
      <c r="A47" s="351" t="s">
        <v>280</v>
      </c>
      <c r="B47" s="352" t="s">
        <v>503</v>
      </c>
      <c r="C47" s="353"/>
      <c r="D47" s="354"/>
      <c r="E47" s="355"/>
      <c r="F47" s="372"/>
      <c r="G47" s="357">
        <f t="shared" si="2"/>
        <v>0</v>
      </c>
      <c r="H47" s="357">
        <f t="shared" si="3"/>
        <v>0</v>
      </c>
    </row>
    <row r="48" spans="1:8" ht="19.5" customHeight="1">
      <c r="A48" s="358" t="s">
        <v>478</v>
      </c>
      <c r="B48" s="359" t="s">
        <v>504</v>
      </c>
      <c r="C48" s="360">
        <f>SUM(C43:C46)</f>
        <v>0</v>
      </c>
      <c r="D48" s="360">
        <f>SUM(D43:D46)</f>
        <v>0</v>
      </c>
      <c r="E48" s="361">
        <f>SUM(E43:E46)</f>
        <v>19657</v>
      </c>
      <c r="F48" s="361">
        <f>SUM(F43:F46)</f>
        <v>18478</v>
      </c>
      <c r="G48" s="357">
        <f t="shared" si="2"/>
        <v>19657</v>
      </c>
      <c r="H48" s="357">
        <f t="shared" si="3"/>
        <v>18478</v>
      </c>
    </row>
    <row r="49" spans="1:8" ht="19.5" customHeight="1">
      <c r="A49" s="351" t="s">
        <v>281</v>
      </c>
      <c r="B49" s="352" t="s">
        <v>505</v>
      </c>
      <c r="C49" s="353"/>
      <c r="D49" s="354"/>
      <c r="E49" s="355"/>
      <c r="F49" s="372"/>
      <c r="G49" s="357">
        <f t="shared" si="2"/>
        <v>0</v>
      </c>
      <c r="H49" s="357">
        <f t="shared" si="3"/>
        <v>0</v>
      </c>
    </row>
    <row r="50" spans="1:8" ht="19.5" customHeight="1">
      <c r="A50" s="351" t="s">
        <v>282</v>
      </c>
      <c r="B50" s="352" t="s">
        <v>506</v>
      </c>
      <c r="C50" s="353"/>
      <c r="D50" s="354"/>
      <c r="E50" s="355"/>
      <c r="F50" s="372"/>
      <c r="G50" s="357">
        <f t="shared" si="2"/>
        <v>0</v>
      </c>
      <c r="H50" s="357">
        <f t="shared" si="3"/>
        <v>0</v>
      </c>
    </row>
    <row r="51" spans="1:8" ht="19.5" customHeight="1">
      <c r="A51" s="358" t="s">
        <v>486</v>
      </c>
      <c r="B51" s="359" t="s">
        <v>507</v>
      </c>
      <c r="C51" s="360">
        <f>SUM(C49:C50)</f>
        <v>0</v>
      </c>
      <c r="D51" s="360">
        <f>SUM(D49:D50)</f>
        <v>0</v>
      </c>
      <c r="E51" s="361">
        <f>SUM(E49:E50)</f>
        <v>0</v>
      </c>
      <c r="F51" s="361">
        <f>SUM(F49:F50)</f>
        <v>0</v>
      </c>
      <c r="G51" s="357">
        <f t="shared" si="2"/>
        <v>0</v>
      </c>
      <c r="H51" s="357">
        <f t="shared" si="3"/>
        <v>0</v>
      </c>
    </row>
    <row r="52" spans="1:8" ht="19.5" customHeight="1">
      <c r="A52" s="351" t="s">
        <v>282</v>
      </c>
      <c r="B52" s="352" t="s">
        <v>508</v>
      </c>
      <c r="C52" s="353"/>
      <c r="D52" s="354"/>
      <c r="E52" s="355"/>
      <c r="F52" s="372"/>
      <c r="G52" s="357">
        <f t="shared" si="2"/>
        <v>0</v>
      </c>
      <c r="H52" s="357">
        <f t="shared" si="3"/>
        <v>0</v>
      </c>
    </row>
    <row r="53" spans="1:8" ht="19.5" customHeight="1">
      <c r="A53" s="351" t="s">
        <v>283</v>
      </c>
      <c r="B53" s="352" t="s">
        <v>509</v>
      </c>
      <c r="C53" s="353"/>
      <c r="D53" s="353">
        <v>361</v>
      </c>
      <c r="E53" s="355">
        <v>19304</v>
      </c>
      <c r="F53" s="372">
        <v>27782</v>
      </c>
      <c r="G53" s="357">
        <f t="shared" si="2"/>
        <v>19304</v>
      </c>
      <c r="H53" s="357">
        <f t="shared" si="3"/>
        <v>28143</v>
      </c>
    </row>
    <row r="54" spans="1:8" ht="19.5" customHeight="1">
      <c r="A54" s="351" t="s">
        <v>284</v>
      </c>
      <c r="B54" s="352" t="s">
        <v>510</v>
      </c>
      <c r="C54" s="353"/>
      <c r="D54" s="354"/>
      <c r="E54" s="355"/>
      <c r="F54" s="372"/>
      <c r="G54" s="357">
        <f t="shared" si="2"/>
        <v>0</v>
      </c>
      <c r="H54" s="357">
        <f t="shared" si="3"/>
        <v>0</v>
      </c>
    </row>
    <row r="55" spans="1:8" ht="19.5" customHeight="1">
      <c r="A55" s="351" t="s">
        <v>285</v>
      </c>
      <c r="B55" s="352" t="s">
        <v>511</v>
      </c>
      <c r="C55" s="353"/>
      <c r="D55" s="354"/>
      <c r="E55" s="355"/>
      <c r="F55" s="372"/>
      <c r="G55" s="357">
        <f t="shared" si="2"/>
        <v>0</v>
      </c>
      <c r="H55" s="357">
        <f t="shared" si="3"/>
        <v>0</v>
      </c>
    </row>
    <row r="56" spans="1:8" ht="19.5" customHeight="1">
      <c r="A56" s="358" t="s">
        <v>488</v>
      </c>
      <c r="B56" s="359" t="s">
        <v>512</v>
      </c>
      <c r="C56" s="360">
        <f>SUM(C52:C55)</f>
        <v>0</v>
      </c>
      <c r="D56" s="360">
        <f>SUM(D52:D55)</f>
        <v>361</v>
      </c>
      <c r="E56" s="361">
        <f>SUM(E52:E55)</f>
        <v>19304</v>
      </c>
      <c r="F56" s="361">
        <f>SUM(F52:F55)</f>
        <v>27782</v>
      </c>
      <c r="G56" s="357">
        <f t="shared" si="2"/>
        <v>19304</v>
      </c>
      <c r="H56" s="357">
        <f t="shared" si="3"/>
        <v>28143</v>
      </c>
    </row>
    <row r="57" spans="1:8" ht="19.5" customHeight="1">
      <c r="A57" s="351" t="s">
        <v>286</v>
      </c>
      <c r="B57" s="352" t="s">
        <v>513</v>
      </c>
      <c r="C57" s="353"/>
      <c r="D57" s="354"/>
      <c r="E57" s="355">
        <v>908</v>
      </c>
      <c r="F57" s="372"/>
      <c r="G57" s="357">
        <f t="shared" si="2"/>
        <v>908</v>
      </c>
      <c r="H57" s="357">
        <f t="shared" si="3"/>
        <v>0</v>
      </c>
    </row>
    <row r="58" spans="1:8" ht="19.5" customHeight="1">
      <c r="A58" s="351" t="s">
        <v>287</v>
      </c>
      <c r="B58" s="352" t="s">
        <v>514</v>
      </c>
      <c r="C58" s="353"/>
      <c r="D58" s="353">
        <v>35</v>
      </c>
      <c r="E58" s="355">
        <v>1860</v>
      </c>
      <c r="F58" s="372">
        <v>7765</v>
      </c>
      <c r="G58" s="357">
        <f t="shared" si="2"/>
        <v>1860</v>
      </c>
      <c r="H58" s="357">
        <f t="shared" si="3"/>
        <v>7800</v>
      </c>
    </row>
    <row r="59" spans="1:8" ht="19.5" customHeight="1">
      <c r="A59" s="351" t="s">
        <v>288</v>
      </c>
      <c r="B59" s="352" t="s">
        <v>515</v>
      </c>
      <c r="C59" s="353"/>
      <c r="D59" s="354"/>
      <c r="E59" s="355"/>
      <c r="F59" s="372"/>
      <c r="G59" s="357">
        <f t="shared" si="2"/>
        <v>0</v>
      </c>
      <c r="H59" s="357">
        <f t="shared" si="3"/>
        <v>0</v>
      </c>
    </row>
    <row r="60" spans="1:8" ht="19.5" customHeight="1">
      <c r="A60" s="351" t="s">
        <v>289</v>
      </c>
      <c r="B60" s="352" t="s">
        <v>516</v>
      </c>
      <c r="C60" s="353"/>
      <c r="D60" s="354"/>
      <c r="E60" s="355"/>
      <c r="F60" s="372"/>
      <c r="G60" s="357">
        <f t="shared" si="2"/>
        <v>0</v>
      </c>
      <c r="H60" s="357">
        <f t="shared" si="3"/>
        <v>0</v>
      </c>
    </row>
    <row r="61" spans="1:8" ht="19.5" customHeight="1">
      <c r="A61" s="358" t="s">
        <v>517</v>
      </c>
      <c r="B61" s="359" t="s">
        <v>518</v>
      </c>
      <c r="C61" s="360">
        <f>SUM(C57:C60)</f>
        <v>0</v>
      </c>
      <c r="D61" s="360">
        <f>SUM(D57:D60)</f>
        <v>35</v>
      </c>
      <c r="E61" s="361">
        <f>SUM(E57:E60)</f>
        <v>2768</v>
      </c>
      <c r="F61" s="361">
        <f>SUM(F57:F60)</f>
        <v>7765</v>
      </c>
      <c r="G61" s="357">
        <f t="shared" si="2"/>
        <v>2768</v>
      </c>
      <c r="H61" s="357">
        <f t="shared" si="3"/>
        <v>7800</v>
      </c>
    </row>
    <row r="62" spans="1:8" ht="19.5" customHeight="1">
      <c r="A62" s="358" t="s">
        <v>519</v>
      </c>
      <c r="B62" s="359" t="s">
        <v>520</v>
      </c>
      <c r="C62" s="360">
        <f>C42+C48+C51+C56+C61</f>
        <v>0</v>
      </c>
      <c r="D62" s="360">
        <f>D42+D48+D51+D56+D61</f>
        <v>396</v>
      </c>
      <c r="E62" s="361">
        <f>E42+E48+E51+E56+E61</f>
        <v>41729</v>
      </c>
      <c r="F62" s="361">
        <f>F42+F48+F51+F56+F61</f>
        <v>54152</v>
      </c>
      <c r="G62" s="357">
        <f t="shared" si="2"/>
        <v>41729</v>
      </c>
      <c r="H62" s="357">
        <f t="shared" si="3"/>
        <v>54548</v>
      </c>
    </row>
    <row r="63" spans="1:8" ht="19.5" customHeight="1">
      <c r="A63" s="351"/>
      <c r="B63" s="359" t="s">
        <v>521</v>
      </c>
      <c r="C63" s="360">
        <f>C32+C62</f>
        <v>72</v>
      </c>
      <c r="D63" s="360">
        <f>D32+D62</f>
        <v>656</v>
      </c>
      <c r="E63" s="361">
        <f>E32+E62</f>
        <v>773854</v>
      </c>
      <c r="F63" s="361">
        <f>F32+F62</f>
        <v>1031485</v>
      </c>
      <c r="G63" s="357">
        <f t="shared" si="2"/>
        <v>773926</v>
      </c>
      <c r="H63" s="357">
        <f t="shared" si="3"/>
        <v>1032141</v>
      </c>
    </row>
    <row r="64" spans="1:8" ht="19.5" customHeight="1">
      <c r="A64" s="373"/>
      <c r="B64" s="374"/>
      <c r="C64" s="373"/>
      <c r="D64" s="373"/>
      <c r="E64" s="333"/>
      <c r="F64" s="375"/>
      <c r="G64" s="376"/>
      <c r="H64" s="377" t="s">
        <v>522</v>
      </c>
    </row>
    <row r="65" spans="1:8" ht="19.5" customHeight="1">
      <c r="A65" s="378"/>
      <c r="B65" s="379"/>
      <c r="C65" s="378"/>
      <c r="D65" s="378"/>
      <c r="E65" s="380"/>
      <c r="F65" s="381"/>
      <c r="G65" s="382"/>
      <c r="H65" s="383" t="s">
        <v>4</v>
      </c>
    </row>
    <row r="66" spans="1:8" ht="19.5" customHeight="1">
      <c r="A66" s="623" t="s">
        <v>48</v>
      </c>
      <c r="B66" s="625" t="s">
        <v>523</v>
      </c>
      <c r="C66" s="621" t="s">
        <v>456</v>
      </c>
      <c r="D66" s="621"/>
      <c r="E66" s="622" t="s">
        <v>457</v>
      </c>
      <c r="F66" s="622"/>
      <c r="G66" s="622" t="s">
        <v>135</v>
      </c>
      <c r="H66" s="622"/>
    </row>
    <row r="67" spans="1:8" ht="19.5" customHeight="1">
      <c r="A67" s="624"/>
      <c r="B67" s="625"/>
      <c r="C67" s="346" t="s">
        <v>458</v>
      </c>
      <c r="D67" s="346" t="s">
        <v>459</v>
      </c>
      <c r="E67" s="346" t="s">
        <v>458</v>
      </c>
      <c r="F67" s="346" t="s">
        <v>459</v>
      </c>
      <c r="G67" s="346" t="s">
        <v>458</v>
      </c>
      <c r="H67" s="346" t="s">
        <v>459</v>
      </c>
    </row>
    <row r="68" spans="1:8" ht="19.5" customHeight="1">
      <c r="A68" s="624"/>
      <c r="B68" s="625"/>
      <c r="C68" s="349" t="s">
        <v>460</v>
      </c>
      <c r="D68" s="349" t="s">
        <v>461</v>
      </c>
      <c r="E68" s="349" t="s">
        <v>460</v>
      </c>
      <c r="F68" s="349" t="s">
        <v>461</v>
      </c>
      <c r="G68" s="349" t="s">
        <v>460</v>
      </c>
      <c r="H68" s="349" t="s">
        <v>461</v>
      </c>
    </row>
    <row r="69" spans="1:8" ht="19.5" customHeight="1">
      <c r="A69" s="351"/>
      <c r="C69" s="353"/>
      <c r="D69" s="385"/>
      <c r="E69" s="385"/>
      <c r="F69" s="353"/>
      <c r="G69" s="353">
        <f aca="true" t="shared" si="4" ref="G69:G93">SUM(C69+E69)</f>
        <v>0</v>
      </c>
      <c r="H69" s="353">
        <f aca="true" t="shared" si="5" ref="H69:H93">SUM(D69+F69)</f>
        <v>0</v>
      </c>
    </row>
    <row r="70" spans="1:8" ht="19.5" customHeight="1">
      <c r="A70" s="351" t="s">
        <v>17</v>
      </c>
      <c r="B70" s="352" t="s">
        <v>524</v>
      </c>
      <c r="C70" s="355"/>
      <c r="D70" s="372"/>
      <c r="E70" s="386"/>
      <c r="F70" s="355"/>
      <c r="G70" s="353">
        <f t="shared" si="4"/>
        <v>0</v>
      </c>
      <c r="H70" s="353">
        <f t="shared" si="5"/>
        <v>0</v>
      </c>
    </row>
    <row r="71" spans="1:8" ht="19.5" customHeight="1">
      <c r="A71" s="351" t="s">
        <v>18</v>
      </c>
      <c r="B71" s="352" t="s">
        <v>525</v>
      </c>
      <c r="C71" s="355"/>
      <c r="D71" s="387"/>
      <c r="E71" s="386">
        <v>765139</v>
      </c>
      <c r="F71" s="355">
        <v>765139</v>
      </c>
      <c r="G71" s="353">
        <f t="shared" si="4"/>
        <v>765139</v>
      </c>
      <c r="H71" s="353">
        <f t="shared" si="5"/>
        <v>765139</v>
      </c>
    </row>
    <row r="72" spans="1:8" ht="19.5" customHeight="1">
      <c r="A72" s="358" t="s">
        <v>19</v>
      </c>
      <c r="B72" s="359" t="s">
        <v>526</v>
      </c>
      <c r="C72" s="361">
        <f>SUM(C69:C71)</f>
        <v>0</v>
      </c>
      <c r="D72" s="361">
        <f>SUM(D69:D71)</f>
        <v>0</v>
      </c>
      <c r="E72" s="361">
        <f>SUM(E69:E71)</f>
        <v>765139</v>
      </c>
      <c r="F72" s="361">
        <f>SUM(F69:F71)</f>
        <v>765139</v>
      </c>
      <c r="G72" s="353">
        <f t="shared" si="4"/>
        <v>765139</v>
      </c>
      <c r="H72" s="353">
        <f t="shared" si="5"/>
        <v>765139</v>
      </c>
    </row>
    <row r="73" spans="1:8" ht="19.5" customHeight="1">
      <c r="A73" s="351" t="s">
        <v>21</v>
      </c>
      <c r="B73" s="352" t="s">
        <v>527</v>
      </c>
      <c r="C73" s="355">
        <v>63</v>
      </c>
      <c r="D73" s="388">
        <v>260</v>
      </c>
      <c r="E73" s="355">
        <v>-19219</v>
      </c>
      <c r="F73" s="355">
        <v>223097</v>
      </c>
      <c r="G73" s="353">
        <f t="shared" si="4"/>
        <v>-19156</v>
      </c>
      <c r="H73" s="353">
        <f t="shared" si="5"/>
        <v>223357</v>
      </c>
    </row>
    <row r="74" spans="1:8" ht="19.5" customHeight="1">
      <c r="A74" s="358" t="s">
        <v>528</v>
      </c>
      <c r="B74" s="359" t="s">
        <v>529</v>
      </c>
      <c r="C74" s="361">
        <f>SUM(C72:C73)</f>
        <v>63</v>
      </c>
      <c r="D74" s="389">
        <f>SUM(D72:D73)</f>
        <v>260</v>
      </c>
      <c r="E74" s="361">
        <f>SUM(E72:E73)</f>
        <v>745920</v>
      </c>
      <c r="F74" s="361">
        <f>SUM(F72:F73)</f>
        <v>988236</v>
      </c>
      <c r="G74" s="353">
        <f t="shared" si="4"/>
        <v>745983</v>
      </c>
      <c r="H74" s="353">
        <f t="shared" si="5"/>
        <v>988496</v>
      </c>
    </row>
    <row r="75" spans="1:8" ht="19.5" customHeight="1">
      <c r="A75" s="351"/>
      <c r="B75" s="352" t="s">
        <v>530</v>
      </c>
      <c r="C75" s="355"/>
      <c r="D75" s="387">
        <v>396</v>
      </c>
      <c r="E75" s="386">
        <v>18190</v>
      </c>
      <c r="F75" s="355">
        <v>22450</v>
      </c>
      <c r="G75" s="353">
        <f t="shared" si="4"/>
        <v>18190</v>
      </c>
      <c r="H75" s="353">
        <f t="shared" si="5"/>
        <v>22846</v>
      </c>
    </row>
    <row r="76" spans="1:8" ht="19.5" customHeight="1">
      <c r="A76" s="351" t="s">
        <v>22</v>
      </c>
      <c r="B76" s="352" t="s">
        <v>531</v>
      </c>
      <c r="C76" s="355"/>
      <c r="D76" s="387"/>
      <c r="E76" s="386">
        <v>1</v>
      </c>
      <c r="F76" s="355">
        <v>12986</v>
      </c>
      <c r="G76" s="353">
        <f t="shared" si="4"/>
        <v>1</v>
      </c>
      <c r="H76" s="353">
        <f t="shared" si="5"/>
        <v>12986</v>
      </c>
    </row>
    <row r="77" spans="1:8" ht="19.5" customHeight="1">
      <c r="A77" s="351" t="s">
        <v>23</v>
      </c>
      <c r="B77" s="352" t="s">
        <v>532</v>
      </c>
      <c r="C77" s="355"/>
      <c r="D77" s="390"/>
      <c r="E77" s="386"/>
      <c r="F77" s="355"/>
      <c r="G77" s="353">
        <f t="shared" si="4"/>
        <v>0</v>
      </c>
      <c r="H77" s="353">
        <f t="shared" si="5"/>
        <v>0</v>
      </c>
    </row>
    <row r="78" spans="1:8" ht="19.5" customHeight="1">
      <c r="A78" s="351" t="s">
        <v>24</v>
      </c>
      <c r="B78" s="352" t="s">
        <v>533</v>
      </c>
      <c r="C78" s="355"/>
      <c r="D78" s="372"/>
      <c r="E78" s="386"/>
      <c r="F78" s="355"/>
      <c r="G78" s="353">
        <f t="shared" si="4"/>
        <v>0</v>
      </c>
      <c r="H78" s="353">
        <f t="shared" si="5"/>
        <v>0</v>
      </c>
    </row>
    <row r="79" spans="1:8" ht="19.5" customHeight="1">
      <c r="A79" s="351" t="s">
        <v>25</v>
      </c>
      <c r="B79" s="352" t="s">
        <v>534</v>
      </c>
      <c r="C79" s="355"/>
      <c r="D79" s="372"/>
      <c r="E79" s="386"/>
      <c r="F79" s="355"/>
      <c r="G79" s="353">
        <f t="shared" si="4"/>
        <v>0</v>
      </c>
      <c r="H79" s="353">
        <f t="shared" si="5"/>
        <v>0</v>
      </c>
    </row>
    <row r="80" spans="1:8" ht="19.5" customHeight="1">
      <c r="A80" s="358" t="s">
        <v>468</v>
      </c>
      <c r="B80" s="359" t="s">
        <v>535</v>
      </c>
      <c r="C80" s="361">
        <f>SUM(C75:C79)</f>
        <v>0</v>
      </c>
      <c r="D80" s="361">
        <f>SUM(D75:D79)</f>
        <v>396</v>
      </c>
      <c r="E80" s="361">
        <f>SUM(E75:E79)</f>
        <v>18191</v>
      </c>
      <c r="F80" s="361">
        <f>SUM(F75:F79)</f>
        <v>35436</v>
      </c>
      <c r="G80" s="353">
        <f t="shared" si="4"/>
        <v>18191</v>
      </c>
      <c r="H80" s="353">
        <f t="shared" si="5"/>
        <v>35832</v>
      </c>
    </row>
    <row r="81" spans="1:8" ht="19.5" customHeight="1">
      <c r="A81" s="351" t="s">
        <v>26</v>
      </c>
      <c r="B81" s="352" t="s">
        <v>536</v>
      </c>
      <c r="C81" s="355"/>
      <c r="D81" s="372"/>
      <c r="E81" s="386"/>
      <c r="F81" s="355"/>
      <c r="G81" s="353">
        <f t="shared" si="4"/>
        <v>0</v>
      </c>
      <c r="H81" s="353">
        <f t="shared" si="5"/>
        <v>0</v>
      </c>
    </row>
    <row r="82" spans="1:8" ht="19.5" customHeight="1">
      <c r="A82" s="351"/>
      <c r="B82" s="352" t="s">
        <v>537</v>
      </c>
      <c r="C82" s="355"/>
      <c r="D82" s="372"/>
      <c r="E82" s="386"/>
      <c r="F82" s="355"/>
      <c r="G82" s="353">
        <f t="shared" si="4"/>
        <v>0</v>
      </c>
      <c r="H82" s="353">
        <f t="shared" si="5"/>
        <v>0</v>
      </c>
    </row>
    <row r="83" spans="1:8" ht="19.5" customHeight="1">
      <c r="A83" s="351"/>
      <c r="B83" s="352" t="s">
        <v>538</v>
      </c>
      <c r="C83" s="355"/>
      <c r="D83" s="372"/>
      <c r="E83" s="386"/>
      <c r="F83" s="355"/>
      <c r="G83" s="353">
        <f t="shared" si="4"/>
        <v>0</v>
      </c>
      <c r="H83" s="353">
        <f t="shared" si="5"/>
        <v>0</v>
      </c>
    </row>
    <row r="84" spans="1:8" ht="19.5" customHeight="1">
      <c r="A84" s="351" t="s">
        <v>27</v>
      </c>
      <c r="B84" s="352" t="s">
        <v>539</v>
      </c>
      <c r="C84" s="355"/>
      <c r="D84" s="372"/>
      <c r="E84" s="386"/>
      <c r="F84" s="355"/>
      <c r="G84" s="353">
        <f t="shared" si="4"/>
        <v>0</v>
      </c>
      <c r="H84" s="353">
        <f t="shared" si="5"/>
        <v>0</v>
      </c>
    </row>
    <row r="85" spans="1:8" ht="19.5" customHeight="1">
      <c r="A85" s="351" t="s">
        <v>28</v>
      </c>
      <c r="B85" s="352" t="s">
        <v>540</v>
      </c>
      <c r="C85" s="355"/>
      <c r="D85" s="372"/>
      <c r="E85" s="386"/>
      <c r="F85" s="355"/>
      <c r="G85" s="353">
        <f t="shared" si="4"/>
        <v>0</v>
      </c>
      <c r="H85" s="353">
        <f t="shared" si="5"/>
        <v>0</v>
      </c>
    </row>
    <row r="86" spans="1:8" ht="19.5" customHeight="1">
      <c r="A86" s="351" t="s">
        <v>29</v>
      </c>
      <c r="B86" s="352" t="s">
        <v>541</v>
      </c>
      <c r="C86" s="355"/>
      <c r="D86" s="372"/>
      <c r="E86" s="386"/>
      <c r="F86" s="355"/>
      <c r="G86" s="353">
        <f t="shared" si="4"/>
        <v>0</v>
      </c>
      <c r="H86" s="353">
        <f t="shared" si="5"/>
        <v>0</v>
      </c>
    </row>
    <row r="87" spans="1:8" ht="19.5" customHeight="1">
      <c r="A87" s="358" t="s">
        <v>478</v>
      </c>
      <c r="B87" s="359" t="s">
        <v>542</v>
      </c>
      <c r="C87" s="361"/>
      <c r="D87" s="361"/>
      <c r="E87" s="391"/>
      <c r="F87" s="361"/>
      <c r="G87" s="353">
        <f t="shared" si="4"/>
        <v>0</v>
      </c>
      <c r="H87" s="353">
        <f t="shared" si="5"/>
        <v>0</v>
      </c>
    </row>
    <row r="88" spans="1:8" ht="19.5" customHeight="1">
      <c r="A88" s="358" t="s">
        <v>543</v>
      </c>
      <c r="B88" s="359" t="s">
        <v>544</v>
      </c>
      <c r="C88" s="361">
        <f>C80+C87</f>
        <v>0</v>
      </c>
      <c r="D88" s="361">
        <f>D80+D87</f>
        <v>396</v>
      </c>
      <c r="E88" s="361">
        <f>E80+E87</f>
        <v>18191</v>
      </c>
      <c r="F88" s="361">
        <f>F80+F87</f>
        <v>35436</v>
      </c>
      <c r="G88" s="353">
        <f t="shared" si="4"/>
        <v>18191</v>
      </c>
      <c r="H88" s="353">
        <f t="shared" si="5"/>
        <v>35832</v>
      </c>
    </row>
    <row r="89" spans="1:8" ht="19.5" customHeight="1">
      <c r="A89" s="351" t="s">
        <v>60</v>
      </c>
      <c r="B89" s="352" t="s">
        <v>545</v>
      </c>
      <c r="C89" s="355"/>
      <c r="D89" s="372"/>
      <c r="E89" s="386"/>
      <c r="F89" s="355"/>
      <c r="G89" s="353">
        <f t="shared" si="4"/>
        <v>0</v>
      </c>
      <c r="H89" s="353">
        <f t="shared" si="5"/>
        <v>0</v>
      </c>
    </row>
    <row r="90" spans="1:8" ht="19.5" customHeight="1">
      <c r="A90" s="351" t="s">
        <v>95</v>
      </c>
      <c r="B90" s="352" t="s">
        <v>546</v>
      </c>
      <c r="C90" s="355"/>
      <c r="D90" s="372"/>
      <c r="E90" s="386"/>
      <c r="F90" s="355"/>
      <c r="G90" s="353">
        <f t="shared" si="4"/>
        <v>0</v>
      </c>
      <c r="H90" s="353">
        <f t="shared" si="5"/>
        <v>0</v>
      </c>
    </row>
    <row r="91" spans="1:8" ht="19.5" customHeight="1">
      <c r="A91" s="351" t="s">
        <v>96</v>
      </c>
      <c r="B91" s="352" t="s">
        <v>547</v>
      </c>
      <c r="C91" s="355"/>
      <c r="D91" s="372"/>
      <c r="E91" s="386"/>
      <c r="F91" s="355"/>
      <c r="G91" s="353">
        <f t="shared" si="4"/>
        <v>0</v>
      </c>
      <c r="H91" s="353">
        <f t="shared" si="5"/>
        <v>0</v>
      </c>
    </row>
    <row r="92" spans="1:8" ht="19.5" customHeight="1">
      <c r="A92" s="351" t="s">
        <v>265</v>
      </c>
      <c r="B92" s="352" t="s">
        <v>548</v>
      </c>
      <c r="C92" s="355"/>
      <c r="D92" s="372"/>
      <c r="E92" s="386"/>
      <c r="F92" s="355"/>
      <c r="G92" s="353">
        <f t="shared" si="4"/>
        <v>0</v>
      </c>
      <c r="H92" s="353">
        <f t="shared" si="5"/>
        <v>0</v>
      </c>
    </row>
    <row r="93" spans="1:8" ht="19.5" customHeight="1">
      <c r="A93" s="358" t="s">
        <v>468</v>
      </c>
      <c r="B93" s="359" t="s">
        <v>549</v>
      </c>
      <c r="C93" s="361">
        <f>SUM(C89:C92)</f>
        <v>0</v>
      </c>
      <c r="D93" s="361">
        <f>SUM(D89:D92)</f>
        <v>0</v>
      </c>
      <c r="E93" s="391"/>
      <c r="F93" s="361"/>
      <c r="G93" s="353">
        <f t="shared" si="4"/>
        <v>0</v>
      </c>
      <c r="H93" s="353">
        <f t="shared" si="5"/>
        <v>0</v>
      </c>
    </row>
    <row r="94" spans="1:8" ht="19.5" customHeight="1">
      <c r="A94" s="623" t="s">
        <v>48</v>
      </c>
      <c r="B94" s="625" t="s">
        <v>523</v>
      </c>
      <c r="C94" s="621" t="s">
        <v>456</v>
      </c>
      <c r="D94" s="621"/>
      <c r="E94" s="622" t="s">
        <v>457</v>
      </c>
      <c r="F94" s="622"/>
      <c r="G94" s="622" t="s">
        <v>135</v>
      </c>
      <c r="H94" s="622"/>
    </row>
    <row r="95" spans="1:8" ht="19.5" customHeight="1">
      <c r="A95" s="624"/>
      <c r="B95" s="625"/>
      <c r="C95" s="346" t="s">
        <v>458</v>
      </c>
      <c r="D95" s="346" t="s">
        <v>459</v>
      </c>
      <c r="E95" s="346" t="s">
        <v>458</v>
      </c>
      <c r="F95" s="346" t="s">
        <v>459</v>
      </c>
      <c r="G95" s="346" t="s">
        <v>458</v>
      </c>
      <c r="H95" s="346" t="s">
        <v>459</v>
      </c>
    </row>
    <row r="96" spans="1:8" ht="19.5" customHeight="1">
      <c r="A96" s="624"/>
      <c r="B96" s="625"/>
      <c r="C96" s="349" t="s">
        <v>460</v>
      </c>
      <c r="D96" s="349" t="s">
        <v>461</v>
      </c>
      <c r="E96" s="349" t="s">
        <v>460</v>
      </c>
      <c r="F96" s="349" t="s">
        <v>461</v>
      </c>
      <c r="G96" s="349" t="s">
        <v>460</v>
      </c>
      <c r="H96" s="349" t="s">
        <v>461</v>
      </c>
    </row>
    <row r="97" spans="1:8" ht="19.5" customHeight="1">
      <c r="A97" s="351" t="s">
        <v>266</v>
      </c>
      <c r="B97" s="352" t="s">
        <v>501</v>
      </c>
      <c r="C97" s="355"/>
      <c r="D97" s="372"/>
      <c r="E97" s="386"/>
      <c r="F97" s="355"/>
      <c r="G97" s="353">
        <f aca="true" t="shared" si="6" ref="G97:G106">SUM(C97+E97)</f>
        <v>0</v>
      </c>
      <c r="H97" s="353">
        <f aca="true" t="shared" si="7" ref="H97:H106">SUM(D97+F97)</f>
        <v>0</v>
      </c>
    </row>
    <row r="98" spans="1:8" ht="19.5" customHeight="1">
      <c r="A98" s="351" t="s">
        <v>267</v>
      </c>
      <c r="B98" s="352" t="s">
        <v>550</v>
      </c>
      <c r="C98" s="355"/>
      <c r="D98" s="372"/>
      <c r="E98" s="386"/>
      <c r="F98" s="355"/>
      <c r="G98" s="353">
        <f t="shared" si="6"/>
        <v>0</v>
      </c>
      <c r="H98" s="353">
        <f t="shared" si="7"/>
        <v>0</v>
      </c>
    </row>
    <row r="99" spans="1:8" ht="19.5" customHeight="1">
      <c r="A99" s="351" t="s">
        <v>268</v>
      </c>
      <c r="B99" s="352" t="s">
        <v>551</v>
      </c>
      <c r="C99" s="355">
        <v>9</v>
      </c>
      <c r="D99" s="372"/>
      <c r="E99" s="386"/>
      <c r="F99" s="355">
        <v>1824</v>
      </c>
      <c r="G99" s="353">
        <f t="shared" si="6"/>
        <v>9</v>
      </c>
      <c r="H99" s="353">
        <f t="shared" si="7"/>
        <v>1824</v>
      </c>
    </row>
    <row r="100" spans="1:8" ht="19.5" customHeight="1">
      <c r="A100" s="351"/>
      <c r="B100" s="352" t="s">
        <v>552</v>
      </c>
      <c r="C100" s="355">
        <v>9</v>
      </c>
      <c r="D100" s="372"/>
      <c r="E100" s="386"/>
      <c r="F100" s="355">
        <v>1824</v>
      </c>
      <c r="G100" s="353">
        <f t="shared" si="6"/>
        <v>9</v>
      </c>
      <c r="H100" s="353">
        <f t="shared" si="7"/>
        <v>1824</v>
      </c>
    </row>
    <row r="101" spans="1:8" ht="19.5" customHeight="1">
      <c r="A101" s="351"/>
      <c r="B101" s="352" t="s">
        <v>553</v>
      </c>
      <c r="C101" s="355"/>
      <c r="D101" s="372"/>
      <c r="E101" s="386"/>
      <c r="F101" s="355"/>
      <c r="G101" s="353">
        <f t="shared" si="6"/>
        <v>0</v>
      </c>
      <c r="H101" s="353">
        <f t="shared" si="7"/>
        <v>0</v>
      </c>
    </row>
    <row r="102" spans="1:8" ht="19.5" customHeight="1">
      <c r="A102" s="351" t="s">
        <v>269</v>
      </c>
      <c r="B102" s="352" t="s">
        <v>554</v>
      </c>
      <c r="C102" s="355"/>
      <c r="D102" s="372"/>
      <c r="E102" s="386">
        <v>5862</v>
      </c>
      <c r="F102" s="355">
        <v>5878</v>
      </c>
      <c r="G102" s="353">
        <f t="shared" si="6"/>
        <v>5862</v>
      </c>
      <c r="H102" s="353">
        <f t="shared" si="7"/>
        <v>5878</v>
      </c>
    </row>
    <row r="103" spans="1:8" ht="19.5" customHeight="1">
      <c r="A103" s="351"/>
      <c r="B103" s="352" t="s">
        <v>555</v>
      </c>
      <c r="C103" s="355"/>
      <c r="D103" s="372"/>
      <c r="E103" s="386"/>
      <c r="F103" s="355"/>
      <c r="G103" s="353">
        <f t="shared" si="6"/>
        <v>0</v>
      </c>
      <c r="H103" s="353">
        <f t="shared" si="7"/>
        <v>0</v>
      </c>
    </row>
    <row r="104" spans="1:8" ht="19.5" customHeight="1">
      <c r="A104" s="351"/>
      <c r="B104" s="352" t="s">
        <v>556</v>
      </c>
      <c r="C104" s="355"/>
      <c r="D104" s="372"/>
      <c r="E104" s="386"/>
      <c r="F104" s="355">
        <v>3</v>
      </c>
      <c r="G104" s="353">
        <f t="shared" si="6"/>
        <v>0</v>
      </c>
      <c r="H104" s="353">
        <f t="shared" si="7"/>
        <v>3</v>
      </c>
    </row>
    <row r="105" spans="1:8" ht="19.5" customHeight="1">
      <c r="A105" s="351"/>
      <c r="B105" s="352" t="s">
        <v>557</v>
      </c>
      <c r="C105" s="355"/>
      <c r="D105" s="372"/>
      <c r="E105" s="386"/>
      <c r="F105" s="355"/>
      <c r="G105" s="353">
        <f t="shared" si="6"/>
        <v>0</v>
      </c>
      <c r="H105" s="353">
        <f t="shared" si="7"/>
        <v>0</v>
      </c>
    </row>
    <row r="106" spans="1:8" ht="19.5" customHeight="1">
      <c r="A106" s="351"/>
      <c r="B106" s="352" t="s">
        <v>558</v>
      </c>
      <c r="C106" s="355"/>
      <c r="D106" s="372"/>
      <c r="E106" s="386">
        <v>5862</v>
      </c>
      <c r="F106" s="355">
        <v>5855</v>
      </c>
      <c r="G106" s="353">
        <f t="shared" si="6"/>
        <v>5862</v>
      </c>
      <c r="H106" s="353">
        <f t="shared" si="7"/>
        <v>5855</v>
      </c>
    </row>
    <row r="107" spans="1:8" ht="19.5" customHeight="1">
      <c r="A107" s="351"/>
      <c r="B107" s="352" t="s">
        <v>554</v>
      </c>
      <c r="C107" s="355"/>
      <c r="D107" s="372"/>
      <c r="E107" s="386"/>
      <c r="F107" s="355">
        <v>20</v>
      </c>
      <c r="G107" s="353">
        <f aca="true" t="shared" si="8" ref="G107:G117">SUM(C107+E107)</f>
        <v>0</v>
      </c>
      <c r="H107" s="353">
        <v>20</v>
      </c>
    </row>
    <row r="108" spans="1:8" ht="19.5" customHeight="1">
      <c r="A108" s="358" t="s">
        <v>478</v>
      </c>
      <c r="B108" s="359" t="s">
        <v>559</v>
      </c>
      <c r="C108" s="361">
        <f>C97+C98+C99+C102</f>
        <v>9</v>
      </c>
      <c r="D108" s="361">
        <f>D97+D98+D99+D102</f>
        <v>0</v>
      </c>
      <c r="E108" s="361">
        <f>E97+E98+E99+E102</f>
        <v>5862</v>
      </c>
      <c r="F108" s="361">
        <f>F97+F98+F99+F102</f>
        <v>7702</v>
      </c>
      <c r="G108" s="353">
        <f t="shared" si="8"/>
        <v>5871</v>
      </c>
      <c r="H108" s="353">
        <f aca="true" t="shared" si="9" ref="H108:H117">SUM(D108+F108)</f>
        <v>7702</v>
      </c>
    </row>
    <row r="109" spans="1:8" ht="19.5" customHeight="1">
      <c r="A109" s="351" t="s">
        <v>270</v>
      </c>
      <c r="B109" s="352" t="s">
        <v>560</v>
      </c>
      <c r="C109" s="355"/>
      <c r="D109" s="372"/>
      <c r="E109" s="386">
        <v>1794</v>
      </c>
      <c r="F109" s="355"/>
      <c r="G109" s="353">
        <f t="shared" si="8"/>
        <v>1794</v>
      </c>
      <c r="H109" s="353">
        <f t="shared" si="9"/>
        <v>0</v>
      </c>
    </row>
    <row r="110" spans="1:8" ht="19.5" customHeight="1">
      <c r="A110" s="351" t="s">
        <v>271</v>
      </c>
      <c r="B110" s="352" t="s">
        <v>561</v>
      </c>
      <c r="C110" s="355"/>
      <c r="D110" s="372"/>
      <c r="E110" s="386">
        <v>1525</v>
      </c>
      <c r="F110" s="355">
        <v>111</v>
      </c>
      <c r="G110" s="353">
        <f t="shared" si="8"/>
        <v>1525</v>
      </c>
      <c r="H110" s="353">
        <f t="shared" si="9"/>
        <v>111</v>
      </c>
    </row>
    <row r="111" spans="1:8" ht="19.5" customHeight="1">
      <c r="A111" s="351" t="s">
        <v>272</v>
      </c>
      <c r="B111" s="352" t="s">
        <v>562</v>
      </c>
      <c r="C111" s="355"/>
      <c r="D111" s="372"/>
      <c r="E111" s="386">
        <v>562</v>
      </c>
      <c r="F111" s="355"/>
      <c r="G111" s="353">
        <f t="shared" si="8"/>
        <v>562</v>
      </c>
      <c r="H111" s="353">
        <f t="shared" si="9"/>
        <v>0</v>
      </c>
    </row>
    <row r="112" spans="1:8" ht="19.5" customHeight="1">
      <c r="A112" s="351" t="s">
        <v>273</v>
      </c>
      <c r="B112" s="352" t="s">
        <v>563</v>
      </c>
      <c r="C112" s="355"/>
      <c r="D112" s="372"/>
      <c r="E112" s="386"/>
      <c r="F112" s="355"/>
      <c r="G112" s="353">
        <f t="shared" si="8"/>
        <v>0</v>
      </c>
      <c r="H112" s="353">
        <f t="shared" si="9"/>
        <v>0</v>
      </c>
    </row>
    <row r="113" spans="1:8" ht="19.5" customHeight="1">
      <c r="A113" s="351"/>
      <c r="B113" s="352" t="s">
        <v>564</v>
      </c>
      <c r="C113" s="355"/>
      <c r="D113" s="372"/>
      <c r="E113" s="386"/>
      <c r="F113" s="355"/>
      <c r="G113" s="353">
        <f t="shared" si="8"/>
        <v>0</v>
      </c>
      <c r="H113" s="353">
        <f t="shared" si="9"/>
        <v>0</v>
      </c>
    </row>
    <row r="114" spans="1:9" ht="19.5" customHeight="1">
      <c r="A114" s="351"/>
      <c r="B114" s="352" t="s">
        <v>565</v>
      </c>
      <c r="C114" s="355"/>
      <c r="D114" s="372"/>
      <c r="E114" s="386"/>
      <c r="F114" s="355"/>
      <c r="G114" s="353">
        <f t="shared" si="8"/>
        <v>0</v>
      </c>
      <c r="H114" s="353">
        <f t="shared" si="9"/>
        <v>0</v>
      </c>
      <c r="I114" s="337"/>
    </row>
    <row r="115" spans="1:8" ht="24" customHeight="1">
      <c r="A115" s="358" t="s">
        <v>486</v>
      </c>
      <c r="B115" s="359" t="s">
        <v>566</v>
      </c>
      <c r="C115" s="361">
        <f>C109+C110+C111+C112</f>
        <v>0</v>
      </c>
      <c r="D115" s="361">
        <f>D109+D110+D111+D112</f>
        <v>0</v>
      </c>
      <c r="E115" s="361">
        <f>E109+E110+E111+E112</f>
        <v>3881</v>
      </c>
      <c r="F115" s="361">
        <f>F109+F110+F111+F112</f>
        <v>111</v>
      </c>
      <c r="G115" s="353">
        <f t="shared" si="8"/>
        <v>3881</v>
      </c>
      <c r="H115" s="353">
        <f t="shared" si="9"/>
        <v>111</v>
      </c>
    </row>
    <row r="116" spans="1:9" ht="22.5" customHeight="1">
      <c r="A116" s="358" t="s">
        <v>567</v>
      </c>
      <c r="B116" s="359" t="s">
        <v>568</v>
      </c>
      <c r="C116" s="361">
        <f>C93+C108+C115</f>
        <v>9</v>
      </c>
      <c r="D116" s="361">
        <f>D93+D108+D115</f>
        <v>0</v>
      </c>
      <c r="E116" s="361">
        <f>E93+E108+E115</f>
        <v>9743</v>
      </c>
      <c r="F116" s="361">
        <f>F93+F108+F115</f>
        <v>7813</v>
      </c>
      <c r="G116" s="353">
        <f t="shared" si="8"/>
        <v>9752</v>
      </c>
      <c r="H116" s="353">
        <f t="shared" si="9"/>
        <v>7813</v>
      </c>
      <c r="I116" s="337"/>
    </row>
    <row r="117" spans="1:8" ht="22.5" customHeight="1">
      <c r="A117" s="351"/>
      <c r="B117" s="359" t="s">
        <v>569</v>
      </c>
      <c r="C117" s="361">
        <f>SUM(C74+C88+C116)</f>
        <v>72</v>
      </c>
      <c r="D117" s="361">
        <f>SUM(D74+D88+D116)</f>
        <v>656</v>
      </c>
      <c r="E117" s="361">
        <f>SUM(E74+E88+E116)</f>
        <v>773854</v>
      </c>
      <c r="F117" s="361">
        <f>SUM(F74+F88+F116)</f>
        <v>1031485</v>
      </c>
      <c r="G117" s="353">
        <f t="shared" si="8"/>
        <v>773926</v>
      </c>
      <c r="H117" s="353">
        <f t="shared" si="9"/>
        <v>1032141</v>
      </c>
    </row>
    <row r="118" spans="1:5" ht="15.75">
      <c r="A118" s="331"/>
      <c r="B118" s="332"/>
      <c r="C118" s="333"/>
      <c r="D118" s="333"/>
      <c r="E118" s="333"/>
    </row>
    <row r="119" spans="1:5" ht="15.75">
      <c r="A119" s="331"/>
      <c r="B119" s="332"/>
      <c r="C119" s="333"/>
      <c r="D119" s="333"/>
      <c r="E119" s="333"/>
    </row>
    <row r="120" spans="1:5" ht="15.75">
      <c r="A120" s="331"/>
      <c r="B120" s="332"/>
      <c r="C120" s="333"/>
      <c r="D120" s="333"/>
      <c r="E120" s="333"/>
    </row>
    <row r="121" spans="1:7" ht="15.75">
      <c r="A121" s="331"/>
      <c r="B121" s="332"/>
      <c r="C121" s="333"/>
      <c r="D121" s="336"/>
      <c r="E121" s="335"/>
      <c r="F121" s="392"/>
      <c r="G121" s="393"/>
    </row>
    <row r="122" spans="1:7" ht="15.75">
      <c r="A122" s="331"/>
      <c r="B122" s="332"/>
      <c r="C122" s="333"/>
      <c r="D122" s="335"/>
      <c r="E122" s="335"/>
      <c r="F122" s="392"/>
      <c r="G122" s="393"/>
    </row>
    <row r="123" spans="1:7" ht="15.75">
      <c r="A123" s="331"/>
      <c r="B123" s="332"/>
      <c r="C123" s="333"/>
      <c r="D123" s="335"/>
      <c r="E123" s="335"/>
      <c r="F123" s="392"/>
      <c r="G123" s="393"/>
    </row>
    <row r="124" spans="1:5" ht="15.75">
      <c r="A124" s="331"/>
      <c r="B124" s="332"/>
      <c r="C124" s="333"/>
      <c r="D124" s="333"/>
      <c r="E124" s="333"/>
    </row>
    <row r="125" spans="2:5" ht="15">
      <c r="B125" s="336"/>
      <c r="C125" s="333"/>
      <c r="D125" s="336"/>
      <c r="E125" s="333"/>
    </row>
    <row r="126" spans="2:7" ht="16.5" customHeight="1">
      <c r="B126" s="336"/>
      <c r="C126" s="333"/>
      <c r="D126" s="336"/>
      <c r="E126" s="336"/>
      <c r="F126" s="334"/>
      <c r="G126" s="376"/>
    </row>
    <row r="127" spans="2:7" ht="16.5" customHeight="1">
      <c r="B127" s="336"/>
      <c r="C127" s="333"/>
      <c r="D127" s="336"/>
      <c r="E127" s="336"/>
      <c r="F127" s="334"/>
      <c r="G127" s="376"/>
    </row>
    <row r="128" spans="2:7" ht="15">
      <c r="B128" s="336"/>
      <c r="C128" s="333"/>
      <c r="D128" s="333"/>
      <c r="E128" s="333"/>
      <c r="F128" s="334"/>
      <c r="G128" s="376"/>
    </row>
    <row r="129" spans="2:7" ht="15">
      <c r="B129" s="336"/>
      <c r="C129" s="333"/>
      <c r="D129" s="333"/>
      <c r="E129" s="333"/>
      <c r="F129" s="334"/>
      <c r="G129" s="376"/>
    </row>
    <row r="130" spans="2:7" ht="15">
      <c r="B130" s="336"/>
      <c r="C130" s="333"/>
      <c r="D130" s="333"/>
      <c r="E130" s="333"/>
      <c r="F130" s="334"/>
      <c r="G130" s="376"/>
    </row>
    <row r="131" spans="2:7" ht="15.75">
      <c r="B131" s="336"/>
      <c r="C131" s="373"/>
      <c r="D131" s="333"/>
      <c r="E131" s="333"/>
      <c r="F131" s="334"/>
      <c r="G131" s="376"/>
    </row>
    <row r="132" spans="2:7" ht="15">
      <c r="B132" s="336"/>
      <c r="C132" s="333"/>
      <c r="D132" s="333"/>
      <c r="E132" s="333"/>
      <c r="F132" s="334"/>
      <c r="G132" s="376"/>
    </row>
    <row r="133" spans="2:7" ht="15">
      <c r="B133" s="336"/>
      <c r="C133" s="333"/>
      <c r="D133" s="333"/>
      <c r="E133" s="333"/>
      <c r="F133" s="334"/>
      <c r="G133" s="376"/>
    </row>
    <row r="134" spans="2:7" ht="15">
      <c r="B134" s="336"/>
      <c r="C134" s="333"/>
      <c r="D134" s="333"/>
      <c r="E134" s="333"/>
      <c r="F134" s="334"/>
      <c r="G134" s="376"/>
    </row>
    <row r="135" spans="2:7" ht="15">
      <c r="B135" s="336"/>
      <c r="C135" s="333"/>
      <c r="D135" s="333"/>
      <c r="E135" s="333"/>
      <c r="F135" s="334"/>
      <c r="G135" s="376"/>
    </row>
    <row r="136" spans="2:7" ht="15">
      <c r="B136" s="336"/>
      <c r="C136" s="333"/>
      <c r="D136" s="333"/>
      <c r="E136" s="333"/>
      <c r="F136" s="334"/>
      <c r="G136" s="376"/>
    </row>
    <row r="137" spans="2:7" ht="15">
      <c r="B137" s="336"/>
      <c r="C137" s="333"/>
      <c r="D137" s="333"/>
      <c r="E137" s="333"/>
      <c r="F137" s="334"/>
      <c r="G137" s="376"/>
    </row>
    <row r="138" spans="2:7" ht="15">
      <c r="B138" s="336"/>
      <c r="C138" s="333"/>
      <c r="D138" s="333"/>
      <c r="E138" s="333"/>
      <c r="F138" s="334"/>
      <c r="G138" s="376"/>
    </row>
    <row r="139" spans="2:7" ht="15.75">
      <c r="B139" s="336"/>
      <c r="C139" s="373"/>
      <c r="D139" s="333"/>
      <c r="E139" s="333"/>
      <c r="F139" s="334"/>
      <c r="G139" s="376"/>
    </row>
    <row r="140" spans="2:7" ht="15">
      <c r="B140" s="336"/>
      <c r="C140" s="333"/>
      <c r="D140" s="333"/>
      <c r="E140" s="333"/>
      <c r="F140" s="334"/>
      <c r="G140" s="376"/>
    </row>
    <row r="141" spans="2:7" ht="15">
      <c r="B141" s="336"/>
      <c r="C141" s="333"/>
      <c r="D141" s="333"/>
      <c r="E141" s="333"/>
      <c r="F141" s="334"/>
      <c r="G141" s="376"/>
    </row>
    <row r="142" spans="2:7" ht="15">
      <c r="B142" s="336"/>
      <c r="C142" s="333"/>
      <c r="D142" s="333"/>
      <c r="E142" s="333"/>
      <c r="F142" s="334"/>
      <c r="G142" s="376"/>
    </row>
    <row r="143" spans="2:7" ht="15">
      <c r="B143" s="336"/>
      <c r="C143" s="333"/>
      <c r="D143" s="333"/>
      <c r="E143" s="333"/>
      <c r="F143" s="334"/>
      <c r="G143" s="376"/>
    </row>
    <row r="144" spans="2:7" ht="15">
      <c r="B144" s="336"/>
      <c r="C144" s="333"/>
      <c r="D144" s="333"/>
      <c r="E144" s="333"/>
      <c r="F144" s="334"/>
      <c r="G144" s="376"/>
    </row>
    <row r="145" spans="2:7" ht="15">
      <c r="B145" s="336"/>
      <c r="C145" s="333"/>
      <c r="D145" s="333"/>
      <c r="E145" s="333"/>
      <c r="F145" s="334"/>
      <c r="G145" s="376"/>
    </row>
    <row r="146" spans="2:7" ht="15.75">
      <c r="B146" s="336"/>
      <c r="C146" s="373"/>
      <c r="D146" s="333"/>
      <c r="E146" s="333"/>
      <c r="F146" s="334"/>
      <c r="G146" s="376"/>
    </row>
    <row r="147" spans="2:7" ht="15.75">
      <c r="B147" s="336"/>
      <c r="C147" s="373"/>
      <c r="D147" s="333"/>
      <c r="E147" s="333"/>
      <c r="F147" s="334"/>
      <c r="G147" s="376"/>
    </row>
    <row r="148" spans="2:7" ht="15">
      <c r="B148" s="336"/>
      <c r="C148" s="333"/>
      <c r="D148" s="333"/>
      <c r="E148" s="333"/>
      <c r="F148" s="334"/>
      <c r="G148" s="376"/>
    </row>
    <row r="149" spans="2:7" ht="15">
      <c r="B149" s="336"/>
      <c r="C149" s="333"/>
      <c r="D149" s="333"/>
      <c r="E149" s="333"/>
      <c r="F149" s="334"/>
      <c r="G149" s="376"/>
    </row>
    <row r="150" spans="2:7" ht="15">
      <c r="B150" s="336"/>
      <c r="C150" s="333"/>
      <c r="D150" s="333"/>
      <c r="E150" s="333"/>
      <c r="F150" s="334"/>
      <c r="G150" s="376"/>
    </row>
    <row r="151" spans="2:7" ht="15">
      <c r="B151" s="336"/>
      <c r="C151" s="333"/>
      <c r="D151" s="333"/>
      <c r="E151" s="333"/>
      <c r="F151" s="334"/>
      <c r="G151" s="376"/>
    </row>
    <row r="152" spans="2:7" ht="15.75">
      <c r="B152" s="336"/>
      <c r="C152" s="373"/>
      <c r="D152" s="333"/>
      <c r="E152" s="333"/>
      <c r="F152" s="334"/>
      <c r="G152" s="376"/>
    </row>
    <row r="153" spans="2:7" ht="15">
      <c r="B153" s="336"/>
      <c r="C153" s="333"/>
      <c r="D153" s="333"/>
      <c r="E153" s="333"/>
      <c r="F153" s="334"/>
      <c r="G153" s="376"/>
    </row>
    <row r="154" spans="2:7" ht="15">
      <c r="B154" s="336"/>
      <c r="C154" s="333"/>
      <c r="D154" s="333"/>
      <c r="E154" s="333"/>
      <c r="F154" s="334"/>
      <c r="G154" s="376"/>
    </row>
    <row r="155" spans="2:7" ht="15">
      <c r="B155" s="336"/>
      <c r="C155" s="333"/>
      <c r="D155" s="333"/>
      <c r="E155" s="333"/>
      <c r="F155" s="334"/>
      <c r="G155" s="376"/>
    </row>
    <row r="156" spans="2:7" ht="15">
      <c r="B156" s="336"/>
      <c r="C156" s="333"/>
      <c r="D156" s="333"/>
      <c r="E156" s="333"/>
      <c r="F156" s="334"/>
      <c r="G156" s="376"/>
    </row>
    <row r="157" spans="2:7" ht="15">
      <c r="B157" s="336"/>
      <c r="C157" s="333"/>
      <c r="D157" s="333"/>
      <c r="E157" s="333"/>
      <c r="F157" s="334"/>
      <c r="G157" s="376"/>
    </row>
    <row r="158" spans="2:7" ht="15">
      <c r="B158" s="336"/>
      <c r="C158" s="333"/>
      <c r="D158" s="333"/>
      <c r="E158" s="333"/>
      <c r="F158" s="334"/>
      <c r="G158" s="376"/>
    </row>
    <row r="159" spans="2:7" ht="15">
      <c r="B159" s="336"/>
      <c r="C159" s="333"/>
      <c r="D159" s="333"/>
      <c r="E159" s="333"/>
      <c r="F159" s="334"/>
      <c r="G159" s="376"/>
    </row>
    <row r="160" spans="2:7" ht="15">
      <c r="B160" s="336"/>
      <c r="C160" s="333"/>
      <c r="D160" s="333"/>
      <c r="E160" s="333"/>
      <c r="F160" s="334"/>
      <c r="G160" s="376"/>
    </row>
    <row r="161" spans="2:7" ht="15">
      <c r="B161" s="336"/>
      <c r="C161" s="333"/>
      <c r="D161" s="333"/>
      <c r="E161" s="333"/>
      <c r="F161" s="334"/>
      <c r="G161" s="376"/>
    </row>
    <row r="162" spans="2:7" ht="15">
      <c r="B162" s="336"/>
      <c r="C162" s="333"/>
      <c r="D162" s="333"/>
      <c r="E162" s="333"/>
      <c r="F162" s="334"/>
      <c r="G162" s="376"/>
    </row>
    <row r="163" spans="2:7" ht="15.75">
      <c r="B163" s="336"/>
      <c r="C163" s="373"/>
      <c r="D163" s="333"/>
      <c r="E163" s="333"/>
      <c r="F163" s="334"/>
      <c r="G163" s="376"/>
    </row>
    <row r="164" spans="2:7" ht="15">
      <c r="B164" s="336"/>
      <c r="C164" s="333"/>
      <c r="D164" s="333"/>
      <c r="E164" s="333"/>
      <c r="F164" s="334"/>
      <c r="G164" s="376"/>
    </row>
    <row r="165" spans="2:7" ht="15">
      <c r="B165" s="336"/>
      <c r="C165" s="333"/>
      <c r="D165" s="333"/>
      <c r="E165" s="333"/>
      <c r="F165" s="334"/>
      <c r="G165" s="376"/>
    </row>
    <row r="166" spans="2:7" ht="15">
      <c r="B166" s="336"/>
      <c r="C166" s="333"/>
      <c r="D166" s="333"/>
      <c r="E166" s="333"/>
      <c r="F166" s="334"/>
      <c r="G166" s="376"/>
    </row>
    <row r="167" spans="2:7" ht="15">
      <c r="B167" s="336"/>
      <c r="C167" s="333"/>
      <c r="D167" s="333"/>
      <c r="E167" s="333"/>
      <c r="F167" s="334"/>
      <c r="G167" s="376"/>
    </row>
    <row r="168" spans="2:7" ht="15">
      <c r="B168" s="336"/>
      <c r="C168" s="333"/>
      <c r="D168" s="333"/>
      <c r="E168" s="333"/>
      <c r="F168" s="334"/>
      <c r="G168" s="376"/>
    </row>
    <row r="169" spans="2:7" ht="15">
      <c r="B169" s="336"/>
      <c r="C169" s="333"/>
      <c r="D169" s="333"/>
      <c r="E169" s="333"/>
      <c r="F169" s="334"/>
      <c r="G169" s="376"/>
    </row>
    <row r="170" spans="2:7" ht="15.75">
      <c r="B170" s="336"/>
      <c r="C170" s="373"/>
      <c r="D170" s="333"/>
      <c r="E170" s="333"/>
      <c r="F170" s="334"/>
      <c r="G170" s="376"/>
    </row>
    <row r="171" spans="2:7" ht="15.75">
      <c r="B171" s="336"/>
      <c r="C171" s="373"/>
      <c r="D171" s="333"/>
      <c r="E171" s="333"/>
      <c r="F171" s="334"/>
      <c r="G171" s="376"/>
    </row>
    <row r="172" spans="2:7" ht="15.75">
      <c r="B172" s="336"/>
      <c r="C172" s="373"/>
      <c r="D172" s="333"/>
      <c r="E172" s="333"/>
      <c r="F172" s="334"/>
      <c r="G172" s="376"/>
    </row>
  </sheetData>
  <sheetProtection/>
  <mergeCells count="22">
    <mergeCell ref="E94:F94"/>
    <mergeCell ref="G94:H94"/>
    <mergeCell ref="A94:A96"/>
    <mergeCell ref="B94:B96"/>
    <mergeCell ref="C94:D94"/>
    <mergeCell ref="A2:H2"/>
    <mergeCell ref="A3:H3"/>
    <mergeCell ref="E33:F33"/>
    <mergeCell ref="G33:H33"/>
    <mergeCell ref="C5:D5"/>
    <mergeCell ref="E5:F5"/>
    <mergeCell ref="G5:H5"/>
    <mergeCell ref="A5:A6"/>
    <mergeCell ref="B5:B6"/>
    <mergeCell ref="A33:A34"/>
    <mergeCell ref="B33:B34"/>
    <mergeCell ref="C66:D66"/>
    <mergeCell ref="C33:D33"/>
    <mergeCell ref="E66:F66"/>
    <mergeCell ref="G66:H66"/>
    <mergeCell ref="A66:A68"/>
    <mergeCell ref="B66:B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&amp;R5.számú melléklet  az 5/2014.(IV.25.) önkormányzati rendelethez</oddHeader>
  </headerFooter>
  <rowBreaks count="3" manualBreakCount="3">
    <brk id="32" max="255" man="1"/>
    <brk id="63" max="255" man="1"/>
    <brk id="9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7109375" style="303" customWidth="1"/>
    <col min="2" max="2" width="11.28125" style="303" customWidth="1"/>
    <col min="3" max="3" width="10.57421875" style="303" customWidth="1"/>
    <col min="4" max="4" width="13.140625" style="303" customWidth="1"/>
    <col min="5" max="5" width="29.28125" style="303" customWidth="1"/>
    <col min="6" max="6" width="13.8515625" style="303" customWidth="1"/>
    <col min="7" max="7" width="15.140625" style="316" customWidth="1"/>
    <col min="8" max="8" width="13.140625" style="316" customWidth="1"/>
    <col min="9" max="16384" width="9.140625" style="303" customWidth="1"/>
  </cols>
  <sheetData>
    <row r="1" spans="7:8" ht="12" customHeight="1">
      <c r="G1" s="394"/>
      <c r="H1" s="395"/>
    </row>
    <row r="2" spans="1:8" ht="14.25" customHeight="1">
      <c r="A2" s="630"/>
      <c r="B2" s="630"/>
      <c r="C2" s="630"/>
      <c r="D2" s="630"/>
      <c r="E2" s="630"/>
      <c r="F2" s="630"/>
      <c r="G2" s="630"/>
      <c r="H2" s="630"/>
    </row>
    <row r="3" spans="1:8" ht="12.75" customHeight="1">
      <c r="A3" s="630" t="s">
        <v>570</v>
      </c>
      <c r="B3" s="630"/>
      <c r="C3" s="630"/>
      <c r="D3" s="630"/>
      <c r="E3" s="630"/>
      <c r="F3" s="630"/>
      <c r="G3" s="630"/>
      <c r="H3" s="630"/>
    </row>
    <row r="4" spans="7:8" ht="11.25" customHeight="1">
      <c r="G4" s="395"/>
      <c r="H4" s="395" t="s">
        <v>4</v>
      </c>
    </row>
    <row r="5" spans="1:8" ht="20.25" customHeight="1">
      <c r="A5" s="396"/>
      <c r="B5" s="631" t="s">
        <v>7</v>
      </c>
      <c r="C5" s="632"/>
      <c r="D5" s="632"/>
      <c r="E5" s="633"/>
      <c r="F5" s="397" t="s">
        <v>571</v>
      </c>
      <c r="G5" s="398" t="s">
        <v>457</v>
      </c>
      <c r="H5" s="399" t="s">
        <v>135</v>
      </c>
    </row>
    <row r="6" spans="1:8" ht="10.5" customHeight="1" hidden="1">
      <c r="A6" s="400"/>
      <c r="B6" s="401"/>
      <c r="C6" s="402"/>
      <c r="D6" s="402"/>
      <c r="E6" s="403"/>
      <c r="F6" s="404"/>
      <c r="G6" s="405"/>
      <c r="H6" s="406"/>
    </row>
    <row r="7" spans="1:8" ht="15" customHeight="1">
      <c r="A7" s="407" t="s">
        <v>17</v>
      </c>
      <c r="B7" s="408" t="s">
        <v>572</v>
      </c>
      <c r="C7" s="408"/>
      <c r="D7" s="408"/>
      <c r="E7" s="408"/>
      <c r="F7" s="409">
        <v>361</v>
      </c>
      <c r="G7" s="410">
        <v>27782</v>
      </c>
      <c r="H7" s="411">
        <f aca="true" t="shared" si="0" ref="H7:H37">SUM(F7:G7)</f>
        <v>28143</v>
      </c>
    </row>
    <row r="8" spans="1:8" ht="15.75">
      <c r="A8" s="407" t="s">
        <v>18</v>
      </c>
      <c r="B8" s="412" t="s">
        <v>573</v>
      </c>
      <c r="C8" s="412"/>
      <c r="D8" s="412"/>
      <c r="E8" s="412"/>
      <c r="F8" s="413"/>
      <c r="G8" s="413"/>
      <c r="H8" s="411">
        <f t="shared" si="0"/>
        <v>0</v>
      </c>
    </row>
    <row r="9" spans="1:8" ht="15.75">
      <c r="A9" s="407" t="s">
        <v>19</v>
      </c>
      <c r="B9" s="634" t="s">
        <v>574</v>
      </c>
      <c r="C9" s="635"/>
      <c r="D9" s="635"/>
      <c r="E9" s="636"/>
      <c r="F9" s="414">
        <f>SUM(F7:F8)</f>
        <v>361</v>
      </c>
      <c r="G9" s="414">
        <f>SUM(G7:G8)</f>
        <v>27782</v>
      </c>
      <c r="H9" s="411">
        <f t="shared" si="0"/>
        <v>28143</v>
      </c>
    </row>
    <row r="10" spans="1:8" ht="15.75">
      <c r="A10" s="407" t="s">
        <v>21</v>
      </c>
      <c r="B10" s="634" t="s">
        <v>575</v>
      </c>
      <c r="C10" s="505"/>
      <c r="D10" s="505"/>
      <c r="E10" s="506"/>
      <c r="F10" s="414"/>
      <c r="G10" s="414"/>
      <c r="H10" s="411">
        <f t="shared" si="0"/>
        <v>0</v>
      </c>
    </row>
    <row r="11" spans="1:8" ht="15.75">
      <c r="A11" s="407" t="s">
        <v>22</v>
      </c>
      <c r="B11" s="412" t="s">
        <v>576</v>
      </c>
      <c r="C11" s="412"/>
      <c r="D11" s="412"/>
      <c r="E11" s="412"/>
      <c r="F11" s="413"/>
      <c r="G11" s="415"/>
      <c r="H11" s="411">
        <f t="shared" si="0"/>
        <v>0</v>
      </c>
    </row>
    <row r="12" spans="1:8" ht="16.5" customHeight="1">
      <c r="A12" s="407" t="s">
        <v>23</v>
      </c>
      <c r="B12" s="412" t="s">
        <v>577</v>
      </c>
      <c r="C12" s="412"/>
      <c r="D12" s="412"/>
      <c r="E12" s="412"/>
      <c r="F12" s="413">
        <v>35</v>
      </c>
      <c r="G12" s="413">
        <v>7765</v>
      </c>
      <c r="H12" s="411">
        <f t="shared" si="0"/>
        <v>7800</v>
      </c>
    </row>
    <row r="13" spans="1:8" ht="16.5" customHeight="1">
      <c r="A13" s="407" t="s">
        <v>24</v>
      </c>
      <c r="B13" s="412" t="s">
        <v>578</v>
      </c>
      <c r="C13" s="412"/>
      <c r="D13" s="412"/>
      <c r="E13" s="412"/>
      <c r="F13" s="413"/>
      <c r="G13" s="413"/>
      <c r="H13" s="411">
        <f t="shared" si="0"/>
        <v>0</v>
      </c>
    </row>
    <row r="14" spans="1:8" ht="15" customHeight="1">
      <c r="A14" s="407" t="s">
        <v>25</v>
      </c>
      <c r="B14" s="129" t="s">
        <v>579</v>
      </c>
      <c r="C14" s="129"/>
      <c r="D14" s="129"/>
      <c r="E14" s="129"/>
      <c r="F14" s="415">
        <v>35</v>
      </c>
      <c r="G14" s="415">
        <v>7765</v>
      </c>
      <c r="H14" s="411">
        <f t="shared" si="0"/>
        <v>7800</v>
      </c>
    </row>
    <row r="15" spans="1:8" ht="15" customHeight="1">
      <c r="A15" s="407" t="s">
        <v>26</v>
      </c>
      <c r="B15" s="412" t="s">
        <v>580</v>
      </c>
      <c r="C15" s="412"/>
      <c r="D15" s="412"/>
      <c r="E15" s="412"/>
      <c r="F15" s="415"/>
      <c r="G15" s="413"/>
      <c r="H15" s="411">
        <f t="shared" si="0"/>
        <v>0</v>
      </c>
    </row>
    <row r="16" spans="1:8" ht="15" customHeight="1">
      <c r="A16" s="407" t="s">
        <v>27</v>
      </c>
      <c r="B16" s="412" t="s">
        <v>581</v>
      </c>
      <c r="C16" s="412"/>
      <c r="D16" s="412"/>
      <c r="E16" s="412"/>
      <c r="F16" s="415"/>
      <c r="G16" s="413">
        <v>111</v>
      </c>
      <c r="H16" s="411">
        <f t="shared" si="0"/>
        <v>111</v>
      </c>
    </row>
    <row r="17" spans="1:8" ht="15" customHeight="1">
      <c r="A17" s="407" t="s">
        <v>28</v>
      </c>
      <c r="B17" s="412" t="s">
        <v>582</v>
      </c>
      <c r="C17" s="412"/>
      <c r="D17" s="412"/>
      <c r="E17" s="412"/>
      <c r="F17" s="414"/>
      <c r="G17" s="416"/>
      <c r="H17" s="411">
        <f t="shared" si="0"/>
        <v>0</v>
      </c>
    </row>
    <row r="18" spans="1:8" ht="15" customHeight="1">
      <c r="A18" s="407" t="s">
        <v>29</v>
      </c>
      <c r="B18" s="412" t="s">
        <v>583</v>
      </c>
      <c r="C18" s="412"/>
      <c r="D18" s="412"/>
      <c r="E18" s="412"/>
      <c r="F18" s="414">
        <f>SUM(F15:F17)</f>
        <v>0</v>
      </c>
      <c r="G18" s="414">
        <f>SUM(G15:G17)</f>
        <v>111</v>
      </c>
      <c r="H18" s="411">
        <f t="shared" si="0"/>
        <v>111</v>
      </c>
    </row>
    <row r="19" spans="1:8" ht="15" customHeight="1">
      <c r="A19" s="407" t="s">
        <v>60</v>
      </c>
      <c r="B19" s="417" t="s">
        <v>584</v>
      </c>
      <c r="C19" s="417"/>
      <c r="D19" s="417"/>
      <c r="E19" s="417"/>
      <c r="F19" s="414">
        <v>35</v>
      </c>
      <c r="G19" s="414">
        <v>7654</v>
      </c>
      <c r="H19" s="411">
        <f t="shared" si="0"/>
        <v>7689</v>
      </c>
    </row>
    <row r="20" spans="1:8" ht="15" customHeight="1">
      <c r="A20" s="407" t="s">
        <v>95</v>
      </c>
      <c r="B20" s="412" t="s">
        <v>585</v>
      </c>
      <c r="C20" s="412"/>
      <c r="D20" s="412"/>
      <c r="E20" s="412"/>
      <c r="F20" s="415"/>
      <c r="G20" s="413">
        <v>18229</v>
      </c>
      <c r="H20" s="411">
        <f t="shared" si="0"/>
        <v>18229</v>
      </c>
    </row>
    <row r="21" spans="1:8" ht="15" customHeight="1">
      <c r="A21" s="407" t="s">
        <v>96</v>
      </c>
      <c r="B21" s="412" t="s">
        <v>586</v>
      </c>
      <c r="C21" s="412"/>
      <c r="D21" s="412"/>
      <c r="E21" s="412"/>
      <c r="F21" s="415"/>
      <c r="G21" s="413"/>
      <c r="H21" s="411">
        <f t="shared" si="0"/>
        <v>0</v>
      </c>
    </row>
    <row r="22" spans="1:8" ht="15" customHeight="1">
      <c r="A22" s="407" t="s">
        <v>265</v>
      </c>
      <c r="B22" s="417" t="s">
        <v>587</v>
      </c>
      <c r="C22" s="417"/>
      <c r="D22" s="417"/>
      <c r="E22" s="417"/>
      <c r="F22" s="414">
        <f>F9+F10+F19-F20</f>
        <v>396</v>
      </c>
      <c r="G22" s="414">
        <f>G9+G10+G19-G20</f>
        <v>17207</v>
      </c>
      <c r="H22" s="411">
        <f t="shared" si="0"/>
        <v>17603</v>
      </c>
    </row>
    <row r="23" spans="1:8" ht="15" customHeight="1">
      <c r="A23" s="407" t="s">
        <v>266</v>
      </c>
      <c r="B23" s="412" t="s">
        <v>588</v>
      </c>
      <c r="C23" s="412"/>
      <c r="D23" s="412"/>
      <c r="E23" s="412"/>
      <c r="F23" s="414"/>
      <c r="G23" s="414"/>
      <c r="H23" s="411">
        <f t="shared" si="0"/>
        <v>0</v>
      </c>
    </row>
    <row r="24" spans="1:8" ht="15" customHeight="1">
      <c r="A24" s="407" t="s">
        <v>267</v>
      </c>
      <c r="B24" s="412" t="s">
        <v>589</v>
      </c>
      <c r="C24" s="412"/>
      <c r="D24" s="412"/>
      <c r="E24" s="412"/>
      <c r="F24" s="415"/>
      <c r="G24" s="413">
        <v>-1641</v>
      </c>
      <c r="H24" s="411">
        <f t="shared" si="0"/>
        <v>-1641</v>
      </c>
    </row>
    <row r="25" spans="1:8" ht="15" customHeight="1">
      <c r="A25" s="407" t="s">
        <v>268</v>
      </c>
      <c r="B25" s="412" t="s">
        <v>590</v>
      </c>
      <c r="C25" s="412"/>
      <c r="D25" s="412"/>
      <c r="E25" s="412"/>
      <c r="F25" s="415"/>
      <c r="G25" s="413"/>
      <c r="H25" s="411">
        <f t="shared" si="0"/>
        <v>0</v>
      </c>
    </row>
    <row r="26" spans="1:8" ht="15" customHeight="1">
      <c r="A26" s="407" t="s">
        <v>269</v>
      </c>
      <c r="B26" s="412" t="s">
        <v>591</v>
      </c>
      <c r="C26" s="412"/>
      <c r="D26" s="412"/>
      <c r="E26" s="412"/>
      <c r="F26" s="415"/>
      <c r="G26" s="413">
        <v>502</v>
      </c>
      <c r="H26" s="411">
        <f t="shared" si="0"/>
        <v>502</v>
      </c>
    </row>
    <row r="27" spans="1:8" ht="15" customHeight="1">
      <c r="A27" s="407" t="s">
        <v>270</v>
      </c>
      <c r="B27" s="412" t="s">
        <v>592</v>
      </c>
      <c r="C27" s="412"/>
      <c r="D27" s="412"/>
      <c r="E27" s="412"/>
      <c r="F27" s="415"/>
      <c r="G27" s="413">
        <v>-1139</v>
      </c>
      <c r="H27" s="411">
        <f t="shared" si="0"/>
        <v>-1139</v>
      </c>
    </row>
    <row r="28" spans="1:8" ht="15" customHeight="1">
      <c r="A28" s="407" t="s">
        <v>271</v>
      </c>
      <c r="B28" s="417" t="s">
        <v>593</v>
      </c>
      <c r="C28" s="417"/>
      <c r="D28" s="417"/>
      <c r="E28" s="417"/>
      <c r="F28" s="414">
        <f>SUM(F21:F27)</f>
        <v>396</v>
      </c>
      <c r="G28" s="414">
        <f>G22+H27</f>
        <v>16068</v>
      </c>
      <c r="H28" s="411">
        <f t="shared" si="0"/>
        <v>16464</v>
      </c>
    </row>
    <row r="29" spans="1:8" ht="15" customHeight="1">
      <c r="A29" s="407" t="s">
        <v>272</v>
      </c>
      <c r="B29" s="418" t="s">
        <v>594</v>
      </c>
      <c r="C29" s="418"/>
      <c r="D29" s="418"/>
      <c r="E29" s="418"/>
      <c r="F29" s="414"/>
      <c r="H29" s="411">
        <f t="shared" si="0"/>
        <v>0</v>
      </c>
    </row>
    <row r="30" spans="1:8" ht="15" customHeight="1">
      <c r="A30" s="407" t="s">
        <v>273</v>
      </c>
      <c r="B30" s="412" t="s">
        <v>595</v>
      </c>
      <c r="C30" s="412"/>
      <c r="D30" s="412"/>
      <c r="E30" s="412"/>
      <c r="F30" s="415"/>
      <c r="G30" s="413"/>
      <c r="H30" s="411">
        <f t="shared" si="0"/>
        <v>0</v>
      </c>
    </row>
    <row r="31" spans="1:8" ht="15" customHeight="1">
      <c r="A31" s="407" t="s">
        <v>274</v>
      </c>
      <c r="B31" s="412" t="s">
        <v>596</v>
      </c>
      <c r="C31" s="412"/>
      <c r="D31" s="412"/>
      <c r="E31" s="412"/>
      <c r="F31" s="415"/>
      <c r="G31" s="413"/>
      <c r="H31" s="411">
        <f t="shared" si="0"/>
        <v>0</v>
      </c>
    </row>
    <row r="32" spans="1:8" ht="15" customHeight="1">
      <c r="A32" s="407" t="s">
        <v>275</v>
      </c>
      <c r="B32" s="408" t="s">
        <v>597</v>
      </c>
      <c r="C32" s="408"/>
      <c r="D32" s="408"/>
      <c r="E32" s="408"/>
      <c r="F32" s="415"/>
      <c r="G32" s="413"/>
      <c r="H32" s="411">
        <f t="shared" si="0"/>
        <v>0</v>
      </c>
    </row>
    <row r="33" spans="1:8" ht="15" customHeight="1">
      <c r="A33" s="407" t="s">
        <v>276</v>
      </c>
      <c r="B33" s="419" t="s">
        <v>598</v>
      </c>
      <c r="C33" s="419"/>
      <c r="D33" s="419"/>
      <c r="E33" s="419"/>
      <c r="F33" s="411">
        <f>SUM(F28)</f>
        <v>396</v>
      </c>
      <c r="G33" s="411">
        <f>SUM(G28)</f>
        <v>16068</v>
      </c>
      <c r="H33" s="411">
        <f t="shared" si="0"/>
        <v>16464</v>
      </c>
    </row>
    <row r="34" spans="1:8" ht="15" customHeight="1">
      <c r="A34" s="407" t="s">
        <v>277</v>
      </c>
      <c r="B34" s="408" t="s">
        <v>599</v>
      </c>
      <c r="C34" s="408"/>
      <c r="D34" s="408"/>
      <c r="E34" s="408"/>
      <c r="F34" s="414"/>
      <c r="G34" s="414"/>
      <c r="H34" s="411">
        <f t="shared" si="0"/>
        <v>0</v>
      </c>
    </row>
    <row r="35" spans="1:8" ht="15" customHeight="1">
      <c r="A35" s="407" t="s">
        <v>278</v>
      </c>
      <c r="B35" s="420" t="s">
        <v>600</v>
      </c>
      <c r="C35" s="420"/>
      <c r="D35" s="420"/>
      <c r="E35" s="420"/>
      <c r="F35" s="415"/>
      <c r="G35" s="413"/>
      <c r="H35" s="411">
        <f t="shared" si="0"/>
        <v>0</v>
      </c>
    </row>
    <row r="36" spans="1:8" ht="15" customHeight="1">
      <c r="A36" s="407" t="s">
        <v>279</v>
      </c>
      <c r="B36" s="408" t="s">
        <v>601</v>
      </c>
      <c r="C36" s="408"/>
      <c r="D36" s="408"/>
      <c r="E36" s="408"/>
      <c r="F36" s="421"/>
      <c r="G36" s="422">
        <v>1824</v>
      </c>
      <c r="H36" s="423">
        <f t="shared" si="0"/>
        <v>1824</v>
      </c>
    </row>
    <row r="37" spans="1:8" ht="14.25" customHeight="1">
      <c r="A37" s="407" t="s">
        <v>280</v>
      </c>
      <c r="B37" s="629" t="s">
        <v>602</v>
      </c>
      <c r="C37" s="629"/>
      <c r="D37" s="629"/>
      <c r="E37" s="629"/>
      <c r="F37" s="421">
        <v>396</v>
      </c>
      <c r="G37" s="422">
        <v>14244</v>
      </c>
      <c r="H37" s="423">
        <f t="shared" si="0"/>
        <v>14640</v>
      </c>
    </row>
    <row r="38" ht="15" customHeight="1">
      <c r="F38" s="424"/>
    </row>
    <row r="39" ht="15">
      <c r="F39" s="424"/>
    </row>
    <row r="40" ht="16.5" customHeight="1">
      <c r="F40" s="424"/>
    </row>
    <row r="41" ht="15" customHeight="1">
      <c r="F41" s="424"/>
    </row>
    <row r="42" ht="15">
      <c r="F42" s="424"/>
    </row>
    <row r="43" ht="15" customHeight="1">
      <c r="F43" s="424"/>
    </row>
    <row r="44" ht="15" customHeight="1">
      <c r="F44" s="424"/>
    </row>
    <row r="53" ht="15">
      <c r="H53" s="425"/>
    </row>
  </sheetData>
  <sheetProtection/>
  <mergeCells count="6">
    <mergeCell ref="B37:E37"/>
    <mergeCell ref="A2:H2"/>
    <mergeCell ref="A3:H3"/>
    <mergeCell ref="B5:E5"/>
    <mergeCell ref="B9:E9"/>
    <mergeCell ref="B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  <headerFooter alignWithMargins="0">
    <oddHeader>&amp;R6. számú melléklet  az 5/2014.(IV.25.)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1" sqref="G1"/>
    </sheetView>
  </sheetViews>
  <sheetFormatPr defaultColWidth="9.140625" defaultRowHeight="12.75"/>
  <cols>
    <col min="2" max="2" width="38.7109375" style="0" customWidth="1"/>
    <col min="3" max="3" width="17.421875" style="0" customWidth="1"/>
    <col min="4" max="4" width="14.7109375" style="0" customWidth="1"/>
    <col min="5" max="5" width="13.57421875" style="0" customWidth="1"/>
    <col min="6" max="6" width="18.140625" style="0" customWidth="1"/>
    <col min="7" max="7" width="20.00390625" style="0" customWidth="1"/>
  </cols>
  <sheetData>
    <row r="2" spans="1:7" ht="59.25" customHeight="1">
      <c r="A2" s="637" t="s">
        <v>603</v>
      </c>
      <c r="B2" s="637"/>
      <c r="C2" s="637"/>
      <c r="D2" s="637"/>
      <c r="E2" s="637"/>
      <c r="F2" s="637"/>
      <c r="G2" s="637"/>
    </row>
    <row r="3" spans="1:7" ht="31.5" customHeight="1">
      <c r="A3" s="638" t="s">
        <v>604</v>
      </c>
      <c r="B3" s="638" t="s">
        <v>605</v>
      </c>
      <c r="C3" s="639" t="s">
        <v>606</v>
      </c>
      <c r="D3" s="638" t="s">
        <v>607</v>
      </c>
      <c r="E3" s="638"/>
      <c r="F3" s="641" t="s">
        <v>608</v>
      </c>
      <c r="G3" s="638" t="s">
        <v>609</v>
      </c>
    </row>
    <row r="4" spans="1:7" ht="16.5" customHeight="1">
      <c r="A4" s="552"/>
      <c r="B4" s="552"/>
      <c r="C4" s="640"/>
      <c r="D4" s="426" t="s">
        <v>610</v>
      </c>
      <c r="E4" s="426" t="s">
        <v>611</v>
      </c>
      <c r="F4" s="642"/>
      <c r="G4" s="552"/>
    </row>
    <row r="5" spans="1:7" ht="39.75" customHeight="1">
      <c r="A5" s="427" t="s">
        <v>17</v>
      </c>
      <c r="B5" s="427" t="s">
        <v>612</v>
      </c>
      <c r="C5" s="428">
        <v>695000</v>
      </c>
      <c r="D5" s="428">
        <v>8540</v>
      </c>
      <c r="E5" s="429">
        <v>1.229</v>
      </c>
      <c r="F5" s="428">
        <v>8540</v>
      </c>
      <c r="G5" s="428">
        <v>8540</v>
      </c>
    </row>
    <row r="6" spans="1:7" ht="42.75" customHeight="1">
      <c r="A6" s="427"/>
      <c r="B6" s="430" t="s">
        <v>135</v>
      </c>
      <c r="C6" s="431"/>
      <c r="D6" s="431">
        <f>SUM(D5:D5)</f>
        <v>8540</v>
      </c>
      <c r="E6" s="432"/>
      <c r="F6" s="431">
        <f>SUM(F5:F5)</f>
        <v>8540</v>
      </c>
      <c r="G6" s="431">
        <f>SUM(G5:G5)</f>
        <v>8540</v>
      </c>
    </row>
  </sheetData>
  <sheetProtection/>
  <mergeCells count="7">
    <mergeCell ref="A2:G2"/>
    <mergeCell ref="A3:A4"/>
    <mergeCell ref="B3:B4"/>
    <mergeCell ref="C3:C4"/>
    <mergeCell ref="D3:E3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&amp;R7.számú melléklet  az 5/2014.(IV.25.)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2.57421875" style="433" customWidth="1"/>
    <col min="2" max="3" width="15.28125" style="433" customWidth="1"/>
    <col min="4" max="4" width="14.57421875" style="433" customWidth="1"/>
    <col min="5" max="16384" width="9.140625" style="433" customWidth="1"/>
  </cols>
  <sheetData>
    <row r="1" ht="12.75">
      <c r="D1" s="434"/>
    </row>
    <row r="2" spans="1:4" ht="41.25" customHeight="1">
      <c r="A2" s="643" t="s">
        <v>613</v>
      </c>
      <c r="B2" s="643"/>
      <c r="C2" s="644"/>
      <c r="D2" s="644"/>
    </row>
    <row r="3" spans="1:4" ht="12.75">
      <c r="A3" s="435"/>
      <c r="B3" s="435"/>
      <c r="C3" s="435"/>
      <c r="D3" s="436" t="s">
        <v>614</v>
      </c>
    </row>
    <row r="4" spans="1:4" ht="30" customHeight="1">
      <c r="A4" s="437"/>
      <c r="B4" s="438" t="s">
        <v>571</v>
      </c>
      <c r="C4" s="439" t="s">
        <v>615</v>
      </c>
      <c r="D4" s="440" t="s">
        <v>135</v>
      </c>
    </row>
    <row r="5" spans="1:4" ht="22.5" customHeight="1">
      <c r="A5" s="441" t="s">
        <v>616</v>
      </c>
      <c r="B5" s="441"/>
      <c r="C5" s="435"/>
      <c r="D5" s="435"/>
    </row>
    <row r="6" spans="1:4" ht="21.75" customHeight="1">
      <c r="A6" s="441" t="s">
        <v>617</v>
      </c>
      <c r="B6" s="442"/>
      <c r="C6" s="441">
        <v>19304</v>
      </c>
      <c r="D6" s="443">
        <f aca="true" t="shared" si="0" ref="D6:D14">SUM(B6:C6)</f>
        <v>19304</v>
      </c>
    </row>
    <row r="7" spans="1:4" ht="21.75" customHeight="1">
      <c r="A7" s="441" t="s">
        <v>618</v>
      </c>
      <c r="B7" s="441"/>
      <c r="C7" s="441"/>
      <c r="D7" s="443">
        <f t="shared" si="0"/>
        <v>0</v>
      </c>
    </row>
    <row r="8" spans="1:4" ht="22.5" customHeight="1">
      <c r="A8" s="443" t="s">
        <v>619</v>
      </c>
      <c r="B8" s="444"/>
      <c r="C8" s="443">
        <v>19304</v>
      </c>
      <c r="D8" s="443">
        <f t="shared" si="0"/>
        <v>19304</v>
      </c>
    </row>
    <row r="9" spans="1:4" ht="21.75" customHeight="1">
      <c r="A9" s="441" t="s">
        <v>620</v>
      </c>
      <c r="B9" s="442">
        <v>40329</v>
      </c>
      <c r="C9" s="441">
        <v>305623</v>
      </c>
      <c r="D9" s="441">
        <f t="shared" si="0"/>
        <v>345952</v>
      </c>
    </row>
    <row r="10" spans="1:4" ht="19.5" customHeight="1">
      <c r="A10" s="441" t="s">
        <v>621</v>
      </c>
      <c r="B10" s="442">
        <v>39968</v>
      </c>
      <c r="C10" s="441">
        <v>297145</v>
      </c>
      <c r="D10" s="441">
        <f t="shared" si="0"/>
        <v>337113</v>
      </c>
    </row>
    <row r="11" spans="1:4" ht="20.25" customHeight="1">
      <c r="A11" s="441" t="s">
        <v>622</v>
      </c>
      <c r="B11" s="441"/>
      <c r="C11" s="435"/>
      <c r="D11" s="441">
        <f t="shared" si="0"/>
        <v>0</v>
      </c>
    </row>
    <row r="12" spans="1:4" ht="18.75" customHeight="1">
      <c r="A12" s="441" t="s">
        <v>617</v>
      </c>
      <c r="B12" s="442">
        <v>361</v>
      </c>
      <c r="C12" s="441">
        <v>27782</v>
      </c>
      <c r="D12" s="441">
        <f t="shared" si="0"/>
        <v>28143</v>
      </c>
    </row>
    <row r="13" spans="1:4" ht="20.25" customHeight="1">
      <c r="A13" s="441" t="s">
        <v>618</v>
      </c>
      <c r="B13" s="441"/>
      <c r="C13" s="441"/>
      <c r="D13" s="441">
        <f t="shared" si="0"/>
        <v>0</v>
      </c>
    </row>
    <row r="14" spans="1:4" ht="21.75" customHeight="1">
      <c r="A14" s="443" t="s">
        <v>619</v>
      </c>
      <c r="B14" s="444">
        <v>361</v>
      </c>
      <c r="C14" s="443">
        <v>27782</v>
      </c>
      <c r="D14" s="443">
        <f t="shared" si="0"/>
        <v>28143</v>
      </c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  <headerFooter alignWithMargins="0">
    <oddHeader>&amp;R8.számú melléklet  az 5/2014.(IV.25.)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K1" sqref="K1"/>
    </sheetView>
  </sheetViews>
  <sheetFormatPr defaultColWidth="9.140625" defaultRowHeight="12.75"/>
  <cols>
    <col min="2" max="2" width="32.57421875" style="0" customWidth="1"/>
    <col min="3" max="4" width="11.57421875" style="0" customWidth="1"/>
    <col min="5" max="5" width="13.28125" style="0" customWidth="1"/>
  </cols>
  <sheetData>
    <row r="1" spans="1:12" ht="18" customHeight="1">
      <c r="A1" s="646" t="s">
        <v>623</v>
      </c>
      <c r="B1" s="646"/>
      <c r="C1" s="646"/>
      <c r="D1" s="646"/>
      <c r="E1" s="646"/>
      <c r="F1" s="646"/>
      <c r="G1" s="646"/>
      <c r="H1" s="646"/>
      <c r="I1" s="646"/>
      <c r="J1" s="646"/>
      <c r="K1" s="39"/>
      <c r="L1" s="39"/>
    </row>
    <row r="2" spans="3:5" ht="12.75">
      <c r="C2" s="39"/>
      <c r="D2" s="39"/>
      <c r="E2" t="s">
        <v>4</v>
      </c>
    </row>
    <row r="3" spans="1:11" ht="22.5" customHeight="1">
      <c r="A3" s="108" t="s">
        <v>48</v>
      </c>
      <c r="B3" s="645" t="s">
        <v>624</v>
      </c>
      <c r="C3" s="647" t="s">
        <v>625</v>
      </c>
      <c r="D3" s="648"/>
      <c r="E3" s="648"/>
      <c r="F3" s="649"/>
      <c r="G3" s="647" t="s">
        <v>626</v>
      </c>
      <c r="H3" s="648"/>
      <c r="I3" s="648"/>
      <c r="J3" s="648"/>
      <c r="K3" s="649"/>
    </row>
    <row r="4" spans="1:11" ht="24" customHeight="1">
      <c r="A4" s="108"/>
      <c r="B4" s="645"/>
      <c r="C4" s="108" t="s">
        <v>627</v>
      </c>
      <c r="D4" s="271" t="s">
        <v>628</v>
      </c>
      <c r="E4" s="108" t="s">
        <v>629</v>
      </c>
      <c r="F4" s="445" t="s">
        <v>630</v>
      </c>
      <c r="G4" s="108" t="s">
        <v>631</v>
      </c>
      <c r="H4" s="108" t="s">
        <v>632</v>
      </c>
      <c r="I4" s="108" t="s">
        <v>633</v>
      </c>
      <c r="J4" s="108" t="s">
        <v>629</v>
      </c>
      <c r="K4" s="271" t="s">
        <v>634</v>
      </c>
    </row>
    <row r="5" spans="1:11" ht="12.7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2.7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2.75">
      <c r="A7" s="108" t="s">
        <v>17</v>
      </c>
      <c r="B7" s="446" t="s">
        <v>635</v>
      </c>
      <c r="C7" s="447">
        <f>SUM(C9:C10)</f>
        <v>69524</v>
      </c>
      <c r="D7" s="447">
        <f>SUM(D9:D10)</f>
        <v>20918</v>
      </c>
      <c r="E7" s="447">
        <f>SUM(E9:E10)</f>
        <v>33921</v>
      </c>
      <c r="F7" s="446"/>
      <c r="G7" s="274">
        <f>SUM(H7:J7)</f>
        <v>70952</v>
      </c>
      <c r="H7" s="446">
        <v>1188</v>
      </c>
      <c r="I7" s="446">
        <f>SUM(I8:I11)</f>
        <v>20035</v>
      </c>
      <c r="J7" s="274">
        <f>SUM(J9:J10)</f>
        <v>49729</v>
      </c>
      <c r="K7" s="446"/>
    </row>
    <row r="8" spans="1:11" ht="12.75">
      <c r="A8" s="108"/>
      <c r="B8" s="108" t="s">
        <v>636</v>
      </c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2.75">
      <c r="A9" s="108"/>
      <c r="B9" s="108" t="s">
        <v>637</v>
      </c>
      <c r="C9" s="272">
        <v>45351</v>
      </c>
      <c r="D9" s="272">
        <v>11430</v>
      </c>
      <c r="E9" s="108">
        <v>33921</v>
      </c>
      <c r="F9" s="272"/>
      <c r="G9" s="108">
        <f>SUM(H9:K9)</f>
        <v>45351</v>
      </c>
      <c r="H9" s="272"/>
      <c r="I9" s="272">
        <v>11430</v>
      </c>
      <c r="J9" s="272">
        <v>33921</v>
      </c>
      <c r="K9" s="108">
        <v>0</v>
      </c>
    </row>
    <row r="10" spans="1:11" ht="12.75">
      <c r="A10" s="108"/>
      <c r="B10" s="108" t="s">
        <v>638</v>
      </c>
      <c r="C10" s="272">
        <v>24173</v>
      </c>
      <c r="D10" s="272">
        <v>9488</v>
      </c>
      <c r="E10" s="108"/>
      <c r="F10" s="108"/>
      <c r="G10" s="108">
        <v>25601</v>
      </c>
      <c r="H10" s="108">
        <v>1188</v>
      </c>
      <c r="I10" s="272">
        <v>8605</v>
      </c>
      <c r="J10" s="108">
        <v>15808</v>
      </c>
      <c r="K10" s="108">
        <v>0</v>
      </c>
    </row>
    <row r="11" spans="1:11" ht="25.5" customHeight="1">
      <c r="A11" s="108" t="s">
        <v>18</v>
      </c>
      <c r="B11" s="275" t="s">
        <v>639</v>
      </c>
      <c r="C11" s="446">
        <v>17218</v>
      </c>
      <c r="D11" s="446"/>
      <c r="E11" s="446">
        <v>15065</v>
      </c>
      <c r="F11" s="446">
        <v>2153</v>
      </c>
      <c r="G11" s="446">
        <v>17218</v>
      </c>
      <c r="H11" s="446"/>
      <c r="I11" s="446"/>
      <c r="J11" s="446">
        <v>14650</v>
      </c>
      <c r="K11" s="446">
        <v>2568</v>
      </c>
    </row>
    <row r="12" spans="1:2" ht="12.75">
      <c r="A12" s="108"/>
      <c r="B12" s="108" t="s">
        <v>640</v>
      </c>
    </row>
    <row r="13" spans="1:11" ht="12.75">
      <c r="A13" s="108"/>
      <c r="B13" s="108"/>
      <c r="C13" s="272"/>
      <c r="D13" s="272"/>
      <c r="E13" s="108"/>
      <c r="F13" s="272"/>
      <c r="G13" s="272"/>
      <c r="H13" s="272"/>
      <c r="I13" s="272"/>
      <c r="J13" s="272"/>
      <c r="K13" s="272"/>
    </row>
    <row r="14" spans="1:11" ht="12.75">
      <c r="A14" s="108"/>
      <c r="B14" s="446" t="s">
        <v>135</v>
      </c>
      <c r="C14" s="274">
        <f aca="true" t="shared" si="0" ref="C14:K14">SUM(C7+C11)</f>
        <v>86742</v>
      </c>
      <c r="D14" s="274">
        <f t="shared" si="0"/>
        <v>20918</v>
      </c>
      <c r="E14" s="274">
        <f t="shared" si="0"/>
        <v>48986</v>
      </c>
      <c r="F14" s="274">
        <f t="shared" si="0"/>
        <v>2153</v>
      </c>
      <c r="G14" s="274">
        <f t="shared" si="0"/>
        <v>88170</v>
      </c>
      <c r="H14" s="274">
        <f t="shared" si="0"/>
        <v>1188</v>
      </c>
      <c r="I14" s="274">
        <f t="shared" si="0"/>
        <v>20035</v>
      </c>
      <c r="J14" s="274">
        <f t="shared" si="0"/>
        <v>64379</v>
      </c>
      <c r="K14" s="274">
        <f t="shared" si="0"/>
        <v>2568</v>
      </c>
    </row>
    <row r="15" spans="6:10" ht="12.75">
      <c r="F15" s="186"/>
      <c r="G15" s="186"/>
      <c r="H15" s="186"/>
      <c r="J15" s="186"/>
    </row>
    <row r="16" spans="2:4" ht="12.75">
      <c r="B16" t="s">
        <v>641</v>
      </c>
      <c r="C16">
        <v>1428</v>
      </c>
      <c r="D16" t="s">
        <v>642</v>
      </c>
    </row>
    <row r="17" spans="2:10" ht="12.75">
      <c r="B17" t="s">
        <v>643</v>
      </c>
      <c r="C17" s="186"/>
      <c r="D17" s="186"/>
      <c r="F17" s="186"/>
      <c r="G17" s="186"/>
      <c r="H17" s="186"/>
      <c r="I17" s="186"/>
      <c r="J17" s="186"/>
    </row>
    <row r="19" spans="3:11" ht="12.75">
      <c r="C19" s="186"/>
      <c r="D19" s="186"/>
      <c r="E19" s="186"/>
      <c r="F19" s="186"/>
      <c r="G19" s="186"/>
      <c r="H19" s="186"/>
      <c r="I19" s="186"/>
      <c r="J19" s="186"/>
      <c r="K19" s="186"/>
    </row>
  </sheetData>
  <sheetProtection/>
  <mergeCells count="4">
    <mergeCell ref="B3:B4"/>
    <mergeCell ref="A1:J1"/>
    <mergeCell ref="C3:F3"/>
    <mergeCell ref="G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  <headerFooter alignWithMargins="0">
    <oddHeader>&amp;R9.számú melléklet  az 5/2014.(IV.25.)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1" sqref="C1:D1"/>
    </sheetView>
  </sheetViews>
  <sheetFormatPr defaultColWidth="9.140625" defaultRowHeight="12.75"/>
  <cols>
    <col min="1" max="1" width="44.57421875" style="0" customWidth="1"/>
    <col min="2" max="2" width="17.7109375" style="0" customWidth="1"/>
    <col min="3" max="3" width="16.28125" style="0" customWidth="1"/>
    <col min="4" max="4" width="13.421875" style="0" customWidth="1"/>
  </cols>
  <sheetData>
    <row r="1" spans="3:4" ht="12.75">
      <c r="C1" s="540"/>
      <c r="D1" s="541"/>
    </row>
    <row r="2" spans="1:4" ht="41.25" customHeight="1">
      <c r="A2" s="542" t="s">
        <v>133</v>
      </c>
      <c r="B2" s="542"/>
      <c r="C2" s="541"/>
      <c r="D2" s="541"/>
    </row>
    <row r="4" spans="1:3" ht="39.75" customHeight="1">
      <c r="A4" s="90"/>
      <c r="B4" s="91"/>
      <c r="C4" s="89" t="s">
        <v>97</v>
      </c>
    </row>
    <row r="5" spans="1:4" ht="33" customHeight="1">
      <c r="A5" s="92" t="s">
        <v>98</v>
      </c>
      <c r="B5" s="93" t="s">
        <v>99</v>
      </c>
      <c r="C5" s="94" t="s">
        <v>100</v>
      </c>
      <c r="D5" s="93" t="s">
        <v>2</v>
      </c>
    </row>
    <row r="6" spans="1:4" ht="33" customHeight="1">
      <c r="A6" s="95" t="s">
        <v>101</v>
      </c>
      <c r="B6" s="96">
        <v>4</v>
      </c>
      <c r="C6" s="97">
        <v>4</v>
      </c>
      <c r="D6" s="98"/>
    </row>
    <row r="7" spans="1:4" ht="24" customHeight="1">
      <c r="A7" s="99" t="s">
        <v>102</v>
      </c>
      <c r="B7" s="100"/>
      <c r="C7" s="100"/>
      <c r="D7" s="100">
        <v>10</v>
      </c>
    </row>
    <row r="8" spans="1:4" ht="24" customHeight="1">
      <c r="A8" s="99" t="s">
        <v>103</v>
      </c>
      <c r="B8" s="100">
        <v>5500</v>
      </c>
      <c r="C8" s="100">
        <v>5500</v>
      </c>
      <c r="D8" s="100">
        <v>5599</v>
      </c>
    </row>
    <row r="9" spans="1:4" ht="23.25" customHeight="1">
      <c r="A9" s="99" t="s">
        <v>104</v>
      </c>
      <c r="B9" s="100">
        <v>800</v>
      </c>
      <c r="C9" s="100">
        <v>800</v>
      </c>
      <c r="D9" s="100">
        <v>1306</v>
      </c>
    </row>
    <row r="10" spans="1:4" ht="24" customHeight="1">
      <c r="A10" s="99" t="s">
        <v>105</v>
      </c>
      <c r="B10" s="100">
        <v>12000</v>
      </c>
      <c r="C10" s="100">
        <v>12000</v>
      </c>
      <c r="D10" s="100">
        <v>17601</v>
      </c>
    </row>
    <row r="11" spans="1:4" ht="24.75" customHeight="1">
      <c r="A11" s="101" t="s">
        <v>106</v>
      </c>
      <c r="B11" s="102">
        <v>350</v>
      </c>
      <c r="C11" s="102">
        <v>350</v>
      </c>
      <c r="D11" s="102">
        <v>545</v>
      </c>
    </row>
    <row r="12" spans="1:4" ht="24.75" customHeight="1">
      <c r="A12" s="101" t="s">
        <v>107</v>
      </c>
      <c r="B12" s="102"/>
      <c r="C12" s="102"/>
      <c r="D12" s="102">
        <v>175</v>
      </c>
    </row>
    <row r="13" spans="1:4" ht="24.75" customHeight="1">
      <c r="A13" s="103" t="s">
        <v>108</v>
      </c>
      <c r="B13" s="104">
        <f>SUM(B7:B12)</f>
        <v>18650</v>
      </c>
      <c r="C13" s="104">
        <f>SUM(C7:C12)</f>
        <v>18650</v>
      </c>
      <c r="D13" s="104">
        <f>SUM(D7:D12)</f>
        <v>25236</v>
      </c>
    </row>
    <row r="14" spans="1:4" ht="24.75" customHeight="1">
      <c r="A14" s="101" t="s">
        <v>109</v>
      </c>
      <c r="B14" s="102">
        <v>300</v>
      </c>
      <c r="C14" s="102">
        <v>300</v>
      </c>
      <c r="D14" s="102">
        <v>907</v>
      </c>
    </row>
    <row r="15" spans="1:4" ht="24.75" customHeight="1">
      <c r="A15" s="101" t="s">
        <v>110</v>
      </c>
      <c r="B15" s="102"/>
      <c r="C15" s="102"/>
      <c r="D15" s="102">
        <v>45</v>
      </c>
    </row>
    <row r="16" spans="1:4" ht="24.75" customHeight="1">
      <c r="A16" s="99" t="s">
        <v>111</v>
      </c>
      <c r="B16" s="100">
        <v>2830</v>
      </c>
      <c r="C16" s="100">
        <v>2830</v>
      </c>
      <c r="D16" s="100">
        <v>2578</v>
      </c>
    </row>
    <row r="17" spans="1:4" ht="23.25" customHeight="1">
      <c r="A17" s="105" t="s">
        <v>112</v>
      </c>
      <c r="B17" s="106">
        <f>SUM(B6+B13+B14+B15+B16)</f>
        <v>21784</v>
      </c>
      <c r="C17" s="106">
        <f>SUM(C6+C13+C14+C15+C16)</f>
        <v>21784</v>
      </c>
      <c r="D17" s="106">
        <f>SUM(D6+D13+D14+D15+D16)</f>
        <v>28766</v>
      </c>
    </row>
    <row r="18" ht="29.25" customHeight="1"/>
    <row r="19" spans="1:2" ht="15" hidden="1">
      <c r="A19" s="99"/>
      <c r="B19" s="107"/>
    </row>
    <row r="20" spans="1:2" ht="12.75" hidden="1">
      <c r="A20" s="108"/>
      <c r="B20" s="109"/>
    </row>
    <row r="21" spans="1:2" ht="18" hidden="1">
      <c r="A21" s="110"/>
      <c r="B21" s="111"/>
    </row>
    <row r="22" spans="1:2" ht="18">
      <c r="A22" s="90"/>
      <c r="B22" s="91"/>
    </row>
    <row r="23" spans="1:2" ht="12.75">
      <c r="A23" s="5"/>
      <c r="B23" s="5"/>
    </row>
  </sheetData>
  <sheetProtection/>
  <mergeCells count="2">
    <mergeCell ref="C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&amp;R1.1. számú melléklet az 5/2014.(IV.25.)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G75"/>
  <sheetViews>
    <sheetView zoomScalePageLayoutView="0" workbookViewId="0" topLeftCell="A1">
      <selection activeCell="G1" sqref="G1"/>
    </sheetView>
  </sheetViews>
  <sheetFormatPr defaultColWidth="13.7109375" defaultRowHeight="12.75"/>
  <cols>
    <col min="1" max="1" width="3.421875" style="287" customWidth="1"/>
    <col min="2" max="4" width="13.7109375" style="287" customWidth="1"/>
    <col min="5" max="5" width="46.57421875" style="287" customWidth="1"/>
    <col min="6" max="6" width="13.7109375" style="287" customWidth="1"/>
    <col min="7" max="7" width="18.00390625" style="287" customWidth="1"/>
    <col min="8" max="16384" width="13.7109375" style="287" customWidth="1"/>
  </cols>
  <sheetData>
    <row r="2" spans="1:7" ht="31.5" customHeight="1">
      <c r="A2" s="650" t="s">
        <v>644</v>
      </c>
      <c r="B2" s="650"/>
      <c r="C2" s="650"/>
      <c r="D2" s="650"/>
      <c r="E2" s="650"/>
      <c r="F2" s="650"/>
      <c r="G2" s="650"/>
    </row>
    <row r="3" spans="1:7" ht="15">
      <c r="A3" s="448"/>
      <c r="B3" s="651"/>
      <c r="C3" s="651"/>
      <c r="D3" s="651"/>
      <c r="E3" s="651"/>
      <c r="F3" s="448" t="s">
        <v>4</v>
      </c>
      <c r="G3" s="448"/>
    </row>
    <row r="4" spans="1:7" ht="15">
      <c r="A4" s="448"/>
      <c r="B4" s="651" t="s">
        <v>7</v>
      </c>
      <c r="C4" s="651"/>
      <c r="D4" s="651"/>
      <c r="E4" s="651"/>
      <c r="F4" s="448" t="s">
        <v>645</v>
      </c>
      <c r="G4" s="448"/>
    </row>
    <row r="5" spans="1:7" ht="15">
      <c r="A5" s="448"/>
      <c r="B5" s="651"/>
      <c r="C5" s="651"/>
      <c r="D5" s="651"/>
      <c r="E5" s="651"/>
      <c r="F5" s="448" t="s">
        <v>646</v>
      </c>
      <c r="G5" s="448" t="s">
        <v>647</v>
      </c>
    </row>
    <row r="6" spans="1:7" ht="15">
      <c r="A6" s="288" t="s">
        <v>490</v>
      </c>
      <c r="B6" s="288" t="s">
        <v>648</v>
      </c>
      <c r="C6" s="288"/>
      <c r="D6" s="288"/>
      <c r="E6" s="288"/>
      <c r="F6" s="302">
        <f>SUM(F7+F11+F15+F23+F36+F40+F46)</f>
        <v>1290548</v>
      </c>
      <c r="G6" s="302">
        <f>SUM(G7+G11+G15+G23+G36+G40+G46)</f>
        <v>977593</v>
      </c>
    </row>
    <row r="7" spans="1:7" ht="15">
      <c r="A7" s="288"/>
      <c r="B7" s="288" t="s">
        <v>649</v>
      </c>
      <c r="C7" s="288"/>
      <c r="D7" s="288"/>
      <c r="E7" s="288"/>
      <c r="F7" s="302">
        <v>1623</v>
      </c>
      <c r="G7" s="302">
        <v>1023</v>
      </c>
    </row>
    <row r="8" spans="1:7" ht="15">
      <c r="A8" s="288"/>
      <c r="B8" s="288" t="s">
        <v>650</v>
      </c>
      <c r="C8" s="288"/>
      <c r="D8" s="288"/>
      <c r="E8" s="288"/>
      <c r="F8" s="302"/>
      <c r="G8" s="302"/>
    </row>
    <row r="9" spans="1:7" ht="15">
      <c r="A9" s="288"/>
      <c r="B9" s="288" t="s">
        <v>651</v>
      </c>
      <c r="C9" s="288"/>
      <c r="D9" s="288"/>
      <c r="E9" s="288"/>
      <c r="F9" s="302">
        <v>1623</v>
      </c>
      <c r="G9" s="302">
        <v>1023</v>
      </c>
    </row>
    <row r="10" spans="1:7" ht="15">
      <c r="A10" s="288"/>
      <c r="B10" s="288" t="s">
        <v>652</v>
      </c>
      <c r="C10" s="288"/>
      <c r="D10" s="288"/>
      <c r="E10" s="288"/>
      <c r="F10" s="302"/>
      <c r="G10" s="302"/>
    </row>
    <row r="11" spans="1:7" ht="15.75">
      <c r="A11" s="288"/>
      <c r="B11" s="288" t="s">
        <v>653</v>
      </c>
      <c r="C11" s="288"/>
      <c r="D11" s="288"/>
      <c r="E11" s="288"/>
      <c r="F11" s="449">
        <f>SUM(F12:F14)</f>
        <v>769764</v>
      </c>
      <c r="G11" s="449">
        <f>SUM(G12:G14)</f>
        <v>611625</v>
      </c>
    </row>
    <row r="12" spans="1:7" ht="15">
      <c r="A12" s="288"/>
      <c r="B12" s="288" t="s">
        <v>654</v>
      </c>
      <c r="C12" s="288"/>
      <c r="D12" s="288"/>
      <c r="E12" s="288"/>
      <c r="F12" s="302">
        <v>526911</v>
      </c>
      <c r="G12" s="302">
        <v>402420</v>
      </c>
    </row>
    <row r="13" spans="1:7" ht="15">
      <c r="A13" s="288"/>
      <c r="B13" s="288" t="s">
        <v>655</v>
      </c>
      <c r="C13" s="288"/>
      <c r="D13" s="288"/>
      <c r="E13" s="288"/>
      <c r="F13" s="302">
        <v>163171</v>
      </c>
      <c r="G13" s="302">
        <v>135882</v>
      </c>
    </row>
    <row r="14" spans="1:7" ht="15">
      <c r="A14" s="288"/>
      <c r="B14" s="288" t="s">
        <v>656</v>
      </c>
      <c r="C14" s="288"/>
      <c r="D14" s="288"/>
      <c r="E14" s="288"/>
      <c r="F14" s="302">
        <v>79682</v>
      </c>
      <c r="G14" s="302">
        <v>73323</v>
      </c>
    </row>
    <row r="15" spans="1:7" ht="15.75">
      <c r="A15" s="288"/>
      <c r="B15" s="288" t="s">
        <v>657</v>
      </c>
      <c r="C15" s="288"/>
      <c r="D15" s="288"/>
      <c r="E15" s="288"/>
      <c r="F15" s="449">
        <v>5828</v>
      </c>
      <c r="G15" s="449">
        <v>2993</v>
      </c>
    </row>
    <row r="16" spans="1:7" ht="15">
      <c r="A16" s="288"/>
      <c r="B16" s="288" t="s">
        <v>658</v>
      </c>
      <c r="C16" s="288"/>
      <c r="D16" s="288"/>
      <c r="E16" s="288"/>
      <c r="F16" s="302"/>
      <c r="G16" s="302"/>
    </row>
    <row r="17" spans="1:7" ht="15">
      <c r="A17" s="288"/>
      <c r="B17" s="288" t="s">
        <v>659</v>
      </c>
      <c r="C17" s="288"/>
      <c r="D17" s="288"/>
      <c r="E17" s="288"/>
      <c r="F17" s="302"/>
      <c r="G17" s="302"/>
    </row>
    <row r="18" spans="1:7" ht="15">
      <c r="A18" s="288"/>
      <c r="B18" s="288" t="s">
        <v>660</v>
      </c>
      <c r="C18" s="288"/>
      <c r="D18" s="288"/>
      <c r="E18" s="288"/>
      <c r="F18" s="302">
        <v>5828</v>
      </c>
      <c r="G18" s="302">
        <v>2993</v>
      </c>
    </row>
    <row r="19" spans="1:7" ht="15">
      <c r="A19" s="288"/>
      <c r="B19" s="288" t="s">
        <v>661</v>
      </c>
      <c r="C19" s="288"/>
      <c r="D19" s="288"/>
      <c r="E19" s="288"/>
      <c r="F19" s="302"/>
      <c r="G19" s="302"/>
    </row>
    <row r="20" spans="1:7" ht="15">
      <c r="A20" s="288"/>
      <c r="B20" s="288" t="s">
        <v>662</v>
      </c>
      <c r="C20" s="288"/>
      <c r="D20" s="288"/>
      <c r="E20" s="288"/>
      <c r="F20" s="302"/>
      <c r="G20" s="302"/>
    </row>
    <row r="21" spans="1:7" ht="15">
      <c r="A21" s="288"/>
      <c r="B21" s="288" t="s">
        <v>663</v>
      </c>
      <c r="C21" s="288"/>
      <c r="D21" s="288"/>
      <c r="E21" s="288"/>
      <c r="F21" s="302"/>
      <c r="G21" s="288"/>
    </row>
    <row r="22" spans="1:7" ht="15">
      <c r="A22" s="288"/>
      <c r="B22" s="288" t="s">
        <v>664</v>
      </c>
      <c r="C22" s="288"/>
      <c r="D22" s="288"/>
      <c r="E22" s="288"/>
      <c r="F22" s="288"/>
      <c r="G22" s="288"/>
    </row>
    <row r="23" spans="1:7" ht="15.75">
      <c r="A23" s="288"/>
      <c r="B23" s="288" t="s">
        <v>665</v>
      </c>
      <c r="C23" s="288"/>
      <c r="D23" s="288"/>
      <c r="E23" s="288"/>
      <c r="F23" s="449">
        <v>72932</v>
      </c>
      <c r="G23" s="449">
        <v>72932</v>
      </c>
    </row>
    <row r="24" spans="1:7" ht="15">
      <c r="A24" s="288"/>
      <c r="B24" s="288" t="s">
        <v>666</v>
      </c>
      <c r="C24" s="288"/>
      <c r="D24" s="288"/>
      <c r="E24" s="288"/>
      <c r="F24" s="302">
        <v>72932</v>
      </c>
      <c r="G24" s="302">
        <v>72932</v>
      </c>
    </row>
    <row r="25" spans="1:7" ht="15">
      <c r="A25" s="288"/>
      <c r="B25" s="288" t="s">
        <v>667</v>
      </c>
      <c r="C25" s="288"/>
      <c r="D25" s="288"/>
      <c r="E25" s="288"/>
      <c r="F25" s="288"/>
      <c r="G25" s="288"/>
    </row>
    <row r="26" spans="1:7" ht="15">
      <c r="A26" s="288"/>
      <c r="B26" s="288" t="s">
        <v>668</v>
      </c>
      <c r="C26" s="288"/>
      <c r="D26" s="288"/>
      <c r="E26" s="288"/>
      <c r="F26" s="288"/>
      <c r="G26" s="288"/>
    </row>
    <row r="27" spans="1:7" ht="15">
      <c r="A27" s="288"/>
      <c r="B27" s="288" t="s">
        <v>669</v>
      </c>
      <c r="C27" s="288"/>
      <c r="D27" s="288"/>
      <c r="E27" s="288"/>
      <c r="F27" s="288"/>
      <c r="G27" s="288"/>
    </row>
    <row r="28" spans="1:7" ht="15">
      <c r="A28" s="288"/>
      <c r="B28" s="288" t="s">
        <v>670</v>
      </c>
      <c r="C28" s="288"/>
      <c r="D28" s="288"/>
      <c r="E28" s="288"/>
      <c r="F28" s="288"/>
      <c r="G28" s="288"/>
    </row>
    <row r="29" spans="1:7" ht="15">
      <c r="A29" s="288"/>
      <c r="B29" s="288" t="s">
        <v>671</v>
      </c>
      <c r="C29" s="288"/>
      <c r="D29" s="288"/>
      <c r="E29" s="288"/>
      <c r="F29" s="288"/>
      <c r="G29" s="288"/>
    </row>
    <row r="30" spans="1:7" ht="15">
      <c r="A30" s="288"/>
      <c r="B30" s="288" t="s">
        <v>672</v>
      </c>
      <c r="C30" s="288"/>
      <c r="D30" s="288"/>
      <c r="E30" s="288"/>
      <c r="F30" s="288"/>
      <c r="G30" s="288"/>
    </row>
    <row r="31" spans="1:7" ht="15">
      <c r="A31" s="288"/>
      <c r="B31" s="288" t="s">
        <v>673</v>
      </c>
      <c r="C31" s="288"/>
      <c r="D31" s="288"/>
      <c r="E31" s="288"/>
      <c r="F31" s="288"/>
      <c r="G31" s="288"/>
    </row>
    <row r="32" spans="1:7" ht="15">
      <c r="A32" s="288"/>
      <c r="B32" s="288" t="s">
        <v>674</v>
      </c>
      <c r="C32" s="288"/>
      <c r="D32" s="288"/>
      <c r="E32" s="288"/>
      <c r="F32" s="288"/>
      <c r="G32" s="288"/>
    </row>
    <row r="33" spans="1:7" ht="15">
      <c r="A33" s="288"/>
      <c r="B33" s="288" t="s">
        <v>675</v>
      </c>
      <c r="C33" s="288"/>
      <c r="D33" s="288"/>
      <c r="E33" s="288"/>
      <c r="F33" s="288"/>
      <c r="G33" s="288"/>
    </row>
    <row r="34" spans="1:7" ht="15">
      <c r="A34" s="288"/>
      <c r="B34" s="288" t="s">
        <v>676</v>
      </c>
      <c r="C34" s="288"/>
      <c r="D34" s="288"/>
      <c r="E34" s="288"/>
      <c r="F34" s="288"/>
      <c r="G34" s="288"/>
    </row>
    <row r="35" spans="1:7" ht="15">
      <c r="A35" s="288"/>
      <c r="B35" s="288" t="s">
        <v>677</v>
      </c>
      <c r="C35" s="288"/>
      <c r="D35" s="288"/>
      <c r="E35" s="288"/>
      <c r="F35" s="302"/>
      <c r="G35" s="302"/>
    </row>
    <row r="36" spans="1:7" ht="15.75">
      <c r="A36" s="288"/>
      <c r="B36" s="288" t="s">
        <v>678</v>
      </c>
      <c r="C36" s="288"/>
      <c r="D36" s="288"/>
      <c r="E36" s="288"/>
      <c r="F36" s="449">
        <v>8540</v>
      </c>
      <c r="G36" s="449">
        <v>8540</v>
      </c>
    </row>
    <row r="37" spans="1:7" ht="15">
      <c r="A37" s="288"/>
      <c r="B37" s="288" t="s">
        <v>679</v>
      </c>
      <c r="C37" s="288"/>
      <c r="D37" s="288"/>
      <c r="E37" s="288"/>
      <c r="F37" s="302">
        <v>8540</v>
      </c>
      <c r="G37" s="302">
        <v>8540</v>
      </c>
    </row>
    <row r="38" spans="1:7" ht="15">
      <c r="A38" s="288"/>
      <c r="B38" s="288" t="s">
        <v>680</v>
      </c>
      <c r="C38" s="288"/>
      <c r="D38" s="288"/>
      <c r="E38" s="288"/>
      <c r="F38" s="288"/>
      <c r="G38" s="288"/>
    </row>
    <row r="39" spans="1:7" ht="15">
      <c r="A39" s="288"/>
      <c r="B39" s="288" t="s">
        <v>681</v>
      </c>
      <c r="C39" s="288"/>
      <c r="D39" s="288"/>
      <c r="E39" s="288"/>
      <c r="F39" s="288"/>
      <c r="G39" s="288"/>
    </row>
    <row r="40" spans="1:7" ht="15.75">
      <c r="A40" s="288"/>
      <c r="B40" s="288" t="s">
        <v>682</v>
      </c>
      <c r="C40" s="288"/>
      <c r="D40" s="288"/>
      <c r="E40" s="288"/>
      <c r="F40" s="449">
        <v>1724</v>
      </c>
      <c r="G40" s="449">
        <v>1724</v>
      </c>
    </row>
    <row r="41" spans="1:7" ht="15">
      <c r="A41" s="288"/>
      <c r="B41" s="288" t="s">
        <v>683</v>
      </c>
      <c r="C41" s="288"/>
      <c r="D41" s="288"/>
      <c r="E41" s="288"/>
      <c r="F41" s="288"/>
      <c r="G41" s="288"/>
    </row>
    <row r="42" spans="1:7" ht="15">
      <c r="A42" s="288"/>
      <c r="B42" s="288" t="s">
        <v>7</v>
      </c>
      <c r="C42" s="288"/>
      <c r="D42" s="288"/>
      <c r="E42" s="288"/>
      <c r="F42" s="288" t="s">
        <v>645</v>
      </c>
      <c r="G42" s="288"/>
    </row>
    <row r="43" spans="1:7" ht="15">
      <c r="A43" s="288"/>
      <c r="B43" s="288"/>
      <c r="C43" s="288"/>
      <c r="D43" s="288"/>
      <c r="E43" s="288"/>
      <c r="F43" s="288" t="s">
        <v>646</v>
      </c>
      <c r="G43" s="288" t="s">
        <v>647</v>
      </c>
    </row>
    <row r="44" spans="1:7" ht="15">
      <c r="A44" s="288"/>
      <c r="B44" s="288" t="s">
        <v>684</v>
      </c>
      <c r="C44" s="288"/>
      <c r="D44" s="288"/>
      <c r="E44" s="288"/>
      <c r="F44" s="288"/>
      <c r="G44" s="288"/>
    </row>
    <row r="45" spans="1:7" ht="15">
      <c r="A45" s="288"/>
      <c r="B45" s="288" t="s">
        <v>685</v>
      </c>
      <c r="C45" s="288"/>
      <c r="D45" s="288"/>
      <c r="E45" s="288"/>
      <c r="F45" s="288"/>
      <c r="G45" s="288"/>
    </row>
    <row r="46" spans="1:7" ht="15.75">
      <c r="A46" s="288"/>
      <c r="B46" s="288" t="s">
        <v>686</v>
      </c>
      <c r="C46" s="288"/>
      <c r="D46" s="288"/>
      <c r="E46" s="288"/>
      <c r="F46" s="449">
        <v>430137</v>
      </c>
      <c r="G46" s="449">
        <v>278756</v>
      </c>
    </row>
    <row r="47" spans="1:7" ht="15">
      <c r="A47" s="288"/>
      <c r="B47" s="288" t="s">
        <v>687</v>
      </c>
      <c r="C47" s="288"/>
      <c r="D47" s="288"/>
      <c r="E47" s="288"/>
      <c r="F47" s="288"/>
      <c r="G47" s="288"/>
    </row>
    <row r="48" spans="1:7" ht="15">
      <c r="A48" s="288"/>
      <c r="B48" s="288" t="s">
        <v>688</v>
      </c>
      <c r="C48" s="288"/>
      <c r="D48" s="288"/>
      <c r="E48" s="288"/>
      <c r="F48" s="288"/>
      <c r="G48" s="288"/>
    </row>
    <row r="49" spans="1:7" ht="15">
      <c r="A49" s="288"/>
      <c r="B49" s="288" t="s">
        <v>689</v>
      </c>
      <c r="C49" s="288"/>
      <c r="D49" s="288"/>
      <c r="E49" s="288"/>
      <c r="F49" s="288"/>
      <c r="G49" s="288"/>
    </row>
    <row r="50" spans="1:7" ht="15">
      <c r="A50" s="288"/>
      <c r="B50" s="288" t="s">
        <v>690</v>
      </c>
      <c r="C50" s="288"/>
      <c r="D50" s="288"/>
      <c r="E50" s="288"/>
      <c r="F50" s="302">
        <v>430137</v>
      </c>
      <c r="G50" s="302">
        <v>278756</v>
      </c>
    </row>
    <row r="51" spans="1:7" ht="15">
      <c r="A51" s="288"/>
      <c r="B51" s="288" t="s">
        <v>691</v>
      </c>
      <c r="C51" s="288"/>
      <c r="D51" s="288"/>
      <c r="E51" s="288"/>
      <c r="F51" s="288"/>
      <c r="G51" s="288"/>
    </row>
    <row r="52" spans="1:7" ht="15">
      <c r="A52" s="288"/>
      <c r="B52" s="288" t="s">
        <v>692</v>
      </c>
      <c r="C52" s="288"/>
      <c r="D52" s="288"/>
      <c r="E52" s="288"/>
      <c r="F52" s="288"/>
      <c r="G52" s="288"/>
    </row>
    <row r="53" spans="1:7" ht="15">
      <c r="A53" s="288"/>
      <c r="B53" s="288" t="s">
        <v>693</v>
      </c>
      <c r="C53" s="288"/>
      <c r="D53" s="288"/>
      <c r="E53" s="288"/>
      <c r="F53" s="288"/>
      <c r="G53" s="288"/>
    </row>
    <row r="54" spans="1:7" ht="15">
      <c r="A54" s="288"/>
      <c r="B54" s="288"/>
      <c r="C54" s="288"/>
      <c r="D54" s="288"/>
      <c r="E54" s="288"/>
      <c r="F54" s="288"/>
      <c r="G54" s="288"/>
    </row>
    <row r="55" spans="1:7" ht="15.75">
      <c r="A55" s="288" t="s">
        <v>519</v>
      </c>
      <c r="B55" s="288" t="s">
        <v>694</v>
      </c>
      <c r="C55" s="288"/>
      <c r="D55" s="288"/>
      <c r="E55" s="288"/>
      <c r="F55" s="449">
        <f>SUM(F56+F57+F61+F62)</f>
        <v>54548</v>
      </c>
      <c r="G55" s="449">
        <f>SUM(G56+G57+G61+G62)</f>
        <v>54548</v>
      </c>
    </row>
    <row r="56" spans="1:7" ht="15">
      <c r="A56" s="288"/>
      <c r="B56" s="288" t="s">
        <v>695</v>
      </c>
      <c r="C56" s="288"/>
      <c r="D56" s="288"/>
      <c r="E56" s="288"/>
      <c r="F56" s="288">
        <v>127</v>
      </c>
      <c r="G56" s="288">
        <v>127</v>
      </c>
    </row>
    <row r="57" spans="1:7" ht="15">
      <c r="A57" s="288"/>
      <c r="B57" s="288" t="s">
        <v>696</v>
      </c>
      <c r="C57" s="288"/>
      <c r="D57" s="288"/>
      <c r="E57" s="288"/>
      <c r="F57" s="302">
        <v>18478</v>
      </c>
      <c r="G57" s="302">
        <v>18478</v>
      </c>
    </row>
    <row r="58" spans="1:7" ht="15">
      <c r="A58" s="288"/>
      <c r="B58" s="288" t="s">
        <v>697</v>
      </c>
      <c r="C58" s="288"/>
      <c r="D58" s="288"/>
      <c r="E58" s="288"/>
      <c r="F58" s="288"/>
      <c r="G58" s="288"/>
    </row>
    <row r="59" spans="1:7" ht="15">
      <c r="A59" s="288"/>
      <c r="B59" s="288" t="s">
        <v>698</v>
      </c>
      <c r="C59" s="288"/>
      <c r="D59" s="288"/>
      <c r="E59" s="288"/>
      <c r="F59" s="288"/>
      <c r="G59" s="288"/>
    </row>
    <row r="60" spans="1:7" ht="15">
      <c r="A60" s="288"/>
      <c r="B60" s="288" t="s">
        <v>699</v>
      </c>
      <c r="C60" s="288"/>
      <c r="D60" s="288"/>
      <c r="E60" s="288"/>
      <c r="F60" s="288"/>
      <c r="G60" s="288"/>
    </row>
    <row r="61" spans="1:7" ht="15">
      <c r="A61" s="288"/>
      <c r="B61" s="288" t="s">
        <v>700</v>
      </c>
      <c r="C61" s="288"/>
      <c r="D61" s="288"/>
      <c r="E61" s="288"/>
      <c r="F61" s="302">
        <v>28143</v>
      </c>
      <c r="G61" s="302">
        <v>28143</v>
      </c>
    </row>
    <row r="62" spans="1:7" ht="15">
      <c r="A62" s="288"/>
      <c r="B62" s="288" t="s">
        <v>701</v>
      </c>
      <c r="C62" s="288"/>
      <c r="D62" s="288"/>
      <c r="E62" s="288"/>
      <c r="F62" s="302">
        <v>7800</v>
      </c>
      <c r="G62" s="302">
        <v>7800</v>
      </c>
    </row>
    <row r="63" spans="1:7" ht="15">
      <c r="A63" s="288"/>
      <c r="B63" s="288"/>
      <c r="C63" s="288"/>
      <c r="D63" s="288"/>
      <c r="E63" s="288"/>
      <c r="F63" s="288"/>
      <c r="G63" s="288"/>
    </row>
    <row r="64" spans="1:7" ht="15">
      <c r="A64" s="288" t="s">
        <v>523</v>
      </c>
      <c r="B64" s="288"/>
      <c r="C64" s="288"/>
      <c r="D64" s="288"/>
      <c r="E64" s="288"/>
      <c r="F64" s="288"/>
      <c r="G64" s="288"/>
    </row>
    <row r="65" spans="1:7" ht="15">
      <c r="A65" s="288"/>
      <c r="B65" s="288"/>
      <c r="C65" s="288"/>
      <c r="D65" s="288"/>
      <c r="E65" s="288"/>
      <c r="F65" s="288"/>
      <c r="G65" s="288"/>
    </row>
    <row r="66" spans="1:7" ht="15.75">
      <c r="A66" s="288" t="s">
        <v>567</v>
      </c>
      <c r="B66" s="288" t="s">
        <v>702</v>
      </c>
      <c r="C66" s="288"/>
      <c r="D66" s="288"/>
      <c r="E66" s="288"/>
      <c r="F66" s="450">
        <f>SUM(F67:F69)</f>
        <v>7813</v>
      </c>
      <c r="G66" s="450">
        <f>SUM(G67:G69)</f>
        <v>7813</v>
      </c>
    </row>
    <row r="67" spans="1:7" ht="15">
      <c r="A67" s="288"/>
      <c r="B67" s="288" t="s">
        <v>703</v>
      </c>
      <c r="C67" s="288"/>
      <c r="D67" s="288"/>
      <c r="E67" s="288"/>
      <c r="F67" s="288">
        <v>0</v>
      </c>
      <c r="G67" s="288">
        <v>0</v>
      </c>
    </row>
    <row r="68" spans="1:7" ht="15">
      <c r="A68" s="288"/>
      <c r="B68" s="288" t="s">
        <v>704</v>
      </c>
      <c r="C68" s="288"/>
      <c r="D68" s="288"/>
      <c r="E68" s="288"/>
      <c r="F68" s="302">
        <v>7702</v>
      </c>
      <c r="G68" s="302">
        <v>7702</v>
      </c>
    </row>
    <row r="69" spans="1:7" ht="15">
      <c r="A69" s="288"/>
      <c r="B69" s="288" t="s">
        <v>705</v>
      </c>
      <c r="C69" s="288"/>
      <c r="D69" s="288"/>
      <c r="E69" s="288"/>
      <c r="F69" s="302">
        <v>111</v>
      </c>
      <c r="G69" s="302">
        <v>111</v>
      </c>
    </row>
    <row r="70" spans="1:7" ht="15">
      <c r="A70" s="288"/>
      <c r="B70" s="288"/>
      <c r="C70" s="288"/>
      <c r="D70" s="288"/>
      <c r="E70" s="288"/>
      <c r="F70" s="288"/>
      <c r="G70" s="288"/>
    </row>
    <row r="71" spans="1:7" ht="15">
      <c r="A71" s="288" t="s">
        <v>706</v>
      </c>
      <c r="B71" s="288"/>
      <c r="C71" s="288"/>
      <c r="D71" s="288"/>
      <c r="E71" s="288"/>
      <c r="F71" s="288"/>
      <c r="G71" s="288"/>
    </row>
    <row r="72" spans="1:7" ht="15">
      <c r="A72" s="288"/>
      <c r="B72" s="288"/>
      <c r="C72" s="288"/>
      <c r="D72" s="288"/>
      <c r="E72" s="288"/>
      <c r="F72" s="288"/>
      <c r="G72" s="288"/>
    </row>
    <row r="73" spans="1:7" ht="15">
      <c r="A73" s="288" t="s">
        <v>707</v>
      </c>
      <c r="B73" s="288"/>
      <c r="C73" s="288"/>
      <c r="D73" s="288"/>
      <c r="E73" s="288"/>
      <c r="F73" s="288"/>
      <c r="G73" s="288"/>
    </row>
    <row r="74" spans="1:7" ht="15">
      <c r="A74" s="288"/>
      <c r="B74" s="288"/>
      <c r="C74" s="288"/>
      <c r="D74" s="288"/>
      <c r="E74" s="288"/>
      <c r="F74" s="288"/>
      <c r="G74" s="288"/>
    </row>
    <row r="75" spans="1:7" ht="15.75">
      <c r="A75" s="288"/>
      <c r="B75" s="288" t="s">
        <v>708</v>
      </c>
      <c r="C75" s="288"/>
      <c r="D75" s="288"/>
      <c r="E75" s="288"/>
      <c r="F75" s="449">
        <v>62636</v>
      </c>
      <c r="G75" s="449">
        <v>0</v>
      </c>
    </row>
  </sheetData>
  <sheetProtection/>
  <mergeCells count="4">
    <mergeCell ref="A2:G2"/>
    <mergeCell ref="B3:E3"/>
    <mergeCell ref="B4:E4"/>
    <mergeCell ref="B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  <headerFooter alignWithMargins="0">
    <oddHeader>&amp;R10.számú melléklet  az 5/2014.(IV.25.)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0.57421875" style="0" customWidth="1"/>
    <col min="2" max="2" width="23.28125" style="0" customWidth="1"/>
    <col min="3" max="3" width="21.8515625" style="0" customWidth="1"/>
    <col min="4" max="4" width="15.421875" style="0" customWidth="1"/>
    <col min="5" max="5" width="17.00390625" style="0" customWidth="1"/>
    <col min="6" max="6" width="13.7109375" style="0" customWidth="1"/>
    <col min="7" max="7" width="12.57421875" style="0" customWidth="1"/>
    <col min="8" max="8" width="11.7109375" style="0" customWidth="1"/>
    <col min="9" max="9" width="11.421875" style="0" customWidth="1"/>
  </cols>
  <sheetData>
    <row r="1" spans="1:9" ht="15.75">
      <c r="A1" s="664" t="s">
        <v>709</v>
      </c>
      <c r="B1" s="665"/>
      <c r="C1" s="665"/>
      <c r="D1" s="665"/>
      <c r="E1" s="665"/>
      <c r="F1" s="665"/>
      <c r="G1" s="665"/>
      <c r="H1" s="665"/>
      <c r="I1" s="665"/>
    </row>
    <row r="2" ht="15.75">
      <c r="A2" s="451" t="s">
        <v>710</v>
      </c>
    </row>
    <row r="3" ht="15.75">
      <c r="A3" s="451"/>
    </row>
    <row r="4" ht="15.75">
      <c r="A4" s="451" t="s">
        <v>711</v>
      </c>
    </row>
    <row r="5" ht="15.75">
      <c r="A5" s="451"/>
    </row>
    <row r="6" ht="16.5" thickBot="1">
      <c r="A6" s="451" t="s">
        <v>712</v>
      </c>
    </row>
    <row r="7" spans="1:9" ht="54" customHeight="1">
      <c r="A7" s="452" t="s">
        <v>713</v>
      </c>
      <c r="B7" s="456" t="s">
        <v>715</v>
      </c>
      <c r="C7" s="652" t="s">
        <v>717</v>
      </c>
      <c r="D7" s="653"/>
      <c r="E7" s="654"/>
      <c r="F7" s="652" t="s">
        <v>718</v>
      </c>
      <c r="G7" s="653"/>
      <c r="H7" s="654"/>
      <c r="I7" s="661" t="s">
        <v>631</v>
      </c>
    </row>
    <row r="8" spans="1:9" ht="25.5" customHeight="1">
      <c r="A8" s="453" t="s">
        <v>714</v>
      </c>
      <c r="B8" s="457" t="s">
        <v>716</v>
      </c>
      <c r="C8" s="655"/>
      <c r="D8" s="656"/>
      <c r="E8" s="657"/>
      <c r="F8" s="655"/>
      <c r="G8" s="656"/>
      <c r="H8" s="657"/>
      <c r="I8" s="662"/>
    </row>
    <row r="9" spans="1:9" ht="16.5" thickBot="1">
      <c r="A9" s="454"/>
      <c r="B9" s="457"/>
      <c r="C9" s="658"/>
      <c r="D9" s="659"/>
      <c r="E9" s="660"/>
      <c r="F9" s="658"/>
      <c r="G9" s="659"/>
      <c r="H9" s="660"/>
      <c r="I9" s="663"/>
    </row>
    <row r="10" spans="1:9" ht="15.75">
      <c r="A10" s="454"/>
      <c r="B10" s="457"/>
      <c r="C10" s="457" t="s">
        <v>719</v>
      </c>
      <c r="D10" s="457" t="s">
        <v>721</v>
      </c>
      <c r="E10" s="457" t="s">
        <v>723</v>
      </c>
      <c r="F10" s="661" t="s">
        <v>724</v>
      </c>
      <c r="G10" s="661" t="s">
        <v>725</v>
      </c>
      <c r="H10" s="457" t="s">
        <v>723</v>
      </c>
      <c r="I10" s="661" t="s">
        <v>642</v>
      </c>
    </row>
    <row r="11" spans="1:9" ht="16.5" thickBot="1">
      <c r="A11" s="455"/>
      <c r="B11" s="458"/>
      <c r="C11" s="459" t="s">
        <v>720</v>
      </c>
      <c r="D11" s="459" t="s">
        <v>722</v>
      </c>
      <c r="E11" s="459" t="s">
        <v>642</v>
      </c>
      <c r="F11" s="663"/>
      <c r="G11" s="663"/>
      <c r="H11" s="459" t="s">
        <v>642</v>
      </c>
      <c r="I11" s="663"/>
    </row>
    <row r="12" spans="1:9" ht="43.5" customHeight="1">
      <c r="A12" s="666">
        <v>1</v>
      </c>
      <c r="B12" s="666" t="s">
        <v>726</v>
      </c>
      <c r="C12" s="460" t="s">
        <v>727</v>
      </c>
      <c r="D12" s="462">
        <v>0.71</v>
      </c>
      <c r="E12" s="457"/>
      <c r="F12" s="661" t="s">
        <v>729</v>
      </c>
      <c r="G12" s="661" t="s">
        <v>729</v>
      </c>
      <c r="H12" s="661" t="s">
        <v>729</v>
      </c>
      <c r="I12" s="457"/>
    </row>
    <row r="13" spans="1:9" ht="25.5">
      <c r="A13" s="667"/>
      <c r="B13" s="667"/>
      <c r="C13" s="460" t="s">
        <v>728</v>
      </c>
      <c r="D13" s="457"/>
      <c r="E13" s="457"/>
      <c r="F13" s="662"/>
      <c r="G13" s="662"/>
      <c r="H13" s="662"/>
      <c r="I13" s="457"/>
    </row>
    <row r="14" spans="1:9" ht="15.75">
      <c r="A14" s="667"/>
      <c r="B14" s="667"/>
      <c r="C14" s="461"/>
      <c r="D14" s="457"/>
      <c r="E14" s="457">
        <v>4626</v>
      </c>
      <c r="F14" s="662"/>
      <c r="G14" s="662"/>
      <c r="H14" s="662"/>
      <c r="I14" s="457">
        <v>4626</v>
      </c>
    </row>
    <row r="15" spans="1:9" ht="16.5" thickBot="1">
      <c r="A15" s="668"/>
      <c r="B15" s="668"/>
      <c r="C15" s="458"/>
      <c r="D15" s="463">
        <v>0.85</v>
      </c>
      <c r="E15" s="458"/>
      <c r="F15" s="663"/>
      <c r="G15" s="663"/>
      <c r="H15" s="663"/>
      <c r="I15" s="458"/>
    </row>
    <row r="16" spans="1:9" ht="24.75" customHeight="1">
      <c r="A16" s="666">
        <v>2</v>
      </c>
      <c r="B16" s="666" t="s">
        <v>730</v>
      </c>
      <c r="C16" s="666" t="s">
        <v>731</v>
      </c>
      <c r="D16" s="457"/>
      <c r="E16" s="457"/>
      <c r="F16" s="661" t="s">
        <v>733</v>
      </c>
      <c r="G16" s="457" t="s">
        <v>734</v>
      </c>
      <c r="H16" s="457"/>
      <c r="I16" s="457"/>
    </row>
    <row r="17" spans="1:9" ht="39.75" customHeight="1">
      <c r="A17" s="667"/>
      <c r="B17" s="667"/>
      <c r="C17" s="667"/>
      <c r="D17" s="457"/>
      <c r="E17" s="457"/>
      <c r="F17" s="662"/>
      <c r="G17" s="457" t="s">
        <v>735</v>
      </c>
      <c r="H17" s="457"/>
      <c r="I17" s="457"/>
    </row>
    <row r="18" spans="1:9" ht="18" customHeight="1" thickBot="1">
      <c r="A18" s="668"/>
      <c r="B18" s="668"/>
      <c r="C18" s="668"/>
      <c r="D18" s="459" t="s">
        <v>732</v>
      </c>
      <c r="E18" s="459">
        <v>238</v>
      </c>
      <c r="F18" s="663"/>
      <c r="G18" s="458"/>
      <c r="H18" s="459">
        <v>190</v>
      </c>
      <c r="I18" s="459">
        <v>428</v>
      </c>
    </row>
    <row r="19" spans="1:9" ht="24.75" customHeight="1" thickBot="1">
      <c r="A19" s="464" t="s">
        <v>736</v>
      </c>
      <c r="B19" s="465" t="s">
        <v>737</v>
      </c>
      <c r="C19" s="465" t="s">
        <v>738</v>
      </c>
      <c r="D19" s="459" t="s">
        <v>739</v>
      </c>
      <c r="E19" s="459" t="s">
        <v>740</v>
      </c>
      <c r="F19" s="459" t="s">
        <v>741</v>
      </c>
      <c r="G19" s="459" t="s">
        <v>741</v>
      </c>
      <c r="H19" s="459" t="s">
        <v>741</v>
      </c>
      <c r="I19" s="459" t="s">
        <v>742</v>
      </c>
    </row>
    <row r="20" spans="1:9" ht="16.5" thickBot="1">
      <c r="A20" s="464"/>
      <c r="B20" s="465" t="s">
        <v>743</v>
      </c>
      <c r="C20" s="465"/>
      <c r="D20" s="459"/>
      <c r="E20" s="459">
        <v>4864</v>
      </c>
      <c r="F20" s="459"/>
      <c r="G20" s="459"/>
      <c r="H20" s="459">
        <v>190</v>
      </c>
      <c r="I20" s="459">
        <v>5054</v>
      </c>
    </row>
    <row r="21" ht="15.75">
      <c r="A21" s="451"/>
    </row>
    <row r="22" ht="15.75">
      <c r="A22" s="451"/>
    </row>
    <row r="23" ht="15.75">
      <c r="A23" s="451"/>
    </row>
  </sheetData>
  <sheetProtection/>
  <mergeCells count="16">
    <mergeCell ref="A1:I1"/>
    <mergeCell ref="H12:H15"/>
    <mergeCell ref="A16:A18"/>
    <mergeCell ref="B16:B18"/>
    <mergeCell ref="C16:C18"/>
    <mergeCell ref="F16:F18"/>
    <mergeCell ref="A12:A15"/>
    <mergeCell ref="B12:B15"/>
    <mergeCell ref="F12:F15"/>
    <mergeCell ref="G12:G15"/>
    <mergeCell ref="C7:E9"/>
    <mergeCell ref="F7:H9"/>
    <mergeCell ref="I7:I9"/>
    <mergeCell ref="F10:F11"/>
    <mergeCell ref="G10:G11"/>
    <mergeCell ref="I10:I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&amp;R11.számú melléklet  az 5/2014.(IV.25.)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K21" sqref="K21"/>
    </sheetView>
  </sheetViews>
  <sheetFormatPr defaultColWidth="8.00390625" defaultRowHeight="12.75"/>
  <cols>
    <col min="1" max="1" width="4.7109375" style="466" customWidth="1"/>
    <col min="2" max="2" width="33.7109375" style="466" customWidth="1"/>
    <col min="3" max="8" width="11.8515625" style="466" customWidth="1"/>
    <col min="9" max="9" width="13.00390625" style="466" customWidth="1"/>
    <col min="10" max="16384" width="8.00390625" style="466" customWidth="1"/>
  </cols>
  <sheetData>
    <row r="1" spans="1:9" ht="34.5" customHeight="1">
      <c r="A1" s="683" t="s">
        <v>744</v>
      </c>
      <c r="B1" s="684"/>
      <c r="C1" s="684"/>
      <c r="D1" s="684"/>
      <c r="E1" s="684"/>
      <c r="F1" s="684"/>
      <c r="G1" s="684"/>
      <c r="H1" s="684"/>
      <c r="I1" s="684"/>
    </row>
    <row r="2" spans="8:9" ht="14.25" thickBot="1">
      <c r="H2" s="685" t="s">
        <v>745</v>
      </c>
      <c r="I2" s="685"/>
    </row>
    <row r="3" spans="1:9" ht="13.5" thickBot="1">
      <c r="A3" s="686" t="s">
        <v>746</v>
      </c>
      <c r="B3" s="688" t="s">
        <v>747</v>
      </c>
      <c r="C3" s="690" t="s">
        <v>748</v>
      </c>
      <c r="D3" s="669" t="s">
        <v>749</v>
      </c>
      <c r="E3" s="670"/>
      <c r="F3" s="670"/>
      <c r="G3" s="670"/>
      <c r="H3" s="670"/>
      <c r="I3" s="671" t="s">
        <v>750</v>
      </c>
    </row>
    <row r="4" spans="1:9" s="469" customFormat="1" ht="42" customHeight="1" thickBot="1">
      <c r="A4" s="687"/>
      <c r="B4" s="689"/>
      <c r="C4" s="691"/>
      <c r="D4" s="467" t="s">
        <v>751</v>
      </c>
      <c r="E4" s="467" t="s">
        <v>752</v>
      </c>
      <c r="F4" s="467" t="s">
        <v>753</v>
      </c>
      <c r="G4" s="468" t="s">
        <v>754</v>
      </c>
      <c r="H4" s="468" t="s">
        <v>755</v>
      </c>
      <c r="I4" s="672"/>
    </row>
    <row r="5" spans="1:9" s="469" customFormat="1" ht="12" customHeight="1" thickBot="1">
      <c r="A5" s="470">
        <v>1</v>
      </c>
      <c r="B5" s="471">
        <v>2</v>
      </c>
      <c r="C5" s="471">
        <v>3</v>
      </c>
      <c r="D5" s="471">
        <v>4</v>
      </c>
      <c r="E5" s="471">
        <v>5</v>
      </c>
      <c r="F5" s="471">
        <v>6</v>
      </c>
      <c r="G5" s="471">
        <v>7</v>
      </c>
      <c r="H5" s="471" t="s">
        <v>756</v>
      </c>
      <c r="I5" s="472" t="s">
        <v>757</v>
      </c>
    </row>
    <row r="6" spans="1:9" s="469" customFormat="1" ht="18" customHeight="1">
      <c r="A6" s="673" t="s">
        <v>758</v>
      </c>
      <c r="B6" s="674"/>
      <c r="C6" s="674"/>
      <c r="D6" s="674"/>
      <c r="E6" s="674"/>
      <c r="F6" s="674"/>
      <c r="G6" s="674"/>
      <c r="H6" s="674"/>
      <c r="I6" s="675"/>
    </row>
    <row r="7" spans="1:9" ht="15.75" customHeight="1">
      <c r="A7" s="473" t="s">
        <v>17</v>
      </c>
      <c r="B7" s="474" t="s">
        <v>759</v>
      </c>
      <c r="C7" s="475"/>
      <c r="D7" s="476"/>
      <c r="E7" s="476"/>
      <c r="F7" s="476"/>
      <c r="G7" s="477"/>
      <c r="H7" s="478">
        <f aca="true" t="shared" si="0" ref="H7:H13">SUM(D7:G7)</f>
        <v>0</v>
      </c>
      <c r="I7" s="479">
        <f aca="true" t="shared" si="1" ref="I7:I13">C7+H7</f>
        <v>0</v>
      </c>
    </row>
    <row r="8" spans="1:9" ht="22.5">
      <c r="A8" s="473" t="s">
        <v>18</v>
      </c>
      <c r="B8" s="474" t="s">
        <v>760</v>
      </c>
      <c r="C8" s="475"/>
      <c r="D8" s="476"/>
      <c r="E8" s="476"/>
      <c r="F8" s="476"/>
      <c r="G8" s="477"/>
      <c r="H8" s="478">
        <f t="shared" si="0"/>
        <v>0</v>
      </c>
      <c r="I8" s="479">
        <f t="shared" si="1"/>
        <v>0</v>
      </c>
    </row>
    <row r="9" spans="1:9" ht="22.5">
      <c r="A9" s="473" t="s">
        <v>19</v>
      </c>
      <c r="B9" s="474" t="s">
        <v>761</v>
      </c>
      <c r="C9" s="475"/>
      <c r="D9" s="476"/>
      <c r="E9" s="476"/>
      <c r="F9" s="476"/>
      <c r="G9" s="477"/>
      <c r="H9" s="478">
        <f t="shared" si="0"/>
        <v>0</v>
      </c>
      <c r="I9" s="479">
        <f t="shared" si="1"/>
        <v>0</v>
      </c>
    </row>
    <row r="10" spans="1:9" ht="15.75" customHeight="1">
      <c r="A10" s="473" t="s">
        <v>21</v>
      </c>
      <c r="B10" s="474" t="s">
        <v>762</v>
      </c>
      <c r="C10" s="475"/>
      <c r="D10" s="476"/>
      <c r="E10" s="476"/>
      <c r="F10" s="476"/>
      <c r="G10" s="477"/>
      <c r="H10" s="478">
        <f t="shared" si="0"/>
        <v>0</v>
      </c>
      <c r="I10" s="479">
        <f t="shared" si="1"/>
        <v>0</v>
      </c>
    </row>
    <row r="11" spans="1:9" ht="22.5">
      <c r="A11" s="473" t="s">
        <v>22</v>
      </c>
      <c r="B11" s="474" t="s">
        <v>763</v>
      </c>
      <c r="C11" s="475"/>
      <c r="D11" s="476"/>
      <c r="E11" s="476"/>
      <c r="F11" s="476"/>
      <c r="G11" s="477"/>
      <c r="H11" s="478">
        <f t="shared" si="0"/>
        <v>0</v>
      </c>
      <c r="I11" s="479">
        <f t="shared" si="1"/>
        <v>0</v>
      </c>
    </row>
    <row r="12" spans="1:9" ht="15.75" customHeight="1">
      <c r="A12" s="480" t="s">
        <v>23</v>
      </c>
      <c r="B12" s="481" t="s">
        <v>764</v>
      </c>
      <c r="C12" s="482">
        <v>1824</v>
      </c>
      <c r="D12" s="483"/>
      <c r="E12" s="483"/>
      <c r="F12" s="483"/>
      <c r="G12" s="484"/>
      <c r="H12" s="478">
        <f t="shared" si="0"/>
        <v>0</v>
      </c>
      <c r="I12" s="479">
        <f t="shared" si="1"/>
        <v>1824</v>
      </c>
    </row>
    <row r="13" spans="1:9" ht="15.75" customHeight="1" thickBot="1">
      <c r="A13" s="485" t="s">
        <v>24</v>
      </c>
      <c r="B13" s="486" t="s">
        <v>765</v>
      </c>
      <c r="C13" s="487">
        <v>5878</v>
      </c>
      <c r="D13" s="488"/>
      <c r="E13" s="488"/>
      <c r="F13" s="488"/>
      <c r="G13" s="489"/>
      <c r="H13" s="478">
        <f t="shared" si="0"/>
        <v>0</v>
      </c>
      <c r="I13" s="479">
        <f t="shared" si="1"/>
        <v>5878</v>
      </c>
    </row>
    <row r="14" spans="1:9" s="493" customFormat="1" ht="18" customHeight="1" thickBot="1">
      <c r="A14" s="676" t="s">
        <v>766</v>
      </c>
      <c r="B14" s="677"/>
      <c r="C14" s="490">
        <f aca="true" t="shared" si="2" ref="C14:I14">SUM(C7:C13)</f>
        <v>7702</v>
      </c>
      <c r="D14" s="490">
        <f t="shared" si="2"/>
        <v>0</v>
      </c>
      <c r="E14" s="490">
        <f t="shared" si="2"/>
        <v>0</v>
      </c>
      <c r="F14" s="490">
        <f t="shared" si="2"/>
        <v>0</v>
      </c>
      <c r="G14" s="491">
        <f t="shared" si="2"/>
        <v>0</v>
      </c>
      <c r="H14" s="491">
        <f t="shared" si="2"/>
        <v>0</v>
      </c>
      <c r="I14" s="492">
        <f t="shared" si="2"/>
        <v>7702</v>
      </c>
    </row>
    <row r="15" spans="1:9" s="494" customFormat="1" ht="18" customHeight="1">
      <c r="A15" s="678" t="s">
        <v>767</v>
      </c>
      <c r="B15" s="679"/>
      <c r="C15" s="679"/>
      <c r="D15" s="679"/>
      <c r="E15" s="679"/>
      <c r="F15" s="679"/>
      <c r="G15" s="679"/>
      <c r="H15" s="679"/>
      <c r="I15" s="680"/>
    </row>
    <row r="16" spans="1:9" s="494" customFormat="1" ht="12.75">
      <c r="A16" s="473" t="s">
        <v>17</v>
      </c>
      <c r="B16" s="474" t="s">
        <v>768</v>
      </c>
      <c r="C16" s="475"/>
      <c r="D16" s="476"/>
      <c r="E16" s="476"/>
      <c r="F16" s="476"/>
      <c r="G16" s="477"/>
      <c r="H16" s="478">
        <f>SUM(D16:G16)</f>
        <v>0</v>
      </c>
      <c r="I16" s="479">
        <f>C16+H16</f>
        <v>0</v>
      </c>
    </row>
    <row r="17" spans="1:9" ht="13.5" thickBot="1">
      <c r="A17" s="485" t="s">
        <v>18</v>
      </c>
      <c r="B17" s="486" t="s">
        <v>769</v>
      </c>
      <c r="C17" s="487"/>
      <c r="D17" s="488"/>
      <c r="E17" s="488"/>
      <c r="F17" s="488"/>
      <c r="G17" s="489"/>
      <c r="H17" s="478">
        <f>SUM(D17:G17)</f>
        <v>0</v>
      </c>
      <c r="I17" s="495">
        <f>C17+H17</f>
        <v>0</v>
      </c>
    </row>
    <row r="18" spans="1:9" ht="15.75" customHeight="1" thickBot="1">
      <c r="A18" s="676" t="s">
        <v>770</v>
      </c>
      <c r="B18" s="677"/>
      <c r="C18" s="490">
        <f aca="true" t="shared" si="3" ref="C18:I18">SUM(C16:C17)</f>
        <v>0</v>
      </c>
      <c r="D18" s="490">
        <f t="shared" si="3"/>
        <v>0</v>
      </c>
      <c r="E18" s="490">
        <f t="shared" si="3"/>
        <v>0</v>
      </c>
      <c r="F18" s="490">
        <f t="shared" si="3"/>
        <v>0</v>
      </c>
      <c r="G18" s="491">
        <f t="shared" si="3"/>
        <v>0</v>
      </c>
      <c r="H18" s="491">
        <f t="shared" si="3"/>
        <v>0</v>
      </c>
      <c r="I18" s="492">
        <f t="shared" si="3"/>
        <v>0</v>
      </c>
    </row>
    <row r="19" spans="1:9" ht="18" customHeight="1" thickBot="1">
      <c r="A19" s="681" t="s">
        <v>771</v>
      </c>
      <c r="B19" s="682"/>
      <c r="C19" s="496">
        <f aca="true" t="shared" si="4" ref="C19:I19">C14+C18</f>
        <v>7702</v>
      </c>
      <c r="D19" s="496">
        <f t="shared" si="4"/>
        <v>0</v>
      </c>
      <c r="E19" s="496">
        <f t="shared" si="4"/>
        <v>0</v>
      </c>
      <c r="F19" s="496">
        <f t="shared" si="4"/>
        <v>0</v>
      </c>
      <c r="G19" s="496">
        <f t="shared" si="4"/>
        <v>0</v>
      </c>
      <c r="H19" s="496">
        <f t="shared" si="4"/>
        <v>0</v>
      </c>
      <c r="I19" s="492">
        <f t="shared" si="4"/>
        <v>7702</v>
      </c>
    </row>
  </sheetData>
  <sheetProtection/>
  <mergeCells count="12"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&amp;"Times New Roman CE,Normál"12.számú melléklet  az 5/2014.(IV.25.)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8.8515625" style="0" customWidth="1"/>
    <col min="2" max="2" width="18.8515625" style="0" customWidth="1"/>
    <col min="3" max="3" width="19.140625" style="0" customWidth="1"/>
  </cols>
  <sheetData>
    <row r="1" ht="12.75">
      <c r="B1" s="89"/>
    </row>
    <row r="2" spans="1:2" ht="35.25" customHeight="1">
      <c r="A2" s="542" t="s">
        <v>113</v>
      </c>
      <c r="B2" s="542"/>
    </row>
    <row r="3" spans="1:2" ht="18">
      <c r="A3" s="112"/>
      <c r="B3" s="112"/>
    </row>
    <row r="4" spans="1:2" ht="18">
      <c r="A4" s="112"/>
      <c r="B4" s="112"/>
    </row>
    <row r="5" spans="1:2" ht="27" customHeight="1">
      <c r="A5" s="90"/>
      <c r="B5" s="113" t="s">
        <v>97</v>
      </c>
    </row>
    <row r="6" spans="1:2" ht="33" customHeight="1">
      <c r="A6" s="114" t="s">
        <v>114</v>
      </c>
      <c r="B6" s="115" t="s">
        <v>2</v>
      </c>
    </row>
    <row r="7" spans="1:2" ht="24.75" customHeight="1">
      <c r="A7" s="116" t="s">
        <v>115</v>
      </c>
      <c r="B7" s="116">
        <v>20</v>
      </c>
    </row>
    <row r="8" spans="1:2" ht="21" customHeight="1">
      <c r="A8" s="116" t="s">
        <v>116</v>
      </c>
      <c r="B8" s="116">
        <v>27</v>
      </c>
    </row>
    <row r="9" spans="1:2" ht="19.5" customHeight="1">
      <c r="A9" s="116" t="s">
        <v>117</v>
      </c>
      <c r="B9" s="116">
        <v>300</v>
      </c>
    </row>
    <row r="10" spans="1:2" ht="17.25" customHeight="1">
      <c r="A10" s="116" t="s">
        <v>118</v>
      </c>
      <c r="B10" s="116">
        <v>67</v>
      </c>
    </row>
    <row r="11" spans="1:2" ht="17.25" customHeight="1">
      <c r="A11" s="116" t="s">
        <v>119</v>
      </c>
      <c r="B11" s="116">
        <v>20</v>
      </c>
    </row>
    <row r="12" spans="1:2" ht="19.5" customHeight="1">
      <c r="A12" s="116" t="s">
        <v>120</v>
      </c>
      <c r="B12" s="116">
        <v>80</v>
      </c>
    </row>
    <row r="13" spans="1:2" ht="18.75" customHeight="1">
      <c r="A13" s="116" t="s">
        <v>121</v>
      </c>
      <c r="B13" s="116">
        <v>395</v>
      </c>
    </row>
    <row r="14" spans="1:2" ht="18.75" customHeight="1">
      <c r="A14" s="116" t="s">
        <v>122</v>
      </c>
      <c r="B14" s="116">
        <v>2500</v>
      </c>
    </row>
    <row r="15" spans="1:2" s="117" customFormat="1" ht="18" customHeight="1">
      <c r="A15" s="116" t="s">
        <v>123</v>
      </c>
      <c r="B15" s="116">
        <v>180</v>
      </c>
    </row>
    <row r="16" spans="1:2" s="117" customFormat="1" ht="16.5" customHeight="1">
      <c r="A16" s="116" t="s">
        <v>124</v>
      </c>
      <c r="B16" s="116">
        <v>13</v>
      </c>
    </row>
    <row r="17" spans="1:2" s="117" customFormat="1" ht="20.25" customHeight="1">
      <c r="A17" s="116" t="s">
        <v>125</v>
      </c>
      <c r="B17" s="116">
        <v>320</v>
      </c>
    </row>
    <row r="18" spans="1:2" s="117" customFormat="1" ht="20.25" customHeight="1">
      <c r="A18" s="118" t="s">
        <v>126</v>
      </c>
      <c r="B18" s="118">
        <f>SUM(B7:B17)</f>
        <v>3922</v>
      </c>
    </row>
    <row r="19" spans="1:2" s="117" customFormat="1" ht="18.75" customHeight="1">
      <c r="A19" s="116" t="s">
        <v>127</v>
      </c>
      <c r="B19" s="116">
        <v>1139</v>
      </c>
    </row>
    <row r="20" spans="1:2" s="117" customFormat="1" ht="18.75" customHeight="1">
      <c r="A20" s="116" t="s">
        <v>128</v>
      </c>
      <c r="B20" s="116">
        <v>33</v>
      </c>
    </row>
    <row r="21" spans="1:2" s="117" customFormat="1" ht="18.75" customHeight="1">
      <c r="A21" s="119" t="s">
        <v>129</v>
      </c>
      <c r="B21" s="116">
        <v>650</v>
      </c>
    </row>
    <row r="22" spans="1:2" s="117" customFormat="1" ht="18.75" customHeight="1">
      <c r="A22" s="119" t="s">
        <v>130</v>
      </c>
      <c r="B22" s="116">
        <v>33779</v>
      </c>
    </row>
    <row r="23" spans="1:2" s="117" customFormat="1" ht="18.75" customHeight="1">
      <c r="A23" s="119" t="s">
        <v>131</v>
      </c>
      <c r="B23" s="116">
        <v>1653</v>
      </c>
    </row>
    <row r="24" spans="1:2" s="117" customFormat="1" ht="18.75" customHeight="1">
      <c r="A24" s="120" t="s">
        <v>132</v>
      </c>
      <c r="B24" s="121">
        <f>SUM(B19:B23)</f>
        <v>37254</v>
      </c>
    </row>
    <row r="25" spans="1:2" s="117" customFormat="1" ht="18.75" customHeight="1">
      <c r="A25" s="122"/>
      <c r="B25" s="123"/>
    </row>
    <row r="26" spans="1:2" s="117" customFormat="1" ht="39.75" customHeight="1">
      <c r="A26" s="124"/>
      <c r="B26" s="123"/>
    </row>
    <row r="27" s="125" customFormat="1" ht="22.5" customHeight="1"/>
    <row r="28" s="125" customFormat="1" ht="22.5" customHeight="1"/>
    <row r="29" s="125" customFormat="1" ht="22.5" customHeight="1"/>
    <row r="32" spans="1:3" ht="15.75">
      <c r="A32" s="5"/>
      <c r="B32" s="126"/>
      <c r="C32" s="126"/>
    </row>
    <row r="33" spans="1:3" ht="15">
      <c r="A33" s="5"/>
      <c r="B33" s="127"/>
      <c r="C33" s="128"/>
    </row>
    <row r="34" spans="1:3" ht="15">
      <c r="A34" s="5"/>
      <c r="B34" s="127"/>
      <c r="C34" s="128"/>
    </row>
    <row r="35" spans="1:3" ht="15">
      <c r="A35" s="5"/>
      <c r="B35" s="127"/>
      <c r="C35" s="128"/>
    </row>
    <row r="36" spans="1:3" ht="15">
      <c r="A36" s="5"/>
      <c r="B36" s="127"/>
      <c r="C36" s="128"/>
    </row>
    <row r="37" spans="1:3" ht="15">
      <c r="A37" s="5"/>
      <c r="B37" s="127"/>
      <c r="C37" s="128"/>
    </row>
    <row r="38" spans="1:3" ht="15">
      <c r="A38" s="5"/>
      <c r="B38" s="127"/>
      <c r="C38" s="128"/>
    </row>
    <row r="39" spans="1:3" ht="15">
      <c r="A39" s="5"/>
      <c r="B39" s="127"/>
      <c r="C39" s="128"/>
    </row>
    <row r="40" spans="1:3" ht="15">
      <c r="A40" s="5"/>
      <c r="B40" s="127"/>
      <c r="C40" s="128"/>
    </row>
    <row r="41" spans="1:3" ht="15">
      <c r="A41" s="5"/>
      <c r="B41" s="127"/>
      <c r="C41" s="128"/>
    </row>
    <row r="42" spans="1:3" ht="14.25">
      <c r="A42" s="5"/>
      <c r="B42" s="122"/>
      <c r="C42" s="122"/>
    </row>
    <row r="43" spans="1:3" ht="14.25">
      <c r="A43" s="5"/>
      <c r="B43" s="122"/>
      <c r="C43" s="122"/>
    </row>
    <row r="44" spans="1:3" ht="14.25">
      <c r="A44" s="5"/>
      <c r="B44" s="122"/>
      <c r="C44" s="122"/>
    </row>
    <row r="45" spans="1:3" ht="14.25">
      <c r="A45" s="5"/>
      <c r="B45" s="122"/>
      <c r="C45" s="122"/>
    </row>
    <row r="46" spans="1:3" ht="15.75">
      <c r="A46" s="5"/>
      <c r="B46" s="129"/>
      <c r="C46" s="130"/>
    </row>
    <row r="47" spans="1:3" ht="12.75">
      <c r="A47" s="5"/>
      <c r="B47" s="5"/>
      <c r="C47" s="5"/>
    </row>
    <row r="50" spans="2:3" ht="18">
      <c r="B50" s="90"/>
      <c r="C50" s="91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  <headerFooter alignWithMargins="0">
    <oddHeader>&amp;R1.2. számú melléklet az 5/2014.(IV.25.)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20"/>
  <sheetViews>
    <sheetView view="pageBreakPreview" zoomScale="60" zoomScalePageLayoutView="0" workbookViewId="0" topLeftCell="Q1">
      <selection activeCell="A1" sqref="A1:AB1"/>
    </sheetView>
  </sheetViews>
  <sheetFormatPr defaultColWidth="9.140625" defaultRowHeight="12.75"/>
  <cols>
    <col min="1" max="1" width="15.140625" style="0" customWidth="1"/>
    <col min="2" max="2" width="11.00390625" style="0" customWidth="1"/>
    <col min="3" max="3" width="9.28125" style="0" bestFit="1" customWidth="1"/>
    <col min="4" max="4" width="9.421875" style="0" bestFit="1" customWidth="1"/>
    <col min="5" max="7" width="9.28125" style="0" bestFit="1" customWidth="1"/>
    <col min="8" max="8" width="9.421875" style="0" bestFit="1" customWidth="1"/>
    <col min="9" max="9" width="9.28125" style="0" bestFit="1" customWidth="1"/>
    <col min="10" max="10" width="9.421875" style="0" bestFit="1" customWidth="1"/>
    <col min="11" max="14" width="9.28125" style="0" bestFit="1" customWidth="1"/>
    <col min="15" max="15" width="9.421875" style="0" bestFit="1" customWidth="1"/>
    <col min="16" max="16" width="9.28125" style="0" bestFit="1" customWidth="1"/>
    <col min="17" max="17" width="9.421875" style="0" bestFit="1" customWidth="1"/>
    <col min="18" max="19" width="9.28125" style="0" bestFit="1" customWidth="1"/>
    <col min="20" max="20" width="7.7109375" style="0" customWidth="1"/>
    <col min="21" max="21" width="9.28125" style="0" bestFit="1" customWidth="1"/>
    <col min="22" max="25" width="9.421875" style="0" bestFit="1" customWidth="1"/>
    <col min="26" max="30" width="9.28125" style="0" bestFit="1" customWidth="1"/>
    <col min="31" max="31" width="9.421875" style="0" bestFit="1" customWidth="1"/>
    <col min="32" max="34" width="9.28125" style="0" bestFit="1" customWidth="1"/>
    <col min="35" max="43" width="9.421875" style="0" bestFit="1" customWidth="1"/>
    <col min="44" max="44" width="9.57421875" style="0" bestFit="1" customWidth="1"/>
    <col min="45" max="49" width="9.421875" style="0" bestFit="1" customWidth="1"/>
  </cols>
  <sheetData>
    <row r="1" spans="1:49" ht="19.5" customHeight="1">
      <c r="A1" s="543" t="s">
        <v>134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</row>
    <row r="2" spans="1:49" ht="150">
      <c r="A2" s="132" t="s">
        <v>7</v>
      </c>
      <c r="B2" s="132" t="s">
        <v>135</v>
      </c>
      <c r="C2" s="132" t="s">
        <v>136</v>
      </c>
      <c r="D2" s="132" t="s">
        <v>137</v>
      </c>
      <c r="E2" s="132" t="s">
        <v>138</v>
      </c>
      <c r="F2" s="132" t="s">
        <v>139</v>
      </c>
      <c r="G2" s="132" t="s">
        <v>140</v>
      </c>
      <c r="H2" s="132" t="s">
        <v>141</v>
      </c>
      <c r="I2" s="132" t="s">
        <v>142</v>
      </c>
      <c r="J2" s="132" t="s">
        <v>143</v>
      </c>
      <c r="K2" s="132" t="s">
        <v>144</v>
      </c>
      <c r="L2" s="132" t="s">
        <v>145</v>
      </c>
      <c r="M2" s="132" t="s">
        <v>146</v>
      </c>
      <c r="N2" s="132" t="s">
        <v>147</v>
      </c>
      <c r="O2" s="132" t="s">
        <v>148</v>
      </c>
      <c r="P2" s="132" t="s">
        <v>149</v>
      </c>
      <c r="Q2" s="132" t="s">
        <v>150</v>
      </c>
      <c r="R2" s="132" t="s">
        <v>151</v>
      </c>
      <c r="S2" s="132" t="s">
        <v>152</v>
      </c>
      <c r="T2" s="132" t="s">
        <v>153</v>
      </c>
      <c r="U2" s="132" t="s">
        <v>154</v>
      </c>
      <c r="V2" s="132" t="s">
        <v>155</v>
      </c>
      <c r="W2" s="132" t="s">
        <v>156</v>
      </c>
      <c r="X2" s="132" t="s">
        <v>157</v>
      </c>
      <c r="Y2" s="132" t="s">
        <v>158</v>
      </c>
      <c r="Z2" s="132" t="s">
        <v>159</v>
      </c>
      <c r="AA2" s="132" t="s">
        <v>160</v>
      </c>
      <c r="AB2" s="132" t="s">
        <v>161</v>
      </c>
      <c r="AC2" s="132" t="s">
        <v>162</v>
      </c>
      <c r="AD2" s="132" t="s">
        <v>163</v>
      </c>
      <c r="AE2" s="132" t="s">
        <v>164</v>
      </c>
      <c r="AF2" s="132" t="s">
        <v>165</v>
      </c>
      <c r="AG2" s="132" t="s">
        <v>166</v>
      </c>
      <c r="AH2" s="132" t="s">
        <v>167</v>
      </c>
      <c r="AI2" s="132" t="s">
        <v>168</v>
      </c>
      <c r="AJ2" s="132" t="s">
        <v>169</v>
      </c>
      <c r="AK2" s="132" t="s">
        <v>170</v>
      </c>
      <c r="AL2" s="132" t="s">
        <v>171</v>
      </c>
      <c r="AM2" s="132" t="s">
        <v>172</v>
      </c>
      <c r="AN2" s="132" t="s">
        <v>173</v>
      </c>
      <c r="AO2" s="132" t="s">
        <v>174</v>
      </c>
      <c r="AP2" s="132" t="s">
        <v>175</v>
      </c>
      <c r="AQ2" s="132" t="s">
        <v>176</v>
      </c>
      <c r="AR2" s="132" t="s">
        <v>177</v>
      </c>
      <c r="AS2" s="132" t="s">
        <v>178</v>
      </c>
      <c r="AT2" s="132" t="s">
        <v>179</v>
      </c>
      <c r="AU2" s="132" t="s">
        <v>180</v>
      </c>
      <c r="AV2" s="132" t="s">
        <v>181</v>
      </c>
      <c r="AW2" s="132" t="s">
        <v>182</v>
      </c>
    </row>
    <row r="3" spans="1:49" ht="62.25" customHeight="1">
      <c r="A3" s="133" t="s">
        <v>183</v>
      </c>
      <c r="B3" s="134">
        <v>66317</v>
      </c>
      <c r="C3" s="134">
        <v>0</v>
      </c>
      <c r="D3" s="134">
        <v>0</v>
      </c>
      <c r="E3" s="134">
        <v>0</v>
      </c>
      <c r="F3" s="134">
        <v>0</v>
      </c>
      <c r="G3" s="134">
        <v>3179</v>
      </c>
      <c r="H3" s="134">
        <v>2115</v>
      </c>
      <c r="I3" s="134">
        <v>1868</v>
      </c>
      <c r="J3" s="134">
        <v>2236</v>
      </c>
      <c r="K3" s="134">
        <v>0</v>
      </c>
      <c r="L3" s="134">
        <v>0</v>
      </c>
      <c r="M3" s="134">
        <v>0</v>
      </c>
      <c r="N3" s="134">
        <v>0</v>
      </c>
      <c r="O3" s="134">
        <v>5548</v>
      </c>
      <c r="P3" s="134">
        <v>1899</v>
      </c>
      <c r="Q3" s="134">
        <v>24386</v>
      </c>
      <c r="R3" s="134">
        <v>0</v>
      </c>
      <c r="S3" s="134">
        <v>0</v>
      </c>
      <c r="T3" s="134">
        <v>2684</v>
      </c>
      <c r="U3" s="134">
        <v>0</v>
      </c>
      <c r="V3" s="134">
        <v>0</v>
      </c>
      <c r="W3" s="134">
        <v>0</v>
      </c>
      <c r="X3" s="134">
        <v>1258</v>
      </c>
      <c r="Y3" s="134">
        <v>0</v>
      </c>
      <c r="Z3" s="134">
        <v>13</v>
      </c>
      <c r="AA3" s="134">
        <v>0</v>
      </c>
      <c r="AB3" s="134">
        <v>0</v>
      </c>
      <c r="AC3" s="134">
        <v>0</v>
      </c>
      <c r="AD3" s="134">
        <v>2701</v>
      </c>
      <c r="AE3" s="134">
        <v>0</v>
      </c>
      <c r="AF3" s="134">
        <v>0</v>
      </c>
      <c r="AG3" s="134">
        <v>0</v>
      </c>
      <c r="AH3" s="134">
        <v>0</v>
      </c>
      <c r="AI3" s="134">
        <v>0</v>
      </c>
      <c r="AJ3" s="134">
        <v>0</v>
      </c>
      <c r="AK3" s="134">
        <v>0</v>
      </c>
      <c r="AL3" s="134">
        <v>0</v>
      </c>
      <c r="AM3" s="134">
        <v>0</v>
      </c>
      <c r="AN3" s="134">
        <v>0</v>
      </c>
      <c r="AO3" s="134">
        <v>0</v>
      </c>
      <c r="AP3" s="134">
        <v>1111</v>
      </c>
      <c r="AQ3" s="134">
        <v>0</v>
      </c>
      <c r="AR3" s="134">
        <v>17031</v>
      </c>
      <c r="AS3" s="134">
        <v>288</v>
      </c>
      <c r="AT3" s="134">
        <v>0</v>
      </c>
      <c r="AU3" s="134">
        <v>0</v>
      </c>
      <c r="AV3" s="134">
        <v>0</v>
      </c>
      <c r="AW3" s="134">
        <v>0</v>
      </c>
    </row>
    <row r="4" spans="1:49" ht="81.75" customHeight="1">
      <c r="A4" s="133" t="s">
        <v>184</v>
      </c>
      <c r="B4" s="134">
        <v>14467</v>
      </c>
      <c r="C4" s="134">
        <v>0</v>
      </c>
      <c r="D4" s="134">
        <v>0</v>
      </c>
      <c r="E4" s="134">
        <v>0</v>
      </c>
      <c r="F4" s="134">
        <v>0</v>
      </c>
      <c r="G4" s="134">
        <v>775</v>
      </c>
      <c r="H4" s="134">
        <v>547</v>
      </c>
      <c r="I4" s="134">
        <v>469</v>
      </c>
      <c r="J4" s="134">
        <v>639</v>
      </c>
      <c r="K4" s="134">
        <v>0</v>
      </c>
      <c r="L4" s="134">
        <v>0</v>
      </c>
      <c r="M4" s="134">
        <v>0</v>
      </c>
      <c r="N4" s="134">
        <v>0</v>
      </c>
      <c r="O4" s="134">
        <v>1366</v>
      </c>
      <c r="P4" s="134">
        <v>484</v>
      </c>
      <c r="Q4" s="134">
        <v>5942</v>
      </c>
      <c r="R4" s="134">
        <v>0</v>
      </c>
      <c r="S4" s="134">
        <v>0</v>
      </c>
      <c r="T4" s="134">
        <v>521</v>
      </c>
      <c r="U4" s="134">
        <v>0</v>
      </c>
      <c r="V4" s="134">
        <v>0</v>
      </c>
      <c r="W4" s="134">
        <v>0</v>
      </c>
      <c r="X4" s="134">
        <v>331</v>
      </c>
      <c r="Y4" s="134">
        <v>0</v>
      </c>
      <c r="Z4" s="134">
        <v>0</v>
      </c>
      <c r="AA4" s="134">
        <v>0</v>
      </c>
      <c r="AB4" s="134">
        <v>0</v>
      </c>
      <c r="AC4" s="134">
        <v>0</v>
      </c>
      <c r="AD4" s="134">
        <v>700</v>
      </c>
      <c r="AE4" s="134">
        <v>0</v>
      </c>
      <c r="AF4" s="134">
        <v>0</v>
      </c>
      <c r="AG4" s="134">
        <v>0</v>
      </c>
      <c r="AH4" s="134">
        <v>0</v>
      </c>
      <c r="AI4" s="134">
        <v>0</v>
      </c>
      <c r="AJ4" s="134">
        <v>0</v>
      </c>
      <c r="AK4" s="134">
        <v>0</v>
      </c>
      <c r="AL4" s="134">
        <v>0</v>
      </c>
      <c r="AM4" s="134">
        <v>0</v>
      </c>
      <c r="AN4" s="134">
        <v>0</v>
      </c>
      <c r="AO4" s="134">
        <v>0</v>
      </c>
      <c r="AP4" s="134">
        <v>285</v>
      </c>
      <c r="AQ4" s="134">
        <v>0</v>
      </c>
      <c r="AR4" s="134">
        <v>2344</v>
      </c>
      <c r="AS4" s="134">
        <v>64</v>
      </c>
      <c r="AT4" s="134">
        <v>0</v>
      </c>
      <c r="AU4" s="134">
        <v>0</v>
      </c>
      <c r="AV4" s="134">
        <v>0</v>
      </c>
      <c r="AW4" s="134">
        <v>0</v>
      </c>
    </row>
    <row r="5" spans="1:49" ht="51">
      <c r="A5" s="133" t="s">
        <v>185</v>
      </c>
      <c r="B5" s="134">
        <v>66427</v>
      </c>
      <c r="C5" s="134">
        <v>0</v>
      </c>
      <c r="D5" s="134">
        <v>11015</v>
      </c>
      <c r="E5" s="134">
        <v>0</v>
      </c>
      <c r="F5" s="134">
        <v>32</v>
      </c>
      <c r="G5" s="134">
        <v>4574</v>
      </c>
      <c r="H5" s="134">
        <v>7696</v>
      </c>
      <c r="I5" s="134">
        <v>1636</v>
      </c>
      <c r="J5" s="134">
        <v>7275</v>
      </c>
      <c r="K5" s="134">
        <v>315</v>
      </c>
      <c r="L5" s="134">
        <v>31</v>
      </c>
      <c r="M5" s="134">
        <v>1124</v>
      </c>
      <c r="N5" s="134">
        <v>703</v>
      </c>
      <c r="O5" s="134">
        <v>5159</v>
      </c>
      <c r="P5" s="134">
        <v>37</v>
      </c>
      <c r="Q5" s="134">
        <v>5882</v>
      </c>
      <c r="R5" s="134">
        <v>0</v>
      </c>
      <c r="S5" s="134">
        <v>3495</v>
      </c>
      <c r="T5" s="134">
        <v>3802</v>
      </c>
      <c r="U5" s="134">
        <v>0</v>
      </c>
      <c r="V5" s="134">
        <v>0</v>
      </c>
      <c r="W5" s="134">
        <v>21</v>
      </c>
      <c r="X5" s="134">
        <v>8376</v>
      </c>
      <c r="Y5" s="134">
        <v>0</v>
      </c>
      <c r="Z5" s="134">
        <v>102</v>
      </c>
      <c r="AA5" s="134">
        <v>217</v>
      </c>
      <c r="AB5" s="134">
        <v>0</v>
      </c>
      <c r="AC5" s="134">
        <v>0</v>
      </c>
      <c r="AD5" s="134">
        <v>463</v>
      </c>
      <c r="AE5" s="134">
        <v>13</v>
      </c>
      <c r="AF5" s="134">
        <v>0</v>
      </c>
      <c r="AG5" s="134">
        <v>0</v>
      </c>
      <c r="AH5" s="134">
        <v>0</v>
      </c>
      <c r="AI5" s="134">
        <v>0</v>
      </c>
      <c r="AJ5" s="134">
        <v>0</v>
      </c>
      <c r="AK5" s="134">
        <v>0</v>
      </c>
      <c r="AL5" s="134">
        <v>0</v>
      </c>
      <c r="AM5" s="134">
        <v>0</v>
      </c>
      <c r="AN5" s="134">
        <v>0</v>
      </c>
      <c r="AO5" s="134">
        <v>0</v>
      </c>
      <c r="AP5" s="134">
        <v>555</v>
      </c>
      <c r="AQ5" s="134">
        <v>0</v>
      </c>
      <c r="AR5" s="134">
        <v>2928</v>
      </c>
      <c r="AS5" s="134">
        <v>380</v>
      </c>
      <c r="AT5" s="134">
        <v>392</v>
      </c>
      <c r="AU5" s="134">
        <v>66</v>
      </c>
      <c r="AV5" s="134">
        <v>0</v>
      </c>
      <c r="AW5" s="134">
        <v>138</v>
      </c>
    </row>
    <row r="6" spans="1:49" ht="44.25" customHeight="1">
      <c r="A6" s="133" t="s">
        <v>186</v>
      </c>
      <c r="B6" s="134">
        <v>37254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650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35432</v>
      </c>
      <c r="Z6" s="134">
        <v>0</v>
      </c>
      <c r="AA6" s="134">
        <v>0</v>
      </c>
      <c r="AB6" s="134">
        <v>1138</v>
      </c>
      <c r="AC6" s="134">
        <v>34</v>
      </c>
      <c r="AD6" s="134">
        <v>0</v>
      </c>
      <c r="AE6" s="134">
        <v>0</v>
      </c>
      <c r="AF6" s="134">
        <v>0</v>
      </c>
      <c r="AG6" s="134">
        <v>0</v>
      </c>
      <c r="AH6" s="134">
        <v>0</v>
      </c>
      <c r="AI6" s="134">
        <v>0</v>
      </c>
      <c r="AJ6" s="134">
        <v>0</v>
      </c>
      <c r="AK6" s="134">
        <v>0</v>
      </c>
      <c r="AL6" s="134">
        <v>0</v>
      </c>
      <c r="AM6" s="134">
        <v>0</v>
      </c>
      <c r="AN6" s="134">
        <v>0</v>
      </c>
      <c r="AO6" s="134">
        <v>0</v>
      </c>
      <c r="AP6" s="134">
        <v>0</v>
      </c>
      <c r="AQ6" s="134">
        <v>0</v>
      </c>
      <c r="AR6" s="134">
        <v>0</v>
      </c>
      <c r="AS6" s="134">
        <v>0</v>
      </c>
      <c r="AT6" s="134">
        <v>0</v>
      </c>
      <c r="AU6" s="134">
        <v>0</v>
      </c>
      <c r="AV6" s="134">
        <v>0</v>
      </c>
      <c r="AW6" s="134">
        <v>0</v>
      </c>
    </row>
    <row r="7" spans="1:49" ht="83.25" customHeight="1">
      <c r="A7" s="133" t="s">
        <v>187</v>
      </c>
      <c r="B7" s="134">
        <v>3922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4">
        <v>0</v>
      </c>
      <c r="AA7" s="134">
        <v>0</v>
      </c>
      <c r="AB7" s="134">
        <v>0</v>
      </c>
      <c r="AC7" s="134">
        <v>0</v>
      </c>
      <c r="AD7" s="134">
        <v>0</v>
      </c>
      <c r="AE7" s="134">
        <v>0</v>
      </c>
      <c r="AF7" s="134">
        <v>0</v>
      </c>
      <c r="AG7" s="134">
        <v>0</v>
      </c>
      <c r="AH7" s="134">
        <v>0</v>
      </c>
      <c r="AI7" s="134">
        <v>0</v>
      </c>
      <c r="AJ7" s="134">
        <v>0</v>
      </c>
      <c r="AK7" s="134">
        <v>0</v>
      </c>
      <c r="AL7" s="134">
        <v>0</v>
      </c>
      <c r="AM7" s="134">
        <v>0</v>
      </c>
      <c r="AN7" s="134">
        <v>0</v>
      </c>
      <c r="AO7" s="134">
        <v>0</v>
      </c>
      <c r="AP7" s="134">
        <v>0</v>
      </c>
      <c r="AQ7" s="134">
        <v>1422</v>
      </c>
      <c r="AR7" s="134">
        <v>0</v>
      </c>
      <c r="AS7" s="134">
        <v>0</v>
      </c>
      <c r="AT7" s="134">
        <v>0</v>
      </c>
      <c r="AU7" s="134">
        <v>0</v>
      </c>
      <c r="AV7" s="134">
        <v>2500</v>
      </c>
      <c r="AW7" s="134">
        <v>0</v>
      </c>
    </row>
    <row r="8" spans="1:49" ht="53.25" customHeight="1">
      <c r="A8" s="133" t="s">
        <v>188</v>
      </c>
      <c r="B8" s="134">
        <v>41276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650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35432</v>
      </c>
      <c r="Z8" s="134">
        <v>0</v>
      </c>
      <c r="AA8" s="134">
        <v>0</v>
      </c>
      <c r="AB8" s="134">
        <v>1138</v>
      </c>
      <c r="AC8" s="134">
        <v>34</v>
      </c>
      <c r="AD8" s="134">
        <v>0</v>
      </c>
      <c r="AE8" s="134">
        <v>0</v>
      </c>
      <c r="AF8" s="134">
        <v>0</v>
      </c>
      <c r="AG8" s="134">
        <v>0</v>
      </c>
      <c r="AH8" s="134">
        <v>0</v>
      </c>
      <c r="AI8" s="134">
        <v>0</v>
      </c>
      <c r="AJ8" s="134">
        <v>0</v>
      </c>
      <c r="AK8" s="134">
        <v>0</v>
      </c>
      <c r="AL8" s="134">
        <v>100</v>
      </c>
      <c r="AM8" s="134">
        <v>0</v>
      </c>
      <c r="AN8" s="134">
        <v>0</v>
      </c>
      <c r="AO8" s="134">
        <v>0</v>
      </c>
      <c r="AP8" s="134">
        <v>0</v>
      </c>
      <c r="AQ8" s="134">
        <v>1422</v>
      </c>
      <c r="AR8" s="134">
        <v>0</v>
      </c>
      <c r="AS8" s="134">
        <v>0</v>
      </c>
      <c r="AT8" s="134">
        <v>0</v>
      </c>
      <c r="AU8" s="134">
        <v>0</v>
      </c>
      <c r="AV8" s="134">
        <v>2500</v>
      </c>
      <c r="AW8" s="134">
        <v>0</v>
      </c>
    </row>
    <row r="9" spans="1:49" ht="38.25">
      <c r="A9" s="135" t="s">
        <v>189</v>
      </c>
      <c r="B9" s="136">
        <v>33776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136">
        <v>0</v>
      </c>
      <c r="AE9" s="136">
        <v>22177</v>
      </c>
      <c r="AF9" s="136">
        <v>23</v>
      </c>
      <c r="AG9" s="136">
        <v>4525</v>
      </c>
      <c r="AH9" s="136">
        <v>310</v>
      </c>
      <c r="AI9" s="136">
        <v>3174</v>
      </c>
      <c r="AJ9" s="136">
        <v>1850</v>
      </c>
      <c r="AK9" s="136">
        <v>600</v>
      </c>
      <c r="AL9" s="136">
        <v>374</v>
      </c>
      <c r="AM9" s="136">
        <v>75</v>
      </c>
      <c r="AN9" s="136">
        <v>465</v>
      </c>
      <c r="AO9" s="136">
        <v>203</v>
      </c>
      <c r="AP9" s="136">
        <v>0</v>
      </c>
      <c r="AQ9" s="136">
        <v>0</v>
      </c>
      <c r="AR9" s="136">
        <v>0</v>
      </c>
      <c r="AS9" s="136">
        <v>0</v>
      </c>
      <c r="AT9" s="136">
        <v>0</v>
      </c>
      <c r="AU9" s="136">
        <v>0</v>
      </c>
      <c r="AV9" s="136">
        <v>0</v>
      </c>
      <c r="AW9" s="136">
        <v>0</v>
      </c>
    </row>
    <row r="10" spans="1:49" ht="39.75" customHeight="1">
      <c r="A10" s="133" t="s">
        <v>190</v>
      </c>
      <c r="B10" s="134">
        <v>222263</v>
      </c>
      <c r="C10" s="134">
        <v>0</v>
      </c>
      <c r="D10" s="134">
        <v>11015</v>
      </c>
      <c r="E10" s="134">
        <v>0</v>
      </c>
      <c r="F10" s="134">
        <v>32</v>
      </c>
      <c r="G10" s="134">
        <v>8528</v>
      </c>
      <c r="H10" s="134">
        <v>10358</v>
      </c>
      <c r="I10" s="134">
        <v>3973</v>
      </c>
      <c r="J10" s="134">
        <v>10150</v>
      </c>
      <c r="K10" s="134">
        <v>315</v>
      </c>
      <c r="L10" s="134">
        <v>31</v>
      </c>
      <c r="M10" s="134">
        <v>1124</v>
      </c>
      <c r="N10" s="134">
        <v>703</v>
      </c>
      <c r="O10" s="134">
        <v>12073</v>
      </c>
      <c r="P10" s="134">
        <v>2420</v>
      </c>
      <c r="Q10" s="134">
        <v>36210</v>
      </c>
      <c r="R10" s="134">
        <v>650</v>
      </c>
      <c r="S10" s="134">
        <v>3495</v>
      </c>
      <c r="T10" s="134">
        <v>7007</v>
      </c>
      <c r="U10" s="134">
        <v>0</v>
      </c>
      <c r="V10" s="134">
        <v>0</v>
      </c>
      <c r="W10" s="134">
        <v>21</v>
      </c>
      <c r="X10" s="134">
        <v>9965</v>
      </c>
      <c r="Y10" s="134">
        <v>35432</v>
      </c>
      <c r="Z10" s="134">
        <v>115</v>
      </c>
      <c r="AA10" s="134">
        <v>217</v>
      </c>
      <c r="AB10" s="134">
        <v>1138</v>
      </c>
      <c r="AC10" s="134">
        <v>34</v>
      </c>
      <c r="AD10" s="134">
        <v>3864</v>
      </c>
      <c r="AE10" s="134">
        <v>22190</v>
      </c>
      <c r="AF10" s="134">
        <v>23</v>
      </c>
      <c r="AG10" s="134">
        <v>4525</v>
      </c>
      <c r="AH10" s="134">
        <v>310</v>
      </c>
      <c r="AI10" s="134">
        <v>3174</v>
      </c>
      <c r="AJ10" s="134">
        <v>1850</v>
      </c>
      <c r="AK10" s="134">
        <v>600</v>
      </c>
      <c r="AL10" s="134">
        <v>474</v>
      </c>
      <c r="AM10" s="134">
        <v>75</v>
      </c>
      <c r="AN10" s="134">
        <v>465</v>
      </c>
      <c r="AO10" s="134">
        <v>203</v>
      </c>
      <c r="AP10" s="134">
        <v>1951</v>
      </c>
      <c r="AQ10" s="134">
        <v>1422</v>
      </c>
      <c r="AR10" s="134">
        <v>22303</v>
      </c>
      <c r="AS10" s="134">
        <v>732</v>
      </c>
      <c r="AT10" s="134">
        <v>392</v>
      </c>
      <c r="AU10" s="134">
        <v>66</v>
      </c>
      <c r="AV10" s="134">
        <v>2500</v>
      </c>
      <c r="AW10" s="134">
        <v>138</v>
      </c>
    </row>
    <row r="11" spans="1:49" ht="31.5" customHeight="1">
      <c r="A11" s="135" t="s">
        <v>191</v>
      </c>
      <c r="B11" s="136">
        <v>3296</v>
      </c>
      <c r="C11" s="136">
        <v>0</v>
      </c>
      <c r="D11" s="136">
        <v>0</v>
      </c>
      <c r="E11" s="136">
        <v>953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2343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6">
        <v>0</v>
      </c>
      <c r="AF11" s="136">
        <v>0</v>
      </c>
      <c r="AG11" s="136">
        <v>0</v>
      </c>
      <c r="AH11" s="136">
        <v>0</v>
      </c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36">
        <v>0</v>
      </c>
      <c r="AW11" s="136">
        <v>0</v>
      </c>
    </row>
    <row r="12" spans="1:49" ht="25.5">
      <c r="A12" s="135" t="s">
        <v>192</v>
      </c>
      <c r="B12" s="136">
        <v>65524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251</v>
      </c>
      <c r="R12" s="136">
        <v>0</v>
      </c>
      <c r="S12" s="136">
        <v>0</v>
      </c>
      <c r="T12" s="136">
        <v>127</v>
      </c>
      <c r="U12" s="136">
        <v>0</v>
      </c>
      <c r="V12" s="136">
        <v>0</v>
      </c>
      <c r="W12" s="136">
        <v>61160</v>
      </c>
      <c r="X12" s="136">
        <v>3986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0</v>
      </c>
      <c r="AM12" s="136">
        <v>0</v>
      </c>
      <c r="AN12" s="136">
        <v>0</v>
      </c>
      <c r="AO12" s="136">
        <v>0</v>
      </c>
      <c r="AP12" s="136">
        <v>0</v>
      </c>
      <c r="AQ12" s="136">
        <v>0</v>
      </c>
      <c r="AR12" s="136">
        <v>0</v>
      </c>
      <c r="AS12" s="136">
        <v>0</v>
      </c>
      <c r="AT12" s="136">
        <v>0</v>
      </c>
      <c r="AU12" s="136">
        <v>0</v>
      </c>
      <c r="AV12" s="136">
        <v>0</v>
      </c>
      <c r="AW12" s="136">
        <v>0</v>
      </c>
    </row>
    <row r="13" spans="1:49" ht="63.75">
      <c r="A13" s="133" t="s">
        <v>193</v>
      </c>
      <c r="B13" s="134">
        <v>1198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1198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34">
        <v>0</v>
      </c>
      <c r="AW13" s="134">
        <v>0</v>
      </c>
    </row>
    <row r="14" spans="1:49" ht="105" customHeight="1">
      <c r="A14" s="133" t="s">
        <v>194</v>
      </c>
      <c r="B14" s="134">
        <v>208</v>
      </c>
      <c r="C14" s="134">
        <v>8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200</v>
      </c>
      <c r="AR14" s="134">
        <v>0</v>
      </c>
      <c r="AS14" s="134">
        <v>0</v>
      </c>
      <c r="AT14" s="134">
        <v>0</v>
      </c>
      <c r="AU14" s="134">
        <v>0</v>
      </c>
      <c r="AV14" s="134">
        <v>0</v>
      </c>
      <c r="AW14" s="134">
        <v>0</v>
      </c>
    </row>
    <row r="15" spans="1:49" ht="84.75" customHeight="1">
      <c r="A15" s="133" t="s">
        <v>195</v>
      </c>
      <c r="B15" s="134">
        <v>1406</v>
      </c>
      <c r="C15" s="134">
        <v>8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1198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200</v>
      </c>
      <c r="AR15" s="134">
        <v>0</v>
      </c>
      <c r="AS15" s="134">
        <v>0</v>
      </c>
      <c r="AT15" s="134">
        <v>0</v>
      </c>
      <c r="AU15" s="134">
        <v>0</v>
      </c>
      <c r="AV15" s="134">
        <v>0</v>
      </c>
      <c r="AW15" s="134">
        <v>0</v>
      </c>
    </row>
    <row r="16" spans="1:49" ht="78" customHeight="1">
      <c r="A16" s="133" t="s">
        <v>196</v>
      </c>
      <c r="B16" s="134">
        <v>70226</v>
      </c>
      <c r="C16" s="134">
        <v>8</v>
      </c>
      <c r="D16" s="134">
        <v>0</v>
      </c>
      <c r="E16" s="134">
        <v>953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251</v>
      </c>
      <c r="R16" s="134">
        <v>0</v>
      </c>
      <c r="S16" s="134">
        <v>0</v>
      </c>
      <c r="T16" s="134">
        <v>2470</v>
      </c>
      <c r="U16" s="134">
        <v>1198</v>
      </c>
      <c r="V16" s="134">
        <v>0</v>
      </c>
      <c r="W16" s="134">
        <v>61160</v>
      </c>
      <c r="X16" s="134">
        <v>3986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200</v>
      </c>
      <c r="AR16" s="134">
        <v>0</v>
      </c>
      <c r="AS16" s="134">
        <v>0</v>
      </c>
      <c r="AT16" s="134">
        <v>0</v>
      </c>
      <c r="AU16" s="134">
        <v>0</v>
      </c>
      <c r="AV16" s="134">
        <v>0</v>
      </c>
      <c r="AW16" s="134">
        <v>0</v>
      </c>
    </row>
    <row r="17" spans="1:49" ht="104.25" customHeight="1">
      <c r="A17" s="133" t="s">
        <v>197</v>
      </c>
      <c r="B17" s="134">
        <v>292489</v>
      </c>
      <c r="C17" s="134">
        <v>8</v>
      </c>
      <c r="D17" s="134">
        <v>11015</v>
      </c>
      <c r="E17" s="134">
        <v>953</v>
      </c>
      <c r="F17" s="134">
        <v>32</v>
      </c>
      <c r="G17" s="134">
        <v>8528</v>
      </c>
      <c r="H17" s="134">
        <v>10358</v>
      </c>
      <c r="I17" s="134">
        <v>3973</v>
      </c>
      <c r="J17" s="134">
        <v>10150</v>
      </c>
      <c r="K17" s="134">
        <v>315</v>
      </c>
      <c r="L17" s="134">
        <v>31</v>
      </c>
      <c r="M17" s="134">
        <v>1124</v>
      </c>
      <c r="N17" s="134">
        <v>703</v>
      </c>
      <c r="O17" s="134">
        <v>12073</v>
      </c>
      <c r="P17" s="134">
        <v>2420</v>
      </c>
      <c r="Q17" s="134">
        <v>36461</v>
      </c>
      <c r="R17" s="134">
        <v>650</v>
      </c>
      <c r="S17" s="134">
        <v>3495</v>
      </c>
      <c r="T17" s="134">
        <v>9477</v>
      </c>
      <c r="U17" s="134">
        <v>1198</v>
      </c>
      <c r="V17" s="134">
        <v>0</v>
      </c>
      <c r="W17" s="134">
        <v>61181</v>
      </c>
      <c r="X17" s="134">
        <v>13951</v>
      </c>
      <c r="Y17" s="134">
        <v>35432</v>
      </c>
      <c r="Z17" s="134">
        <v>115</v>
      </c>
      <c r="AA17" s="134">
        <v>217</v>
      </c>
      <c r="AB17" s="134">
        <v>1138</v>
      </c>
      <c r="AC17" s="134">
        <v>34</v>
      </c>
      <c r="AD17" s="134">
        <v>3864</v>
      </c>
      <c r="AE17" s="134">
        <v>22190</v>
      </c>
      <c r="AF17" s="134">
        <v>23</v>
      </c>
      <c r="AG17" s="134">
        <v>4525</v>
      </c>
      <c r="AH17" s="134">
        <v>310</v>
      </c>
      <c r="AI17" s="134">
        <v>3174</v>
      </c>
      <c r="AJ17" s="134">
        <v>1850</v>
      </c>
      <c r="AK17" s="134">
        <v>600</v>
      </c>
      <c r="AL17" s="134">
        <v>474</v>
      </c>
      <c r="AM17" s="134">
        <v>75</v>
      </c>
      <c r="AN17" s="134">
        <v>465</v>
      </c>
      <c r="AO17" s="134">
        <v>203</v>
      </c>
      <c r="AP17" s="134">
        <v>1951</v>
      </c>
      <c r="AQ17" s="134">
        <v>1622</v>
      </c>
      <c r="AR17" s="134">
        <v>22303</v>
      </c>
      <c r="AS17" s="134">
        <v>732</v>
      </c>
      <c r="AT17" s="134">
        <v>392</v>
      </c>
      <c r="AU17" s="134">
        <v>66</v>
      </c>
      <c r="AV17" s="134">
        <v>2500</v>
      </c>
      <c r="AW17" s="134">
        <v>138</v>
      </c>
    </row>
    <row r="18" spans="1:49" ht="65.25" customHeight="1">
      <c r="A18" s="135" t="s">
        <v>198</v>
      </c>
      <c r="B18" s="136">
        <v>39592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39592</v>
      </c>
      <c r="W18" s="136">
        <v>0</v>
      </c>
      <c r="X18" s="136">
        <v>0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136">
        <v>0</v>
      </c>
      <c r="AE18" s="136">
        <v>0</v>
      </c>
      <c r="AF18" s="136">
        <v>0</v>
      </c>
      <c r="AG18" s="136">
        <v>0</v>
      </c>
      <c r="AH18" s="136">
        <v>0</v>
      </c>
      <c r="AI18" s="136">
        <v>0</v>
      </c>
      <c r="AJ18" s="136">
        <v>0</v>
      </c>
      <c r="AK18" s="136">
        <v>0</v>
      </c>
      <c r="AL18" s="136">
        <v>0</v>
      </c>
      <c r="AM18" s="136">
        <v>0</v>
      </c>
      <c r="AN18" s="136">
        <v>0</v>
      </c>
      <c r="AO18" s="136">
        <v>0</v>
      </c>
      <c r="AP18" s="136">
        <v>0</v>
      </c>
      <c r="AQ18" s="136">
        <v>0</v>
      </c>
      <c r="AR18" s="136">
        <v>0</v>
      </c>
      <c r="AS18" s="136">
        <v>0</v>
      </c>
      <c r="AT18" s="136">
        <v>0</v>
      </c>
      <c r="AU18" s="136">
        <v>0</v>
      </c>
      <c r="AV18" s="136">
        <v>0</v>
      </c>
      <c r="AW18" s="136">
        <v>0</v>
      </c>
    </row>
    <row r="19" spans="1:49" ht="38.25">
      <c r="A19" s="133" t="s">
        <v>199</v>
      </c>
      <c r="B19" s="134">
        <v>39592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39592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34">
        <v>0</v>
      </c>
      <c r="AW19" s="134">
        <v>0</v>
      </c>
    </row>
    <row r="20" spans="1:49" ht="38.25">
      <c r="A20" s="133" t="s">
        <v>200</v>
      </c>
      <c r="B20" s="134">
        <v>332081</v>
      </c>
      <c r="C20" s="134">
        <v>8</v>
      </c>
      <c r="D20" s="134">
        <v>11015</v>
      </c>
      <c r="E20" s="134">
        <v>953</v>
      </c>
      <c r="F20" s="134">
        <v>32</v>
      </c>
      <c r="G20" s="134">
        <v>8528</v>
      </c>
      <c r="H20" s="134">
        <v>10358</v>
      </c>
      <c r="I20" s="134">
        <v>3973</v>
      </c>
      <c r="J20" s="134">
        <v>10150</v>
      </c>
      <c r="K20" s="134">
        <v>315</v>
      </c>
      <c r="L20" s="134">
        <v>31</v>
      </c>
      <c r="M20" s="134">
        <v>1124</v>
      </c>
      <c r="N20" s="134">
        <v>703</v>
      </c>
      <c r="O20" s="134">
        <v>12073</v>
      </c>
      <c r="P20" s="134">
        <v>2420</v>
      </c>
      <c r="Q20" s="134">
        <v>36461</v>
      </c>
      <c r="R20" s="134">
        <v>650</v>
      </c>
      <c r="S20" s="134">
        <v>3495</v>
      </c>
      <c r="T20" s="134">
        <v>9477</v>
      </c>
      <c r="U20" s="134">
        <v>1198</v>
      </c>
      <c r="V20" s="134">
        <v>39592</v>
      </c>
      <c r="W20" s="134">
        <v>61181</v>
      </c>
      <c r="X20" s="134">
        <v>13951</v>
      </c>
      <c r="Y20" s="134">
        <v>35432</v>
      </c>
      <c r="Z20" s="134">
        <v>115</v>
      </c>
      <c r="AA20" s="134">
        <v>217</v>
      </c>
      <c r="AB20" s="134">
        <v>1138</v>
      </c>
      <c r="AC20" s="134">
        <v>34</v>
      </c>
      <c r="AD20" s="134">
        <v>3864</v>
      </c>
      <c r="AE20" s="134">
        <v>22190</v>
      </c>
      <c r="AF20" s="134">
        <v>23</v>
      </c>
      <c r="AG20" s="134">
        <v>4525</v>
      </c>
      <c r="AH20" s="134">
        <v>310</v>
      </c>
      <c r="AI20" s="134">
        <v>3174</v>
      </c>
      <c r="AJ20" s="134">
        <v>1850</v>
      </c>
      <c r="AK20" s="134">
        <v>600</v>
      </c>
      <c r="AL20" s="134">
        <v>474</v>
      </c>
      <c r="AM20" s="134">
        <v>75</v>
      </c>
      <c r="AN20" s="134">
        <v>465</v>
      </c>
      <c r="AO20" s="134">
        <v>203</v>
      </c>
      <c r="AP20" s="134">
        <v>1951</v>
      </c>
      <c r="AQ20" s="134">
        <v>1622</v>
      </c>
      <c r="AR20" s="134">
        <v>22303</v>
      </c>
      <c r="AS20" s="134">
        <v>732</v>
      </c>
      <c r="AT20" s="134">
        <v>392</v>
      </c>
      <c r="AU20" s="134">
        <v>66</v>
      </c>
      <c r="AV20" s="134">
        <v>2500</v>
      </c>
      <c r="AW20" s="134">
        <v>138</v>
      </c>
    </row>
  </sheetData>
  <sheetProtection/>
  <mergeCells count="1">
    <mergeCell ref="A1:A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7" r:id="rId1"/>
  <headerFooter alignWithMargins="0">
    <oddHeader>&amp;R1.3. számú melléklet az 5/2014.(IV.25.)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6"/>
  <sheetViews>
    <sheetView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1" width="5.00390625" style="139" customWidth="1"/>
    <col min="2" max="4" width="9.140625" style="139" customWidth="1"/>
    <col min="5" max="5" width="12.00390625" style="139" customWidth="1"/>
    <col min="6" max="6" width="10.28125" style="141" customWidth="1"/>
    <col min="7" max="7" width="10.421875" style="141" customWidth="1"/>
    <col min="8" max="8" width="10.00390625" style="141" customWidth="1"/>
    <col min="9" max="9" width="8.28125" style="185" customWidth="1"/>
    <col min="10" max="16384" width="9.140625" style="139" customWidth="1"/>
  </cols>
  <sheetData>
    <row r="1" spans="5:9" ht="15.75">
      <c r="E1" s="559"/>
      <c r="F1" s="559"/>
      <c r="G1" s="559"/>
      <c r="H1" s="559"/>
      <c r="I1" s="559"/>
    </row>
    <row r="2" spans="1:9" ht="15.75">
      <c r="A2" s="560"/>
      <c r="B2" s="560"/>
      <c r="C2" s="560"/>
      <c r="D2" s="560"/>
      <c r="E2" s="560"/>
      <c r="F2" s="560"/>
      <c r="G2" s="560"/>
      <c r="H2" s="560"/>
      <c r="I2" s="560"/>
    </row>
    <row r="3" spans="1:9" ht="15.75">
      <c r="A3" s="560" t="s">
        <v>201</v>
      </c>
      <c r="B3" s="560"/>
      <c r="C3" s="560"/>
      <c r="D3" s="560"/>
      <c r="E3" s="560"/>
      <c r="F3" s="560"/>
      <c r="G3" s="560"/>
      <c r="H3" s="560"/>
      <c r="I3" s="560"/>
    </row>
    <row r="4" spans="7:9" ht="14.25" customHeight="1">
      <c r="G4" s="142"/>
      <c r="H4" s="562" t="s">
        <v>4</v>
      </c>
      <c r="I4" s="562"/>
    </row>
    <row r="5" spans="1:9" ht="27.75" customHeight="1">
      <c r="A5" s="561" t="s">
        <v>48</v>
      </c>
      <c r="B5" s="563" t="s">
        <v>7</v>
      </c>
      <c r="C5" s="563"/>
      <c r="D5" s="563"/>
      <c r="E5" s="563"/>
      <c r="F5" s="143" t="s">
        <v>0</v>
      </c>
      <c r="G5" s="143" t="s">
        <v>1</v>
      </c>
      <c r="H5" s="565" t="s">
        <v>2</v>
      </c>
      <c r="I5" s="558" t="s">
        <v>38</v>
      </c>
    </row>
    <row r="6" spans="1:9" ht="46.5" customHeight="1">
      <c r="A6" s="561"/>
      <c r="B6" s="563"/>
      <c r="C6" s="563"/>
      <c r="D6" s="563"/>
      <c r="E6" s="563"/>
      <c r="F6" s="564" t="s">
        <v>3</v>
      </c>
      <c r="G6" s="564"/>
      <c r="H6" s="565"/>
      <c r="I6" s="558"/>
    </row>
    <row r="7" spans="1:9" ht="15.75">
      <c r="A7" s="144"/>
      <c r="B7" s="544" t="s">
        <v>6</v>
      </c>
      <c r="C7" s="544"/>
      <c r="D7" s="544"/>
      <c r="E7" s="544"/>
      <c r="F7" s="146"/>
      <c r="G7" s="146"/>
      <c r="H7" s="146"/>
      <c r="I7" s="147"/>
    </row>
    <row r="8" spans="1:9" ht="15.75">
      <c r="A8" s="144"/>
      <c r="G8" s="148"/>
      <c r="H8" s="148"/>
      <c r="I8" s="150"/>
    </row>
    <row r="9" spans="1:9" ht="15.75">
      <c r="A9" s="151" t="s">
        <v>17</v>
      </c>
      <c r="B9" s="544" t="s">
        <v>11</v>
      </c>
      <c r="C9" s="544"/>
      <c r="D9" s="544"/>
      <c r="E9" s="544"/>
      <c r="F9" s="152">
        <v>17513</v>
      </c>
      <c r="G9" s="152">
        <v>22513</v>
      </c>
      <c r="H9" s="152">
        <v>28395</v>
      </c>
      <c r="I9" s="153">
        <f aca="true" t="shared" si="0" ref="I9:I15">H9/G9*100</f>
        <v>126.12712654910496</v>
      </c>
    </row>
    <row r="10" spans="1:9" ht="15.75">
      <c r="A10" s="154" t="s">
        <v>18</v>
      </c>
      <c r="B10" s="519" t="s">
        <v>202</v>
      </c>
      <c r="C10" s="519"/>
      <c r="D10" s="519"/>
      <c r="E10" s="519"/>
      <c r="F10" s="155">
        <f>SUM(F11:F15)</f>
        <v>21784</v>
      </c>
      <c r="G10" s="155">
        <f>SUM(G11:G15)</f>
        <v>21784</v>
      </c>
      <c r="H10" s="155">
        <f>SUM(H11:H15)</f>
        <v>28766</v>
      </c>
      <c r="I10" s="153">
        <f t="shared" si="0"/>
        <v>132.0510466397356</v>
      </c>
    </row>
    <row r="11" spans="1:9" ht="15.75">
      <c r="A11" s="46" t="s">
        <v>203</v>
      </c>
      <c r="B11" s="497" t="s">
        <v>57</v>
      </c>
      <c r="C11" s="498"/>
      <c r="D11" s="498"/>
      <c r="E11" s="499"/>
      <c r="F11" s="155">
        <v>4</v>
      </c>
      <c r="G11" s="155">
        <v>4</v>
      </c>
      <c r="H11" s="155"/>
      <c r="I11" s="153">
        <f t="shared" si="0"/>
        <v>0</v>
      </c>
    </row>
    <row r="12" spans="1:9" ht="15.75">
      <c r="A12" s="46" t="s">
        <v>204</v>
      </c>
      <c r="B12" s="508" t="s">
        <v>56</v>
      </c>
      <c r="C12" s="508"/>
      <c r="D12" s="508"/>
      <c r="E12" s="508"/>
      <c r="F12" s="155">
        <v>350</v>
      </c>
      <c r="G12" s="155">
        <v>350</v>
      </c>
      <c r="H12" s="155">
        <v>545</v>
      </c>
      <c r="I12" s="153">
        <f t="shared" si="0"/>
        <v>155.71428571428572</v>
      </c>
    </row>
    <row r="13" spans="1:9" ht="15.75">
      <c r="A13" s="46" t="s">
        <v>205</v>
      </c>
      <c r="B13" s="508" t="s">
        <v>5</v>
      </c>
      <c r="C13" s="508"/>
      <c r="D13" s="508"/>
      <c r="E13" s="508"/>
      <c r="F13" s="155">
        <v>18300</v>
      </c>
      <c r="G13" s="155">
        <v>18300</v>
      </c>
      <c r="H13" s="155">
        <v>24516</v>
      </c>
      <c r="I13" s="153">
        <f t="shared" si="0"/>
        <v>133.9672131147541</v>
      </c>
    </row>
    <row r="14" spans="1:9" ht="15.75">
      <c r="A14" s="46" t="s">
        <v>206</v>
      </c>
      <c r="B14" s="497" t="s">
        <v>64</v>
      </c>
      <c r="C14" s="498"/>
      <c r="D14" s="498"/>
      <c r="E14" s="499"/>
      <c r="F14" s="155">
        <v>2830</v>
      </c>
      <c r="G14" s="155">
        <v>2830</v>
      </c>
      <c r="H14" s="155">
        <v>2578</v>
      </c>
      <c r="I14" s="153">
        <f t="shared" si="0"/>
        <v>91.09540636042402</v>
      </c>
    </row>
    <row r="15" spans="1:9" ht="15.75">
      <c r="A15" s="46" t="s">
        <v>207</v>
      </c>
      <c r="B15" s="57" t="s">
        <v>12</v>
      </c>
      <c r="C15" s="57"/>
      <c r="D15" s="57"/>
      <c r="E15" s="57"/>
      <c r="F15" s="155">
        <v>300</v>
      </c>
      <c r="G15" s="155">
        <v>300</v>
      </c>
      <c r="H15" s="155">
        <v>1127</v>
      </c>
      <c r="I15" s="153">
        <f t="shared" si="0"/>
        <v>375.6666666666667</v>
      </c>
    </row>
    <row r="16" spans="1:9" ht="15.75">
      <c r="A16" s="156"/>
      <c r="B16" s="544" t="s">
        <v>49</v>
      </c>
      <c r="C16" s="544"/>
      <c r="D16" s="544"/>
      <c r="E16" s="544"/>
      <c r="F16" s="152"/>
      <c r="G16" s="152"/>
      <c r="H16" s="152"/>
      <c r="I16" s="153"/>
    </row>
    <row r="17" spans="1:9" ht="15.75">
      <c r="A17" s="157" t="s">
        <v>19</v>
      </c>
      <c r="B17" s="544" t="s">
        <v>9</v>
      </c>
      <c r="C17" s="544"/>
      <c r="D17" s="544"/>
      <c r="E17" s="544"/>
      <c r="F17" s="152">
        <f>SUM(F18:F27)</f>
        <v>109044</v>
      </c>
      <c r="G17" s="152">
        <f>SUM(G18:G27)</f>
        <v>116291</v>
      </c>
      <c r="H17" s="152">
        <f>SUM(H18:H27)</f>
        <v>116291</v>
      </c>
      <c r="I17" s="153">
        <f aca="true" t="shared" si="1" ref="I17:I27">H17/G17*100</f>
        <v>100</v>
      </c>
    </row>
    <row r="18" spans="1:10" ht="12.75" customHeight="1">
      <c r="A18" s="46" t="s">
        <v>20</v>
      </c>
      <c r="B18" s="508" t="s">
        <v>70</v>
      </c>
      <c r="C18" s="508"/>
      <c r="D18" s="508"/>
      <c r="E18" s="508"/>
      <c r="F18" s="158">
        <v>24502</v>
      </c>
      <c r="G18" s="158">
        <v>16588</v>
      </c>
      <c r="H18" s="158">
        <v>16588</v>
      </c>
      <c r="I18" s="81">
        <f t="shared" si="1"/>
        <v>100</v>
      </c>
      <c r="J18" s="13"/>
    </row>
    <row r="19" spans="1:10" ht="15.75" customHeight="1">
      <c r="A19" s="46" t="s">
        <v>87</v>
      </c>
      <c r="B19" s="500" t="s">
        <v>86</v>
      </c>
      <c r="C19" s="501"/>
      <c r="D19" s="501"/>
      <c r="E19" s="502"/>
      <c r="F19" s="158">
        <v>48757</v>
      </c>
      <c r="G19" s="158">
        <v>48184</v>
      </c>
      <c r="H19" s="158">
        <v>48184</v>
      </c>
      <c r="I19" s="81">
        <f t="shared" si="1"/>
        <v>100</v>
      </c>
      <c r="J19" s="13"/>
    </row>
    <row r="20" spans="1:10" ht="12.75" customHeight="1">
      <c r="A20" s="46" t="s">
        <v>88</v>
      </c>
      <c r="B20" s="497" t="s">
        <v>78</v>
      </c>
      <c r="C20" s="505"/>
      <c r="D20" s="505"/>
      <c r="E20" s="506"/>
      <c r="F20" s="158">
        <v>21189</v>
      </c>
      <c r="G20" s="158">
        <v>23030</v>
      </c>
      <c r="H20" s="158">
        <v>23030</v>
      </c>
      <c r="I20" s="81">
        <f t="shared" si="1"/>
        <v>100</v>
      </c>
      <c r="J20" s="13"/>
    </row>
    <row r="21" spans="1:10" ht="12.75" customHeight="1">
      <c r="A21" s="46" t="s">
        <v>89</v>
      </c>
      <c r="B21" s="497" t="s">
        <v>79</v>
      </c>
      <c r="C21" s="505"/>
      <c r="D21" s="505"/>
      <c r="E21" s="506"/>
      <c r="F21" s="158">
        <v>9318</v>
      </c>
      <c r="G21" s="158">
        <v>9318</v>
      </c>
      <c r="H21" s="158">
        <v>9318</v>
      </c>
      <c r="I21" s="81">
        <f t="shared" si="1"/>
        <v>100</v>
      </c>
      <c r="J21" s="13"/>
    </row>
    <row r="22" spans="1:10" ht="12.75" customHeight="1">
      <c r="A22" s="46" t="s">
        <v>71</v>
      </c>
      <c r="B22" s="88" t="s">
        <v>80</v>
      </c>
      <c r="C22" s="86"/>
      <c r="D22" s="86"/>
      <c r="E22" s="87"/>
      <c r="F22" s="158">
        <v>2104</v>
      </c>
      <c r="G22" s="158">
        <v>2048</v>
      </c>
      <c r="H22" s="158">
        <v>2048</v>
      </c>
      <c r="I22" s="81">
        <f t="shared" si="1"/>
        <v>100</v>
      </c>
      <c r="J22" s="13"/>
    </row>
    <row r="23" spans="1:10" ht="12.75" customHeight="1">
      <c r="A23" s="46" t="s">
        <v>72</v>
      </c>
      <c r="B23" s="88" t="s">
        <v>81</v>
      </c>
      <c r="C23" s="86"/>
      <c r="D23" s="86"/>
      <c r="E23" s="87"/>
      <c r="F23" s="158">
        <v>1528</v>
      </c>
      <c r="G23" s="158">
        <v>1528</v>
      </c>
      <c r="H23" s="158">
        <v>1528</v>
      </c>
      <c r="I23" s="81">
        <f t="shared" si="1"/>
        <v>100</v>
      </c>
      <c r="J23" s="13"/>
    </row>
    <row r="24" spans="1:10" ht="12.75" customHeight="1">
      <c r="A24" s="46" t="s">
        <v>73</v>
      </c>
      <c r="B24" s="88" t="s">
        <v>82</v>
      </c>
      <c r="C24" s="86"/>
      <c r="D24" s="86"/>
      <c r="E24" s="87"/>
      <c r="F24" s="158">
        <v>1646</v>
      </c>
      <c r="G24" s="158">
        <v>3360</v>
      </c>
      <c r="H24" s="158">
        <v>3360</v>
      </c>
      <c r="I24" s="81">
        <f t="shared" si="1"/>
        <v>100</v>
      </c>
      <c r="J24" s="13"/>
    </row>
    <row r="25" spans="1:10" ht="12.75" customHeight="1">
      <c r="A25" s="46" t="s">
        <v>74</v>
      </c>
      <c r="B25" s="88" t="s">
        <v>83</v>
      </c>
      <c r="C25" s="86"/>
      <c r="D25" s="86"/>
      <c r="E25" s="87"/>
      <c r="F25" s="158"/>
      <c r="G25" s="158">
        <v>2117</v>
      </c>
      <c r="H25" s="158">
        <v>2117</v>
      </c>
      <c r="I25" s="81">
        <f t="shared" si="1"/>
        <v>100</v>
      </c>
      <c r="J25" s="13"/>
    </row>
    <row r="26" spans="1:10" ht="12.75" customHeight="1">
      <c r="A26" s="46" t="s">
        <v>75</v>
      </c>
      <c r="B26" s="88" t="s">
        <v>84</v>
      </c>
      <c r="C26" s="86"/>
      <c r="D26" s="86"/>
      <c r="E26" s="87"/>
      <c r="F26" s="158"/>
      <c r="G26" s="158">
        <v>5443</v>
      </c>
      <c r="H26" s="158">
        <v>5443</v>
      </c>
      <c r="I26" s="81">
        <f t="shared" si="1"/>
        <v>100</v>
      </c>
      <c r="J26" s="13"/>
    </row>
    <row r="27" spans="1:10" ht="12.75" customHeight="1">
      <c r="A27" s="46" t="s">
        <v>76</v>
      </c>
      <c r="B27" s="497" t="s">
        <v>52</v>
      </c>
      <c r="C27" s="498"/>
      <c r="D27" s="498"/>
      <c r="E27" s="499"/>
      <c r="F27" s="158"/>
      <c r="G27" s="158">
        <v>4675</v>
      </c>
      <c r="H27" s="158">
        <v>4675</v>
      </c>
      <c r="I27" s="81">
        <f t="shared" si="1"/>
        <v>100</v>
      </c>
      <c r="J27" s="13"/>
    </row>
    <row r="28" spans="1:9" ht="15.75">
      <c r="A28" s="157"/>
      <c r="B28" s="544" t="s">
        <v>13</v>
      </c>
      <c r="C28" s="544"/>
      <c r="D28" s="544"/>
      <c r="E28" s="544"/>
      <c r="F28" s="152"/>
      <c r="G28" s="152"/>
      <c r="H28" s="152"/>
      <c r="I28" s="153"/>
    </row>
    <row r="29" spans="1:13" ht="15.75">
      <c r="A29" s="157" t="s">
        <v>21</v>
      </c>
      <c r="B29" s="554" t="s">
        <v>208</v>
      </c>
      <c r="C29" s="554"/>
      <c r="D29" s="554"/>
      <c r="E29" s="554"/>
      <c r="F29" s="152">
        <v>53289</v>
      </c>
      <c r="G29" s="152">
        <v>64971</v>
      </c>
      <c r="H29" s="152">
        <v>60651</v>
      </c>
      <c r="I29" s="153">
        <f>H29/G29*100</f>
        <v>93.35087962321651</v>
      </c>
      <c r="M29" s="160"/>
    </row>
    <row r="30" spans="1:13" ht="15.75">
      <c r="A30" s="157" t="s">
        <v>22</v>
      </c>
      <c r="B30" s="548" t="s">
        <v>209</v>
      </c>
      <c r="C30" s="549"/>
      <c r="D30" s="549"/>
      <c r="E30" s="550"/>
      <c r="F30" s="152"/>
      <c r="G30" s="152"/>
      <c r="H30" s="152">
        <v>80</v>
      </c>
      <c r="I30" s="153"/>
      <c r="M30" s="160"/>
    </row>
    <row r="31" spans="1:9" ht="15.75">
      <c r="A31" s="157" t="s">
        <v>25</v>
      </c>
      <c r="B31" s="557" t="s">
        <v>210</v>
      </c>
      <c r="C31" s="557"/>
      <c r="D31" s="557"/>
      <c r="E31" s="557"/>
      <c r="F31" s="152"/>
      <c r="G31" s="152"/>
      <c r="H31" s="152">
        <v>39</v>
      </c>
      <c r="I31" s="153"/>
    </row>
    <row r="32" spans="1:9" ht="15.75">
      <c r="A32" s="157"/>
      <c r="B32" s="545" t="s">
        <v>211</v>
      </c>
      <c r="C32" s="546"/>
      <c r="D32" s="546"/>
      <c r="E32" s="547"/>
      <c r="F32" s="152"/>
      <c r="G32" s="152"/>
      <c r="H32" s="152"/>
      <c r="I32" s="153"/>
    </row>
    <row r="33" spans="1:9" ht="15.75">
      <c r="A33" s="157" t="s">
        <v>26</v>
      </c>
      <c r="B33" s="554" t="s">
        <v>15</v>
      </c>
      <c r="C33" s="554"/>
      <c r="D33" s="554"/>
      <c r="E33" s="554"/>
      <c r="F33" s="152">
        <v>3986</v>
      </c>
      <c r="G33" s="152">
        <v>4772</v>
      </c>
      <c r="H33" s="152"/>
      <c r="I33" s="153">
        <f>H33/G33*100</f>
        <v>0</v>
      </c>
    </row>
    <row r="34" spans="1:10" ht="15.75">
      <c r="A34" s="157" t="s">
        <v>27</v>
      </c>
      <c r="B34" s="554" t="s">
        <v>212</v>
      </c>
      <c r="C34" s="554"/>
      <c r="D34" s="554"/>
      <c r="E34" s="554"/>
      <c r="F34" s="152"/>
      <c r="G34" s="152"/>
      <c r="H34" s="152">
        <v>-3770</v>
      </c>
      <c r="I34" s="153"/>
      <c r="J34" s="161"/>
    </row>
    <row r="35" spans="1:9" ht="15.75">
      <c r="A35" s="162"/>
      <c r="B35" s="544" t="s">
        <v>16</v>
      </c>
      <c r="C35" s="544"/>
      <c r="D35" s="544"/>
      <c r="E35" s="544"/>
      <c r="F35" s="163">
        <f>SUM(F9+F10+F17+F29+F32+F33)</f>
        <v>205616</v>
      </c>
      <c r="G35" s="163">
        <f>SUM(G9+G10+G17+G29+G30+G31+G33+G34)</f>
        <v>230331</v>
      </c>
      <c r="H35" s="163">
        <f>SUM(H9+H10+H17+H29+H30+H31+H33+H34)</f>
        <v>230452</v>
      </c>
      <c r="I35" s="153">
        <f>H35/G35*100</f>
        <v>100.05253309367824</v>
      </c>
    </row>
    <row r="36" spans="1:9" ht="15.75">
      <c r="A36" s="551"/>
      <c r="B36" s="552"/>
      <c r="C36" s="552"/>
      <c r="D36" s="552"/>
      <c r="E36" s="552"/>
      <c r="F36" s="552"/>
      <c r="G36" s="552"/>
      <c r="H36" s="552"/>
      <c r="I36" s="552"/>
    </row>
    <row r="37" spans="1:9" ht="15.75">
      <c r="A37" s="552"/>
      <c r="B37" s="552"/>
      <c r="C37" s="552"/>
      <c r="D37" s="552"/>
      <c r="E37" s="552"/>
      <c r="F37" s="552"/>
      <c r="G37" s="552"/>
      <c r="H37" s="552"/>
      <c r="I37" s="552"/>
    </row>
    <row r="38" spans="1:9" ht="15.75">
      <c r="A38" s="162"/>
      <c r="B38" s="553" t="s">
        <v>8</v>
      </c>
      <c r="C38" s="552"/>
      <c r="D38" s="552"/>
      <c r="E38" s="552"/>
      <c r="F38" s="552"/>
      <c r="G38" s="552"/>
      <c r="H38" s="552"/>
      <c r="I38" s="552"/>
    </row>
    <row r="39" spans="1:9" ht="15.75">
      <c r="A39" s="165" t="s">
        <v>17</v>
      </c>
      <c r="B39" s="554" t="s">
        <v>30</v>
      </c>
      <c r="C39" s="555"/>
      <c r="D39" s="555"/>
      <c r="E39" s="555"/>
      <c r="F39" s="148">
        <v>63311</v>
      </c>
      <c r="G39" s="148">
        <v>67861</v>
      </c>
      <c r="H39" s="148">
        <v>66317</v>
      </c>
      <c r="I39" s="150">
        <f>H39/G39*100</f>
        <v>97.72476090832731</v>
      </c>
    </row>
    <row r="40" spans="1:9" ht="15" customHeight="1">
      <c r="A40" s="165" t="s">
        <v>18</v>
      </c>
      <c r="B40" s="554" t="s">
        <v>31</v>
      </c>
      <c r="C40" s="554"/>
      <c r="D40" s="554"/>
      <c r="E40" s="554"/>
      <c r="F40" s="148">
        <v>14654</v>
      </c>
      <c r="G40" s="148">
        <v>15670</v>
      </c>
      <c r="H40" s="148">
        <v>14467</v>
      </c>
      <c r="I40" s="150">
        <f>H40/G40*100</f>
        <v>92.32291001914487</v>
      </c>
    </row>
    <row r="41" spans="1:9" ht="15" customHeight="1">
      <c r="A41" s="166" t="s">
        <v>19</v>
      </c>
      <c r="B41" s="551" t="s">
        <v>32</v>
      </c>
      <c r="C41" s="552"/>
      <c r="D41" s="552"/>
      <c r="E41" s="552"/>
      <c r="F41" s="148">
        <v>61100</v>
      </c>
      <c r="G41" s="148">
        <v>70965</v>
      </c>
      <c r="H41" s="148">
        <v>66427</v>
      </c>
      <c r="I41" s="150">
        <f>H41/G41*100</f>
        <v>93.60529838652857</v>
      </c>
    </row>
    <row r="42" spans="1:12" ht="15.75">
      <c r="A42" s="165" t="s">
        <v>21</v>
      </c>
      <c r="B42" s="159" t="s">
        <v>41</v>
      </c>
      <c r="C42" s="145"/>
      <c r="D42" s="145"/>
      <c r="E42" s="145"/>
      <c r="F42" s="148">
        <v>29991</v>
      </c>
      <c r="G42" s="148">
        <v>37221</v>
      </c>
      <c r="H42" s="148">
        <v>37254</v>
      </c>
      <c r="I42" s="150">
        <f>H42/G42*100</f>
        <v>100.08865962762957</v>
      </c>
      <c r="L42" s="160"/>
    </row>
    <row r="43" spans="1:12" ht="15.75">
      <c r="A43" s="165" t="s">
        <v>22</v>
      </c>
      <c r="B43" s="548" t="s">
        <v>213</v>
      </c>
      <c r="C43" s="505"/>
      <c r="D43" s="505"/>
      <c r="E43" s="506"/>
      <c r="F43" s="148"/>
      <c r="G43" s="148"/>
      <c r="H43" s="148">
        <v>100</v>
      </c>
      <c r="I43" s="150"/>
      <c r="L43" s="160"/>
    </row>
    <row r="44" spans="1:9" ht="15.75">
      <c r="A44" s="165" t="s">
        <v>23</v>
      </c>
      <c r="B44" s="164" t="s">
        <v>214</v>
      </c>
      <c r="C44" s="145"/>
      <c r="D44" s="145"/>
      <c r="E44" s="145"/>
      <c r="F44" s="148">
        <v>4075</v>
      </c>
      <c r="G44" s="148">
        <v>4412</v>
      </c>
      <c r="H44" s="148">
        <v>3922</v>
      </c>
      <c r="I44" s="150">
        <f>H44/G44*100</f>
        <v>88.89392565729828</v>
      </c>
    </row>
    <row r="45" spans="1:9" ht="15.75">
      <c r="A45" s="165" t="s">
        <v>24</v>
      </c>
      <c r="B45" s="556" t="s">
        <v>215</v>
      </c>
      <c r="C45" s="535"/>
      <c r="D45" s="535"/>
      <c r="E45" s="536"/>
      <c r="F45" s="148"/>
      <c r="G45" s="148"/>
      <c r="H45" s="148"/>
      <c r="I45" s="150"/>
    </row>
    <row r="46" spans="1:12" ht="15.75">
      <c r="A46" s="165" t="s">
        <v>25</v>
      </c>
      <c r="B46" s="551" t="s">
        <v>93</v>
      </c>
      <c r="C46" s="552"/>
      <c r="D46" s="552"/>
      <c r="E46" s="552"/>
      <c r="F46" s="148">
        <v>30285</v>
      </c>
      <c r="G46" s="148">
        <v>33972</v>
      </c>
      <c r="H46" s="148">
        <v>33776</v>
      </c>
      <c r="I46" s="150">
        <f>H46/G46*100</f>
        <v>99.4230542799953</v>
      </c>
      <c r="L46" s="167"/>
    </row>
    <row r="47" spans="1:9" ht="15.75">
      <c r="A47" s="165" t="s">
        <v>26</v>
      </c>
      <c r="B47" s="556" t="s">
        <v>51</v>
      </c>
      <c r="C47" s="535"/>
      <c r="D47" s="535"/>
      <c r="E47" s="536"/>
      <c r="F47" s="148">
        <v>2200</v>
      </c>
      <c r="G47" s="148">
        <v>230</v>
      </c>
      <c r="H47" s="148"/>
      <c r="I47" s="150"/>
    </row>
    <row r="48" spans="1:9" ht="15.75">
      <c r="A48" s="165" t="s">
        <v>27</v>
      </c>
      <c r="B48" s="551" t="s">
        <v>216</v>
      </c>
      <c r="C48" s="552"/>
      <c r="D48" s="552"/>
      <c r="E48" s="552"/>
      <c r="F48" s="148"/>
      <c r="G48" s="148"/>
      <c r="H48" s="148">
        <v>5032</v>
      </c>
      <c r="I48" s="150"/>
    </row>
    <row r="49" spans="1:9" ht="19.5" customHeight="1">
      <c r="A49" s="165"/>
      <c r="B49" s="544" t="s">
        <v>35</v>
      </c>
      <c r="C49" s="544"/>
      <c r="D49" s="544"/>
      <c r="E49" s="544"/>
      <c r="F49" s="168">
        <f>SUM(F39:F47)</f>
        <v>205616</v>
      </c>
      <c r="G49" s="168">
        <f>SUM(G39:G47)</f>
        <v>230331</v>
      </c>
      <c r="H49" s="168">
        <f>SUM(H39:H48)</f>
        <v>227295</v>
      </c>
      <c r="I49" s="169">
        <f>H49/G49*100</f>
        <v>98.68189692225536</v>
      </c>
    </row>
    <row r="64" spans="6:9" ht="15.75">
      <c r="F64" s="170"/>
      <c r="G64" s="170"/>
      <c r="H64" s="170"/>
      <c r="I64" s="170"/>
    </row>
    <row r="65" spans="6:9" ht="15.75">
      <c r="F65" s="171"/>
      <c r="G65" s="171"/>
      <c r="H65" s="171"/>
      <c r="I65" s="172"/>
    </row>
    <row r="66" spans="6:9" ht="15.75">
      <c r="F66" s="171"/>
      <c r="G66" s="171"/>
      <c r="H66" s="171"/>
      <c r="I66" s="172"/>
    </row>
    <row r="67" spans="1:9" ht="15.75">
      <c r="A67" s="140"/>
      <c r="B67" s="140"/>
      <c r="C67" s="140"/>
      <c r="D67" s="140"/>
      <c r="E67" s="140"/>
      <c r="F67" s="174"/>
      <c r="G67" s="174"/>
      <c r="H67" s="174"/>
      <c r="I67" s="175"/>
    </row>
    <row r="69" spans="1:9" ht="15.75">
      <c r="A69" s="161"/>
      <c r="B69" s="161"/>
      <c r="C69" s="161"/>
      <c r="D69" s="161"/>
      <c r="E69" s="161"/>
      <c r="F69" s="142"/>
      <c r="G69" s="142"/>
      <c r="H69" s="142"/>
      <c r="I69" s="176"/>
    </row>
    <row r="70" spans="1:9" ht="15.75">
      <c r="A70" s="177"/>
      <c r="B70" s="178"/>
      <c r="C70" s="178"/>
      <c r="D70" s="178"/>
      <c r="E70" s="178"/>
      <c r="F70" s="179"/>
      <c r="G70" s="179"/>
      <c r="H70" s="180"/>
      <c r="I70" s="180"/>
    </row>
    <row r="71" spans="1:9" ht="15.75">
      <c r="A71" s="177"/>
      <c r="B71" s="178"/>
      <c r="C71" s="178"/>
      <c r="D71" s="178"/>
      <c r="E71" s="178"/>
      <c r="F71" s="179"/>
      <c r="G71" s="179"/>
      <c r="H71" s="179"/>
      <c r="I71" s="181"/>
    </row>
    <row r="72" spans="1:9" ht="15.75">
      <c r="A72" s="161"/>
      <c r="B72" s="161"/>
      <c r="C72" s="161"/>
      <c r="D72" s="161"/>
      <c r="E72" s="161"/>
      <c r="F72" s="142"/>
      <c r="G72" s="142"/>
      <c r="H72" s="142"/>
      <c r="I72" s="176"/>
    </row>
    <row r="80" spans="1:9" ht="15.75">
      <c r="A80" s="178"/>
      <c r="B80" s="182"/>
      <c r="C80" s="182"/>
      <c r="D80" s="182"/>
      <c r="E80" s="182"/>
      <c r="F80" s="142"/>
      <c r="G80" s="142"/>
      <c r="H80" s="142"/>
      <c r="I80" s="176"/>
    </row>
    <row r="81" spans="1:9" ht="15.75">
      <c r="A81" s="178"/>
      <c r="B81" s="182"/>
      <c r="C81" s="182"/>
      <c r="D81" s="182"/>
      <c r="E81" s="182"/>
      <c r="F81" s="142"/>
      <c r="G81" s="142"/>
      <c r="H81" s="142"/>
      <c r="I81" s="176"/>
    </row>
    <row r="82" spans="1:9" ht="15.75">
      <c r="A82" s="178"/>
      <c r="B82" s="182"/>
      <c r="C82" s="182"/>
      <c r="D82" s="182"/>
      <c r="E82" s="182"/>
      <c r="F82" s="142"/>
      <c r="G82" s="142"/>
      <c r="H82" s="142"/>
      <c r="I82" s="176"/>
    </row>
    <row r="83" spans="1:9" ht="15.75">
      <c r="A83" s="161"/>
      <c r="B83" s="183"/>
      <c r="C83" s="183"/>
      <c r="D83" s="183"/>
      <c r="E83" s="183"/>
      <c r="F83" s="142"/>
      <c r="G83" s="142"/>
      <c r="H83" s="142"/>
      <c r="I83" s="176"/>
    </row>
    <row r="84" spans="1:9" ht="15.75">
      <c r="A84" s="161"/>
      <c r="B84" s="161"/>
      <c r="C84" s="161"/>
      <c r="D84" s="161"/>
      <c r="E84" s="161"/>
      <c r="F84" s="142"/>
      <c r="G84" s="142"/>
      <c r="H84" s="142"/>
      <c r="I84" s="176"/>
    </row>
    <row r="116" ht="15.75">
      <c r="A116" s="184"/>
    </row>
  </sheetData>
  <sheetProtection/>
  <mergeCells count="42">
    <mergeCell ref="B7:E7"/>
    <mergeCell ref="B9:E9"/>
    <mergeCell ref="B10:E10"/>
    <mergeCell ref="B13:E13"/>
    <mergeCell ref="B11:E11"/>
    <mergeCell ref="B12:E12"/>
    <mergeCell ref="I5:I6"/>
    <mergeCell ref="E1:I1"/>
    <mergeCell ref="A2:I2"/>
    <mergeCell ref="A3:I3"/>
    <mergeCell ref="A5:A6"/>
    <mergeCell ref="H4:I4"/>
    <mergeCell ref="B5:E6"/>
    <mergeCell ref="F6:G6"/>
    <mergeCell ref="H5:H6"/>
    <mergeCell ref="B49:E49"/>
    <mergeCell ref="B34:E34"/>
    <mergeCell ref="B28:E28"/>
    <mergeCell ref="B29:E29"/>
    <mergeCell ref="B35:E35"/>
    <mergeCell ref="B33:E33"/>
    <mergeCell ref="B46:E46"/>
    <mergeCell ref="B47:E47"/>
    <mergeCell ref="B45:E45"/>
    <mergeCell ref="B31:E31"/>
    <mergeCell ref="B48:E48"/>
    <mergeCell ref="A36:I37"/>
    <mergeCell ref="B38:I38"/>
    <mergeCell ref="B39:E39"/>
    <mergeCell ref="B40:E40"/>
    <mergeCell ref="B41:E41"/>
    <mergeCell ref="B43:E43"/>
    <mergeCell ref="B16:E16"/>
    <mergeCell ref="B32:E32"/>
    <mergeCell ref="B14:E14"/>
    <mergeCell ref="B17:E17"/>
    <mergeCell ref="B27:E27"/>
    <mergeCell ref="B30:E30"/>
    <mergeCell ref="B20:E20"/>
    <mergeCell ref="B21:E21"/>
    <mergeCell ref="B18:E18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&amp;R1/a. számú melléklet az 5/2014.(IV.25.) önkormányzati rendelethez</oddHeader>
  </headerFooter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.7109375" style="0" customWidth="1"/>
    <col min="5" max="5" width="12.00390625" style="0" customWidth="1"/>
    <col min="6" max="6" width="10.28125" style="186" customWidth="1"/>
    <col min="7" max="7" width="10.140625" style="186" customWidth="1"/>
    <col min="8" max="8" width="9.140625" style="186" customWidth="1"/>
    <col min="9" max="9" width="9.57421875" style="0" customWidth="1"/>
  </cols>
  <sheetData>
    <row r="1" spans="5:9" ht="12.75">
      <c r="E1" s="537"/>
      <c r="F1" s="537"/>
      <c r="G1" s="537"/>
      <c r="H1" s="537"/>
      <c r="I1" s="537"/>
    </row>
    <row r="2" spans="5:9" ht="12.75">
      <c r="E2" s="138"/>
      <c r="F2" s="26"/>
      <c r="G2" s="26"/>
      <c r="H2" s="26"/>
      <c r="I2" s="138"/>
    </row>
    <row r="5" spans="1:9" ht="12.75">
      <c r="A5" s="516"/>
      <c r="B5" s="516"/>
      <c r="C5" s="516"/>
      <c r="D5" s="516"/>
      <c r="E5" s="516"/>
      <c r="F5" s="516"/>
      <c r="G5" s="516"/>
      <c r="H5" s="516"/>
      <c r="I5" s="516"/>
    </row>
    <row r="6" spans="1:9" ht="16.5" customHeight="1">
      <c r="A6" s="516" t="s">
        <v>217</v>
      </c>
      <c r="B6" s="516"/>
      <c r="C6" s="516"/>
      <c r="D6" s="516"/>
      <c r="E6" s="516"/>
      <c r="F6" s="516"/>
      <c r="G6" s="516"/>
      <c r="H6" s="516"/>
      <c r="I6" s="516"/>
    </row>
    <row r="10" spans="7:9" ht="12.75">
      <c r="G10" s="187"/>
      <c r="H10" s="578" t="s">
        <v>4</v>
      </c>
      <c r="I10" s="578"/>
    </row>
    <row r="11" spans="1:9" ht="15.75" customHeight="1">
      <c r="A11" s="579" t="s">
        <v>48</v>
      </c>
      <c r="B11" s="580" t="s">
        <v>7</v>
      </c>
      <c r="C11" s="580"/>
      <c r="D11" s="580"/>
      <c r="E11" s="580"/>
      <c r="F11" s="188" t="s">
        <v>218</v>
      </c>
      <c r="G11" s="188" t="s">
        <v>1</v>
      </c>
      <c r="H11" s="582" t="s">
        <v>2</v>
      </c>
      <c r="I11" s="583" t="s">
        <v>219</v>
      </c>
    </row>
    <row r="12" spans="1:9" ht="32.25" customHeight="1">
      <c r="A12" s="579"/>
      <c r="B12" s="580"/>
      <c r="C12" s="580"/>
      <c r="D12" s="580"/>
      <c r="E12" s="580"/>
      <c r="F12" s="584" t="s">
        <v>3</v>
      </c>
      <c r="G12" s="584"/>
      <c r="H12" s="582"/>
      <c r="I12" s="583"/>
    </row>
    <row r="13" spans="1:9" ht="12.75">
      <c r="A13" s="189"/>
      <c r="B13" s="587" t="s">
        <v>6</v>
      </c>
      <c r="C13" s="587"/>
      <c r="D13" s="587"/>
      <c r="E13" s="587"/>
      <c r="F13" s="190"/>
      <c r="G13" s="190"/>
      <c r="H13" s="190"/>
      <c r="I13" s="108"/>
    </row>
    <row r="14" spans="1:9" ht="12.75">
      <c r="A14" s="191" t="s">
        <v>17</v>
      </c>
      <c r="B14" s="588" t="s">
        <v>90</v>
      </c>
      <c r="C14" s="588"/>
      <c r="D14" s="588"/>
      <c r="E14" s="588"/>
      <c r="F14" s="192">
        <v>950</v>
      </c>
      <c r="G14" s="192">
        <v>950</v>
      </c>
      <c r="H14" s="192">
        <v>643</v>
      </c>
      <c r="I14" s="193">
        <f>H14/G14*100</f>
        <v>67.6842105263158</v>
      </c>
    </row>
    <row r="15" spans="1:9" ht="12.75">
      <c r="A15" s="191" t="s">
        <v>18</v>
      </c>
      <c r="B15" s="581" t="s">
        <v>9</v>
      </c>
      <c r="C15" s="581"/>
      <c r="D15" s="581"/>
      <c r="E15" s="581"/>
      <c r="F15" s="192"/>
      <c r="G15" s="192">
        <v>12094</v>
      </c>
      <c r="H15" s="192">
        <v>12094</v>
      </c>
      <c r="I15" s="193">
        <f>H15/G15*100</f>
        <v>100</v>
      </c>
    </row>
    <row r="16" spans="1:9" ht="12.75">
      <c r="A16" s="191" t="s">
        <v>19</v>
      </c>
      <c r="B16" s="581" t="s">
        <v>220</v>
      </c>
      <c r="C16" s="581"/>
      <c r="D16" s="581"/>
      <c r="E16" s="581"/>
      <c r="F16" s="192"/>
      <c r="G16" s="192"/>
      <c r="H16" s="192"/>
      <c r="I16" s="193"/>
    </row>
    <row r="17" spans="1:9" ht="12.75">
      <c r="A17" s="191" t="s">
        <v>21</v>
      </c>
      <c r="B17" s="581" t="s">
        <v>221</v>
      </c>
      <c r="C17" s="581"/>
      <c r="D17" s="581"/>
      <c r="E17" s="581"/>
      <c r="F17" s="192"/>
      <c r="G17" s="192"/>
      <c r="H17" s="192"/>
      <c r="I17" s="193"/>
    </row>
    <row r="18" spans="1:9" ht="12.75">
      <c r="A18" s="191" t="s">
        <v>22</v>
      </c>
      <c r="B18" s="581" t="s">
        <v>222</v>
      </c>
      <c r="C18" s="581"/>
      <c r="D18" s="581"/>
      <c r="E18" s="581"/>
      <c r="G18" s="192"/>
      <c r="H18" s="192"/>
      <c r="I18" s="193"/>
    </row>
    <row r="19" spans="1:9" ht="12.75">
      <c r="A19" s="195" t="s">
        <v>24</v>
      </c>
      <c r="B19" s="585" t="s">
        <v>223</v>
      </c>
      <c r="C19" s="555"/>
      <c r="D19" s="555"/>
      <c r="E19" s="555"/>
      <c r="F19" s="192"/>
      <c r="G19" s="192"/>
      <c r="H19" s="192"/>
      <c r="I19" s="193"/>
    </row>
    <row r="20" spans="1:9" ht="12.75">
      <c r="A20" s="191" t="s">
        <v>25</v>
      </c>
      <c r="B20" s="566" t="s">
        <v>224</v>
      </c>
      <c r="C20" s="567"/>
      <c r="D20" s="567"/>
      <c r="E20" s="568"/>
      <c r="F20" s="192">
        <v>17669</v>
      </c>
      <c r="G20" s="192">
        <v>64115</v>
      </c>
      <c r="H20" s="192">
        <v>62558</v>
      </c>
      <c r="I20" s="193">
        <f>H20/G20*100</f>
        <v>97.5715511190829</v>
      </c>
    </row>
    <row r="21" spans="1:9" ht="12.75">
      <c r="A21" s="191" t="s">
        <v>26</v>
      </c>
      <c r="B21" s="575" t="s">
        <v>225</v>
      </c>
      <c r="C21" s="576"/>
      <c r="D21" s="576"/>
      <c r="E21" s="577"/>
      <c r="F21" s="192">
        <v>150</v>
      </c>
      <c r="G21" s="192">
        <v>150</v>
      </c>
      <c r="H21" s="192">
        <v>383</v>
      </c>
      <c r="I21" s="193"/>
    </row>
    <row r="22" spans="1:9" ht="12.75">
      <c r="A22" s="191" t="s">
        <v>27</v>
      </c>
      <c r="B22" s="173" t="s">
        <v>226</v>
      </c>
      <c r="C22" s="173"/>
      <c r="D22" s="173"/>
      <c r="E22" s="173"/>
      <c r="F22" s="192"/>
      <c r="H22" s="192"/>
      <c r="I22" s="193"/>
    </row>
    <row r="23" spans="1:9" ht="12.75">
      <c r="A23" s="191" t="s">
        <v>28</v>
      </c>
      <c r="B23" s="196" t="s">
        <v>227</v>
      </c>
      <c r="C23" s="197"/>
      <c r="D23" s="197"/>
      <c r="E23" s="198"/>
      <c r="F23" s="192"/>
      <c r="G23" s="192"/>
      <c r="H23" s="192"/>
      <c r="I23" s="193"/>
    </row>
    <row r="24" spans="1:9" ht="12.75">
      <c r="A24" s="191" t="s">
        <v>29</v>
      </c>
      <c r="B24" s="194" t="s">
        <v>228</v>
      </c>
      <c r="C24" s="173"/>
      <c r="D24" s="173"/>
      <c r="E24" s="173"/>
      <c r="F24" s="192">
        <v>550</v>
      </c>
      <c r="G24" s="192">
        <v>550</v>
      </c>
      <c r="H24" s="192">
        <v>230</v>
      </c>
      <c r="I24" s="193">
        <f>H24/G24*100</f>
        <v>41.81818181818181</v>
      </c>
    </row>
    <row r="25" spans="1:9" ht="12.75">
      <c r="A25" s="191" t="s">
        <v>60</v>
      </c>
      <c r="B25" s="194" t="s">
        <v>229</v>
      </c>
      <c r="C25" s="194"/>
      <c r="D25" s="194"/>
      <c r="E25" s="194"/>
      <c r="F25" s="192">
        <v>12998</v>
      </c>
      <c r="G25" s="192">
        <v>7403</v>
      </c>
      <c r="H25" s="192"/>
      <c r="I25" s="193">
        <f>H25/G25*100</f>
        <v>0</v>
      </c>
    </row>
    <row r="26" spans="1:9" ht="12.75">
      <c r="A26" s="191"/>
      <c r="B26" s="586"/>
      <c r="C26" s="535"/>
      <c r="D26" s="535"/>
      <c r="E26" s="536"/>
      <c r="F26" s="192"/>
      <c r="G26" s="192"/>
      <c r="H26" s="192"/>
      <c r="I26" s="193"/>
    </row>
    <row r="27" spans="1:9" ht="12.75">
      <c r="A27" s="191"/>
      <c r="B27" s="569" t="s">
        <v>230</v>
      </c>
      <c r="C27" s="570"/>
      <c r="D27" s="570"/>
      <c r="E27" s="571"/>
      <c r="F27" s="38">
        <f>SUM(F14:F26)</f>
        <v>32317</v>
      </c>
      <c r="G27" s="38">
        <f>SUM(G14:G26)</f>
        <v>85262</v>
      </c>
      <c r="H27" s="38">
        <f>SUM(H14:H26)</f>
        <v>75908</v>
      </c>
      <c r="I27" s="199">
        <f>H27/G27*100</f>
        <v>89.02911027186789</v>
      </c>
    </row>
    <row r="28" spans="1:9" ht="12.75">
      <c r="A28" s="191"/>
      <c r="B28" s="572" t="s">
        <v>8</v>
      </c>
      <c r="C28" s="573"/>
      <c r="D28" s="573"/>
      <c r="E28" s="574"/>
      <c r="F28" s="192"/>
      <c r="G28" s="192"/>
      <c r="H28" s="192"/>
      <c r="I28" s="193"/>
    </row>
    <row r="29" spans="1:9" ht="12.75">
      <c r="A29" s="191" t="s">
        <v>231</v>
      </c>
      <c r="B29" s="566" t="s">
        <v>33</v>
      </c>
      <c r="C29" s="567"/>
      <c r="D29" s="567"/>
      <c r="E29" s="568"/>
      <c r="F29" s="192">
        <v>17669</v>
      </c>
      <c r="G29" s="192">
        <v>68450</v>
      </c>
      <c r="H29" s="192">
        <v>65524</v>
      </c>
      <c r="I29" s="193">
        <f>H29/G29*100</f>
        <v>95.7253469685902</v>
      </c>
    </row>
    <row r="30" spans="1:9" ht="12.75">
      <c r="A30" s="191" t="s">
        <v>18</v>
      </c>
      <c r="B30" s="575" t="s">
        <v>232</v>
      </c>
      <c r="C30" s="576"/>
      <c r="D30" s="576"/>
      <c r="E30" s="577"/>
      <c r="F30" s="192">
        <v>8000</v>
      </c>
      <c r="G30" s="192">
        <v>12288</v>
      </c>
      <c r="H30" s="192">
        <v>3296</v>
      </c>
      <c r="I30" s="193">
        <f>H30/G30*100</f>
        <v>26.822916666666668</v>
      </c>
    </row>
    <row r="31" spans="1:9" ht="12.75">
      <c r="A31" s="191" t="s">
        <v>19</v>
      </c>
      <c r="B31" s="566" t="s">
        <v>233</v>
      </c>
      <c r="C31" s="505"/>
      <c r="D31" s="505"/>
      <c r="E31" s="506"/>
      <c r="F31" s="192">
        <v>1235</v>
      </c>
      <c r="G31" s="192">
        <v>1235</v>
      </c>
      <c r="H31" s="192">
        <v>1198</v>
      </c>
      <c r="I31" s="193">
        <f>H31/G31*100</f>
        <v>97.00404858299595</v>
      </c>
    </row>
    <row r="32" spans="1:9" ht="12.75">
      <c r="A32" s="191" t="s">
        <v>21</v>
      </c>
      <c r="B32" s="194" t="s">
        <v>234</v>
      </c>
      <c r="C32" s="149"/>
      <c r="D32" s="149"/>
      <c r="E32" s="149"/>
      <c r="F32" s="192"/>
      <c r="G32" s="192">
        <v>200</v>
      </c>
      <c r="H32" s="192">
        <v>208</v>
      </c>
      <c r="I32" s="193">
        <f>H32/G32*100</f>
        <v>104</v>
      </c>
    </row>
    <row r="33" spans="1:9" ht="12.75">
      <c r="A33" s="191" t="s">
        <v>22</v>
      </c>
      <c r="B33" s="566" t="s">
        <v>235</v>
      </c>
      <c r="C33" s="567"/>
      <c r="D33" s="567"/>
      <c r="E33" s="568"/>
      <c r="F33" s="192"/>
      <c r="G33" s="192"/>
      <c r="H33" s="192"/>
      <c r="I33" s="193"/>
    </row>
    <row r="34" spans="1:9" ht="12.75">
      <c r="A34" s="191" t="s">
        <v>23</v>
      </c>
      <c r="B34" s="575" t="s">
        <v>236</v>
      </c>
      <c r="C34" s="576"/>
      <c r="D34" s="576"/>
      <c r="E34" s="577"/>
      <c r="F34" s="192">
        <v>5413</v>
      </c>
      <c r="G34" s="192">
        <v>3089</v>
      </c>
      <c r="H34" s="192"/>
      <c r="I34" s="193"/>
    </row>
    <row r="35" spans="1:9" ht="12.75">
      <c r="A35" s="191"/>
      <c r="B35" s="566"/>
      <c r="C35" s="567"/>
      <c r="D35" s="567"/>
      <c r="E35" s="568"/>
      <c r="F35" s="192"/>
      <c r="G35" s="192"/>
      <c r="H35" s="192"/>
      <c r="I35" s="193"/>
    </row>
    <row r="36" spans="1:9" ht="12.75">
      <c r="A36" s="191"/>
      <c r="B36" s="589" t="s">
        <v>237</v>
      </c>
      <c r="C36" s="589"/>
      <c r="D36" s="589"/>
      <c r="E36" s="589"/>
      <c r="F36" s="38">
        <f>SUM(F29:F35)</f>
        <v>32317</v>
      </c>
      <c r="G36" s="38">
        <f>SUM(G29:G35)</f>
        <v>85262</v>
      </c>
      <c r="H36" s="38">
        <f>SUM(H29:H35)</f>
        <v>70226</v>
      </c>
      <c r="I36" s="199">
        <f>H36/G36*100</f>
        <v>82.36494569679341</v>
      </c>
    </row>
    <row r="53" ht="12.75">
      <c r="I53" s="89"/>
    </row>
  </sheetData>
  <sheetProtection/>
  <mergeCells count="28">
    <mergeCell ref="B36:E36"/>
    <mergeCell ref="B29:E29"/>
    <mergeCell ref="B15:E15"/>
    <mergeCell ref="B16:E16"/>
    <mergeCell ref="B21:E21"/>
    <mergeCell ref="B17:E17"/>
    <mergeCell ref="I11:I12"/>
    <mergeCell ref="F12:G12"/>
    <mergeCell ref="B19:E19"/>
    <mergeCell ref="B26:E26"/>
    <mergeCell ref="B13:E13"/>
    <mergeCell ref="B14:E14"/>
    <mergeCell ref="B11:E12"/>
    <mergeCell ref="B18:E18"/>
    <mergeCell ref="B20:E20"/>
    <mergeCell ref="B33:E33"/>
    <mergeCell ref="B34:E34"/>
    <mergeCell ref="H11:H12"/>
    <mergeCell ref="B35:E35"/>
    <mergeCell ref="B27:E27"/>
    <mergeCell ref="B28:E28"/>
    <mergeCell ref="B30:E30"/>
    <mergeCell ref="B31:E31"/>
    <mergeCell ref="E1:I1"/>
    <mergeCell ref="H10:I10"/>
    <mergeCell ref="A5:I5"/>
    <mergeCell ref="A6:I6"/>
    <mergeCell ref="A11:A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&amp;R1/b. számú melléklet az 5/2014.(IV.25.)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60"/>
  <sheetViews>
    <sheetView zoomScalePageLayoutView="0" workbookViewId="0" topLeftCell="M20">
      <selection activeCell="AC23" sqref="AC23"/>
    </sheetView>
  </sheetViews>
  <sheetFormatPr defaultColWidth="9.140625" defaultRowHeight="12.75"/>
  <cols>
    <col min="1" max="1" width="5.421875" style="200" customWidth="1"/>
    <col min="2" max="4" width="6.7109375" style="200" customWidth="1"/>
    <col min="5" max="5" width="9.7109375" style="200" customWidth="1"/>
    <col min="6" max="6" width="7.7109375" style="200" customWidth="1"/>
    <col min="7" max="7" width="9.00390625" style="200" customWidth="1"/>
    <col min="8" max="8" width="7.00390625" style="200" customWidth="1"/>
    <col min="9" max="9" width="8.140625" style="200" customWidth="1"/>
    <col min="10" max="10" width="7.7109375" style="200" customWidth="1"/>
    <col min="11" max="11" width="8.8515625" style="200" customWidth="1"/>
    <col min="12" max="13" width="7.00390625" style="200" customWidth="1"/>
    <col min="14" max="15" width="6.7109375" style="200" customWidth="1"/>
    <col min="16" max="16" width="7.00390625" style="200" customWidth="1"/>
    <col min="17" max="17" width="10.28125" style="200" customWidth="1"/>
    <col min="18" max="18" width="8.8515625" style="200" customWidth="1"/>
    <col min="19" max="19" width="7.57421875" style="200" customWidth="1"/>
    <col min="20" max="20" width="7.00390625" style="200" customWidth="1"/>
    <col min="21" max="21" width="7.421875" style="200" customWidth="1"/>
    <col min="22" max="22" width="6.8515625" style="200" customWidth="1"/>
    <col min="23" max="23" width="6.7109375" style="200" customWidth="1"/>
    <col min="24" max="24" width="6.28125" style="200" customWidth="1"/>
    <col min="25" max="25" width="7.00390625" style="200" customWidth="1"/>
    <col min="26" max="27" width="6.421875" style="200" customWidth="1"/>
    <col min="28" max="28" width="6.00390625" style="200" customWidth="1"/>
    <col min="29" max="29" width="6.8515625" style="200" customWidth="1"/>
    <col min="30" max="30" width="7.8515625" style="200" customWidth="1"/>
    <col min="31" max="32" width="7.00390625" style="200" customWidth="1"/>
    <col min="33" max="33" width="6.7109375" style="200" customWidth="1"/>
    <col min="34" max="34" width="6.28125" style="200" customWidth="1"/>
    <col min="35" max="35" width="5.57421875" style="200" customWidth="1"/>
    <col min="36" max="36" width="6.57421875" style="200" customWidth="1"/>
    <col min="37" max="37" width="6.8515625" style="200" customWidth="1"/>
    <col min="38" max="38" width="6.00390625" style="200" customWidth="1"/>
    <col min="39" max="39" width="6.28125" style="200" customWidth="1"/>
    <col min="40" max="16384" width="9.140625" style="200" customWidth="1"/>
  </cols>
  <sheetData>
    <row r="1" spans="12:19" ht="12.75">
      <c r="L1" s="692" t="s">
        <v>772</v>
      </c>
      <c r="M1" s="692"/>
      <c r="N1" s="692"/>
      <c r="O1" s="692"/>
      <c r="P1" s="692"/>
      <c r="Q1" s="692"/>
      <c r="R1" s="201"/>
      <c r="S1" s="201"/>
    </row>
    <row r="2" spans="1:19" ht="15.75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202"/>
      <c r="S2" s="201"/>
    </row>
    <row r="3" spans="1:19" ht="12.75">
      <c r="A3" s="590" t="s">
        <v>238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202"/>
      <c r="S3" s="201"/>
    </row>
    <row r="4" spans="13:19" ht="12.75">
      <c r="M4" s="201"/>
      <c r="O4" s="203"/>
      <c r="P4" s="203"/>
      <c r="Q4" s="204" t="s">
        <v>4</v>
      </c>
      <c r="R4" s="202"/>
      <c r="S4" s="202"/>
    </row>
    <row r="5" spans="1:17" ht="12.75">
      <c r="A5" s="597" t="s">
        <v>48</v>
      </c>
      <c r="B5" s="593" t="s">
        <v>239</v>
      </c>
      <c r="C5" s="593"/>
      <c r="D5" s="593"/>
      <c r="E5" s="593"/>
      <c r="F5" s="596" t="s">
        <v>240</v>
      </c>
      <c r="G5" s="596"/>
      <c r="H5" s="596"/>
      <c r="I5" s="596"/>
      <c r="J5" s="591" t="s">
        <v>241</v>
      </c>
      <c r="K5" s="591"/>
      <c r="L5" s="591"/>
      <c r="M5" s="591"/>
      <c r="N5" s="591"/>
      <c r="O5" s="591"/>
      <c r="P5" s="591"/>
      <c r="Q5" s="591"/>
    </row>
    <row r="6" spans="1:17" ht="16.5" customHeight="1">
      <c r="A6" s="597"/>
      <c r="B6" s="593"/>
      <c r="C6" s="593"/>
      <c r="D6" s="593"/>
      <c r="E6" s="593"/>
      <c r="F6" s="596"/>
      <c r="G6" s="596"/>
      <c r="H6" s="596"/>
      <c r="I6" s="596"/>
      <c r="J6" s="591" t="s">
        <v>242</v>
      </c>
      <c r="K6" s="591"/>
      <c r="L6" s="591"/>
      <c r="M6" s="591"/>
      <c r="N6" s="591" t="s">
        <v>243</v>
      </c>
      <c r="O6" s="591"/>
      <c r="P6" s="591"/>
      <c r="Q6" s="591"/>
    </row>
    <row r="7" spans="1:17" ht="20.25" customHeight="1">
      <c r="A7" s="597"/>
      <c r="B7" s="593"/>
      <c r="C7" s="593"/>
      <c r="D7" s="593"/>
      <c r="E7" s="593"/>
      <c r="F7" s="206" t="s">
        <v>0</v>
      </c>
      <c r="G7" s="206" t="s">
        <v>1</v>
      </c>
      <c r="H7" s="591" t="s">
        <v>2</v>
      </c>
      <c r="I7" s="591"/>
      <c r="J7" s="206" t="s">
        <v>0</v>
      </c>
      <c r="K7" s="206" t="s">
        <v>1</v>
      </c>
      <c r="L7" s="591" t="s">
        <v>2</v>
      </c>
      <c r="M7" s="591"/>
      <c r="N7" s="206" t="s">
        <v>0</v>
      </c>
      <c r="O7" s="206" t="s">
        <v>1</v>
      </c>
      <c r="P7" s="591" t="s">
        <v>2</v>
      </c>
      <c r="Q7" s="591"/>
    </row>
    <row r="8" spans="1:17" ht="27" customHeight="1">
      <c r="A8" s="597"/>
      <c r="B8" s="593"/>
      <c r="C8" s="593"/>
      <c r="D8" s="593"/>
      <c r="E8" s="593"/>
      <c r="F8" s="591" t="s">
        <v>3</v>
      </c>
      <c r="G8" s="591"/>
      <c r="H8" s="206" t="s">
        <v>244</v>
      </c>
      <c r="I8" s="207" t="s">
        <v>245</v>
      </c>
      <c r="J8" s="591" t="s">
        <v>3</v>
      </c>
      <c r="K8" s="591"/>
      <c r="L8" s="206" t="s">
        <v>244</v>
      </c>
      <c r="M8" s="207" t="s">
        <v>245</v>
      </c>
      <c r="N8" s="591" t="s">
        <v>3</v>
      </c>
      <c r="O8" s="591"/>
      <c r="P8" s="206" t="s">
        <v>244</v>
      </c>
      <c r="Q8" s="207" t="s">
        <v>245</v>
      </c>
    </row>
    <row r="9" spans="1:17" ht="12.75">
      <c r="A9" s="597"/>
      <c r="B9" s="591" t="s">
        <v>17</v>
      </c>
      <c r="C9" s="591"/>
      <c r="D9" s="591"/>
      <c r="E9" s="591"/>
      <c r="F9" s="206" t="s">
        <v>18</v>
      </c>
      <c r="G9" s="206" t="s">
        <v>19</v>
      </c>
      <c r="H9" s="206" t="s">
        <v>21</v>
      </c>
      <c r="I9" s="206" t="s">
        <v>22</v>
      </c>
      <c r="J9" s="206" t="s">
        <v>23</v>
      </c>
      <c r="K9" s="206" t="s">
        <v>24</v>
      </c>
      <c r="L9" s="206" t="s">
        <v>25</v>
      </c>
      <c r="M9" s="206" t="s">
        <v>26</v>
      </c>
      <c r="N9" s="206" t="s">
        <v>27</v>
      </c>
      <c r="O9" s="206" t="s">
        <v>28</v>
      </c>
      <c r="P9" s="206" t="s">
        <v>29</v>
      </c>
      <c r="Q9" s="206" t="s">
        <v>60</v>
      </c>
    </row>
    <row r="10" spans="1:17" ht="12.7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</row>
    <row r="11" spans="1:17" ht="25.5" customHeight="1">
      <c r="A11" s="209" t="s">
        <v>17</v>
      </c>
      <c r="B11" s="599" t="s">
        <v>246</v>
      </c>
      <c r="C11" s="599"/>
      <c r="D11" s="599"/>
      <c r="E11" s="599"/>
      <c r="F11" s="210"/>
      <c r="G11" s="210"/>
      <c r="H11" s="210"/>
      <c r="I11" s="211"/>
      <c r="J11" s="210"/>
      <c r="K11" s="210"/>
      <c r="L11" s="210"/>
      <c r="M11" s="211"/>
      <c r="N11" s="210"/>
      <c r="O11" s="210"/>
      <c r="P11" s="210"/>
      <c r="Q11" s="211"/>
    </row>
    <row r="12" spans="1:17" ht="15" customHeight="1">
      <c r="A12" s="209"/>
      <c r="B12" s="599" t="s">
        <v>247</v>
      </c>
      <c r="C12" s="599"/>
      <c r="D12" s="599"/>
      <c r="E12" s="599"/>
      <c r="F12" s="210">
        <f aca="true" t="shared" si="0" ref="F12:H13">SUM(J12+N12)</f>
        <v>199966</v>
      </c>
      <c r="G12" s="210">
        <f t="shared" si="0"/>
        <v>275241</v>
      </c>
      <c r="H12" s="210">
        <f t="shared" si="0"/>
        <v>266031</v>
      </c>
      <c r="I12" s="211">
        <f>H12/G12*100</f>
        <v>96.65384154250275</v>
      </c>
      <c r="J12" s="210">
        <v>128889</v>
      </c>
      <c r="K12" s="210">
        <v>186448</v>
      </c>
      <c r="L12" s="210">
        <v>177238</v>
      </c>
      <c r="M12" s="211">
        <f>L12/K12*100</f>
        <v>95.06028490517463</v>
      </c>
      <c r="N12" s="210">
        <v>71077</v>
      </c>
      <c r="O12" s="210">
        <v>88793</v>
      </c>
      <c r="P12" s="210">
        <v>88793</v>
      </c>
      <c r="Q12" s="211">
        <f>P12/O12*100</f>
        <v>100</v>
      </c>
    </row>
    <row r="13" spans="1:17" ht="14.25" customHeight="1">
      <c r="A13" s="208"/>
      <c r="B13" s="598" t="s">
        <v>248</v>
      </c>
      <c r="C13" s="598"/>
      <c r="D13" s="598"/>
      <c r="E13" s="598"/>
      <c r="F13" s="210">
        <f t="shared" si="0"/>
        <v>37967</v>
      </c>
      <c r="G13" s="210">
        <f t="shared" si="0"/>
        <v>40352</v>
      </c>
      <c r="H13" s="210">
        <f t="shared" si="0"/>
        <v>40329</v>
      </c>
      <c r="I13" s="211">
        <f>H13/G13*100</f>
        <v>99.94300158604283</v>
      </c>
      <c r="K13" s="200">
        <v>760</v>
      </c>
      <c r="L13" s="200">
        <v>737</v>
      </c>
      <c r="M13" s="211">
        <f>L13/K13*100</f>
        <v>96.97368421052632</v>
      </c>
      <c r="N13" s="210">
        <v>37967</v>
      </c>
      <c r="O13" s="210">
        <v>39592</v>
      </c>
      <c r="P13" s="210">
        <v>39592</v>
      </c>
      <c r="Q13" s="211">
        <f>P13/O13*100</f>
        <v>100</v>
      </c>
    </row>
    <row r="14" spans="1:36" ht="12.75" customHeight="1">
      <c r="A14" s="208"/>
      <c r="B14" s="212" t="s">
        <v>249</v>
      </c>
      <c r="C14" s="212"/>
      <c r="D14" s="212"/>
      <c r="E14" s="212"/>
      <c r="F14" s="213">
        <f>SUM(F12:F13)</f>
        <v>237933</v>
      </c>
      <c r="G14" s="213">
        <f>SUM(G12:G13)</f>
        <v>315593</v>
      </c>
      <c r="H14" s="213">
        <f>SUM(L14+P14)</f>
        <v>306360</v>
      </c>
      <c r="I14" s="214">
        <f>H14/G14*100</f>
        <v>97.07439645366026</v>
      </c>
      <c r="J14" s="215">
        <f>SUM(J12:J13)</f>
        <v>128889</v>
      </c>
      <c r="K14" s="215">
        <f>SUM(K12:K13)</f>
        <v>187208</v>
      </c>
      <c r="L14" s="215">
        <f>SUM(L12:L13)</f>
        <v>177975</v>
      </c>
      <c r="M14" s="214">
        <f>L14/K14*100</f>
        <v>95.06805264732276</v>
      </c>
      <c r="N14" s="215">
        <f>SUM(N12:N13)</f>
        <v>109044</v>
      </c>
      <c r="O14" s="215">
        <f>SUM(O12:O13)</f>
        <v>128385</v>
      </c>
      <c r="P14" s="215">
        <f>SUM(P12:P13)</f>
        <v>128385</v>
      </c>
      <c r="Q14" s="216">
        <f>P14/O14*100</f>
        <v>100</v>
      </c>
      <c r="T14" s="217"/>
      <c r="U14" s="217"/>
      <c r="V14" s="217"/>
      <c r="W14" s="217"/>
      <c r="X14" s="217"/>
      <c r="Y14" s="218"/>
      <c r="Z14" s="218"/>
      <c r="AA14" s="218"/>
      <c r="AB14" s="218"/>
      <c r="AC14" s="219"/>
      <c r="AD14" s="219"/>
      <c r="AE14" s="219"/>
      <c r="AF14" s="219"/>
      <c r="AG14" s="219"/>
      <c r="AH14" s="219"/>
      <c r="AI14" s="219"/>
      <c r="AJ14" s="219"/>
    </row>
    <row r="15" spans="1:36" ht="12.75" customHeight="1">
      <c r="A15" s="220"/>
      <c r="B15" s="220"/>
      <c r="C15" s="220"/>
      <c r="D15" s="220"/>
      <c r="E15" s="220"/>
      <c r="F15" s="221"/>
      <c r="G15" s="221"/>
      <c r="H15" s="221"/>
      <c r="I15" s="222"/>
      <c r="J15" s="221"/>
      <c r="K15" s="221"/>
      <c r="L15" s="221"/>
      <c r="M15" s="222"/>
      <c r="N15" s="221"/>
      <c r="O15" s="221"/>
      <c r="P15" s="221"/>
      <c r="Q15" s="222"/>
      <c r="T15" s="217"/>
      <c r="U15" s="217"/>
      <c r="V15" s="217"/>
      <c r="W15" s="217"/>
      <c r="X15" s="217"/>
      <c r="Y15" s="218"/>
      <c r="Z15" s="218"/>
      <c r="AA15" s="218"/>
      <c r="AB15" s="218"/>
      <c r="AC15" s="219"/>
      <c r="AD15" s="219"/>
      <c r="AE15" s="219"/>
      <c r="AF15" s="219"/>
      <c r="AG15" s="219"/>
      <c r="AH15" s="219"/>
      <c r="AI15" s="219"/>
      <c r="AJ15" s="219"/>
    </row>
    <row r="16" spans="20:36" ht="12.75">
      <c r="T16" s="217"/>
      <c r="U16" s="217"/>
      <c r="V16" s="217"/>
      <c r="W16" s="217"/>
      <c r="X16" s="217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</row>
    <row r="17" spans="1:36" ht="12.75">
      <c r="A17" s="220"/>
      <c r="B17" s="223"/>
      <c r="C17" s="223"/>
      <c r="D17" s="223"/>
      <c r="E17" s="22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T17" s="217"/>
      <c r="U17" s="217"/>
      <c r="V17" s="217"/>
      <c r="W17" s="217"/>
      <c r="X17" s="217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</row>
    <row r="18" spans="1:36" ht="12.75">
      <c r="A18" s="220"/>
      <c r="B18" s="223"/>
      <c r="C18" s="223"/>
      <c r="D18" s="223"/>
      <c r="E18" s="223"/>
      <c r="F18" s="203"/>
      <c r="G18" s="203"/>
      <c r="H18" s="221"/>
      <c r="I18" s="203"/>
      <c r="J18" s="203"/>
      <c r="K18" s="203"/>
      <c r="L18" s="221"/>
      <c r="M18" s="203"/>
      <c r="N18" s="221"/>
      <c r="O18" s="221"/>
      <c r="P18" s="221"/>
      <c r="Q18" s="203"/>
      <c r="T18" s="217"/>
      <c r="U18" s="217"/>
      <c r="V18" s="217"/>
      <c r="W18" s="217"/>
      <c r="X18" s="217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</row>
    <row r="19" spans="1:36" ht="12.75">
      <c r="A19" s="220"/>
      <c r="B19" s="223"/>
      <c r="C19" s="223"/>
      <c r="D19" s="223"/>
      <c r="E19" s="22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T19" s="217"/>
      <c r="U19" s="217"/>
      <c r="V19" s="217"/>
      <c r="W19" s="217"/>
      <c r="X19" s="217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</row>
    <row r="20" spans="1:36" ht="12.75">
      <c r="A20" s="220"/>
      <c r="B20" s="223"/>
      <c r="C20" s="223"/>
      <c r="D20" s="223"/>
      <c r="E20" s="223"/>
      <c r="F20" s="203"/>
      <c r="G20" s="203"/>
      <c r="H20" s="221"/>
      <c r="I20" s="203"/>
      <c r="J20" s="203"/>
      <c r="K20" s="203"/>
      <c r="L20" s="203"/>
      <c r="M20" s="203"/>
      <c r="N20" s="203"/>
      <c r="O20" s="203"/>
      <c r="P20" s="203"/>
      <c r="Q20" s="203"/>
      <c r="T20" s="217"/>
      <c r="U20" s="217"/>
      <c r="V20" s="217"/>
      <c r="W20" s="217"/>
      <c r="X20" s="217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</row>
    <row r="21" spans="1:36" ht="12.75">
      <c r="A21" s="220"/>
      <c r="B21" s="223"/>
      <c r="C21" s="223"/>
      <c r="D21" s="223"/>
      <c r="E21" s="22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T21" s="217"/>
      <c r="U21" s="217"/>
      <c r="V21" s="217"/>
      <c r="W21" s="217"/>
      <c r="X21" s="217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</row>
    <row r="22" spans="1:36" ht="12.75">
      <c r="A22" s="220"/>
      <c r="B22" s="223"/>
      <c r="C22" s="223"/>
      <c r="D22" s="223"/>
      <c r="E22" s="22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T22" s="217"/>
      <c r="U22" s="217"/>
      <c r="V22" s="217"/>
      <c r="W22" s="217"/>
      <c r="X22" s="217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</row>
    <row r="23" spans="1:36" ht="12.75">
      <c r="A23" s="220"/>
      <c r="B23" s="223"/>
      <c r="C23" s="223"/>
      <c r="D23" s="223"/>
      <c r="E23" s="22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T23" s="217"/>
      <c r="U23" s="217"/>
      <c r="V23" s="217"/>
      <c r="W23" s="217"/>
      <c r="X23" s="217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</row>
    <row r="24" spans="1:36" ht="12.75">
      <c r="A24" s="220"/>
      <c r="B24" s="223"/>
      <c r="C24" s="223"/>
      <c r="D24" s="223"/>
      <c r="E24" s="22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T24" s="217"/>
      <c r="U24" s="217"/>
      <c r="V24" s="217"/>
      <c r="W24" s="217"/>
      <c r="X24" s="217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</row>
    <row r="25" spans="1:36" ht="12.75">
      <c r="A25" s="220"/>
      <c r="B25" s="223"/>
      <c r="C25" s="223"/>
      <c r="D25" s="223"/>
      <c r="E25" s="22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T25" s="217"/>
      <c r="U25" s="217"/>
      <c r="V25" s="217"/>
      <c r="W25" s="217"/>
      <c r="X25" s="217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</row>
    <row r="27" spans="1:36" ht="12.75">
      <c r="A27" s="220"/>
      <c r="B27" s="223"/>
      <c r="C27" s="223"/>
      <c r="D27" s="223"/>
      <c r="E27" s="22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T27" s="217"/>
      <c r="U27" s="217"/>
      <c r="V27" s="217"/>
      <c r="W27" s="217"/>
      <c r="X27" s="217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</row>
    <row r="28" spans="1:36" ht="12.75">
      <c r="A28" s="220"/>
      <c r="B28" s="223"/>
      <c r="C28" s="223"/>
      <c r="D28" s="223"/>
      <c r="E28" s="22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T28" s="217"/>
      <c r="U28" s="217"/>
      <c r="V28" s="217"/>
      <c r="W28" s="217"/>
      <c r="X28" s="217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</row>
    <row r="29" spans="1:36" ht="12.75">
      <c r="A29" s="220"/>
      <c r="B29" s="223"/>
      <c r="C29" s="223"/>
      <c r="D29" s="223"/>
      <c r="E29" s="22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T29" s="217"/>
      <c r="U29" s="217"/>
      <c r="V29" s="217"/>
      <c r="W29" s="217"/>
      <c r="X29" s="217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</row>
    <row r="30" spans="1:36" ht="12.75">
      <c r="A30" s="220"/>
      <c r="B30" s="223"/>
      <c r="C30" s="223"/>
      <c r="D30" s="223"/>
      <c r="E30" s="22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T30" s="217"/>
      <c r="U30" s="217"/>
      <c r="V30" s="217"/>
      <c r="W30" s="217"/>
      <c r="X30" s="217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</row>
    <row r="31" spans="1:39" ht="12.75">
      <c r="A31" s="220"/>
      <c r="B31" s="223"/>
      <c r="C31" s="223"/>
      <c r="D31" s="223"/>
      <c r="E31" s="223"/>
      <c r="F31" s="203"/>
      <c r="G31" s="203"/>
      <c r="H31" s="203"/>
      <c r="I31" s="203"/>
      <c r="J31" s="203"/>
      <c r="K31" s="203"/>
      <c r="L31" s="693" t="s">
        <v>773</v>
      </c>
      <c r="M31" s="693"/>
      <c r="N31" s="693"/>
      <c r="O31" s="693"/>
      <c r="P31" s="693"/>
      <c r="Q31" s="693"/>
      <c r="T31" s="217"/>
      <c r="U31" s="217"/>
      <c r="V31" s="217"/>
      <c r="W31" s="217"/>
      <c r="X31" s="217"/>
      <c r="Y31" s="219"/>
      <c r="Z31" s="219"/>
      <c r="AA31" s="219"/>
      <c r="AB31" s="219"/>
      <c r="AC31" s="219"/>
      <c r="AD31" s="219"/>
      <c r="AE31" s="219"/>
      <c r="AF31" s="219"/>
      <c r="AG31" s="694" t="s">
        <v>774</v>
      </c>
      <c r="AH31" s="694"/>
      <c r="AI31" s="694"/>
      <c r="AJ31" s="694"/>
      <c r="AK31" s="694"/>
      <c r="AL31" s="694"/>
      <c r="AM31" s="694"/>
    </row>
    <row r="32" spans="1:36" ht="12.75">
      <c r="A32" s="590"/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T32" s="217"/>
      <c r="U32" s="217"/>
      <c r="V32" s="217"/>
      <c r="W32" s="217"/>
      <c r="X32" s="217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</row>
    <row r="33" spans="1:39" ht="12.75">
      <c r="A33" s="590" t="s">
        <v>250</v>
      </c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T33" s="217"/>
      <c r="U33" s="217"/>
      <c r="V33" s="217"/>
      <c r="W33" s="217"/>
      <c r="X33" s="217"/>
      <c r="Y33" s="219"/>
      <c r="Z33" s="219"/>
      <c r="AA33" s="219"/>
      <c r="AB33" s="224"/>
      <c r="AC33" s="219"/>
      <c r="AD33" s="219"/>
      <c r="AE33" s="219"/>
      <c r="AF33" s="224"/>
      <c r="AG33" s="219"/>
      <c r="AH33" s="219"/>
      <c r="AI33" s="225"/>
      <c r="AJ33" s="224"/>
      <c r="AK33" s="220"/>
      <c r="AL33" s="220"/>
      <c r="AM33" s="220"/>
    </row>
    <row r="34" spans="1:39" ht="16.5" customHeight="1">
      <c r="A34" s="592" t="s">
        <v>48</v>
      </c>
      <c r="B34" s="593" t="s">
        <v>239</v>
      </c>
      <c r="C34" s="593"/>
      <c r="D34" s="593"/>
      <c r="E34" s="593"/>
      <c r="F34" s="596" t="s">
        <v>251</v>
      </c>
      <c r="G34" s="596"/>
      <c r="H34" s="596"/>
      <c r="I34" s="596"/>
      <c r="J34" s="591" t="s">
        <v>241</v>
      </c>
      <c r="K34" s="591"/>
      <c r="L34" s="591"/>
      <c r="M34" s="591"/>
      <c r="N34" s="591"/>
      <c r="O34" s="591"/>
      <c r="P34" s="591"/>
      <c r="Q34" s="591"/>
      <c r="R34" s="596" t="s">
        <v>252</v>
      </c>
      <c r="S34" s="596"/>
      <c r="T34" s="596"/>
      <c r="U34" s="596"/>
      <c r="V34" s="596"/>
      <c r="W34" s="596"/>
      <c r="X34" s="596"/>
      <c r="Y34" s="596"/>
      <c r="Z34" s="596"/>
      <c r="AA34" s="596"/>
      <c r="AB34" s="596"/>
      <c r="AC34" s="596"/>
      <c r="AD34" s="596"/>
      <c r="AE34" s="596"/>
      <c r="AF34" s="596"/>
      <c r="AG34" s="596"/>
      <c r="AH34" s="596"/>
      <c r="AI34" s="596"/>
      <c r="AJ34" s="596"/>
      <c r="AK34" s="596"/>
      <c r="AL34" s="596" t="s">
        <v>253</v>
      </c>
      <c r="AM34" s="596"/>
    </row>
    <row r="35" spans="1:39" ht="12.75">
      <c r="A35" s="592"/>
      <c r="B35" s="593"/>
      <c r="C35" s="593"/>
      <c r="D35" s="593"/>
      <c r="E35" s="593"/>
      <c r="F35" s="596"/>
      <c r="G35" s="596"/>
      <c r="H35" s="596"/>
      <c r="I35" s="596"/>
      <c r="J35" s="591" t="s">
        <v>254</v>
      </c>
      <c r="K35" s="591"/>
      <c r="L35" s="591"/>
      <c r="M35" s="591"/>
      <c r="N35" s="591" t="s">
        <v>31</v>
      </c>
      <c r="O35" s="591"/>
      <c r="P35" s="591"/>
      <c r="Q35" s="591"/>
      <c r="R35" s="596" t="s">
        <v>255</v>
      </c>
      <c r="S35" s="596"/>
      <c r="T35" s="596"/>
      <c r="U35" s="596"/>
      <c r="V35" s="596" t="s">
        <v>256</v>
      </c>
      <c r="W35" s="596"/>
      <c r="X35" s="596"/>
      <c r="Y35" s="596"/>
      <c r="Z35" s="596" t="s">
        <v>257</v>
      </c>
      <c r="AA35" s="596"/>
      <c r="AB35" s="596"/>
      <c r="AC35" s="596"/>
      <c r="AD35" s="596" t="s">
        <v>258</v>
      </c>
      <c r="AE35" s="596"/>
      <c r="AF35" s="596"/>
      <c r="AG35" s="596"/>
      <c r="AH35" s="596" t="s">
        <v>259</v>
      </c>
      <c r="AI35" s="596"/>
      <c r="AJ35" s="596"/>
      <c r="AK35" s="596"/>
      <c r="AL35" s="596"/>
      <c r="AM35" s="596"/>
    </row>
    <row r="36" spans="1:39" ht="12.75">
      <c r="A36" s="592"/>
      <c r="B36" s="593"/>
      <c r="C36" s="593"/>
      <c r="D36" s="593"/>
      <c r="E36" s="593"/>
      <c r="F36" s="206" t="s">
        <v>0</v>
      </c>
      <c r="G36" s="206" t="s">
        <v>1</v>
      </c>
      <c r="H36" s="591" t="s">
        <v>2</v>
      </c>
      <c r="I36" s="591"/>
      <c r="J36" s="206" t="s">
        <v>0</v>
      </c>
      <c r="K36" s="206" t="s">
        <v>1</v>
      </c>
      <c r="L36" s="591" t="s">
        <v>2</v>
      </c>
      <c r="M36" s="591"/>
      <c r="N36" s="206" t="s">
        <v>0</v>
      </c>
      <c r="O36" s="206" t="s">
        <v>260</v>
      </c>
      <c r="P36" s="591" t="s">
        <v>2</v>
      </c>
      <c r="Q36" s="591"/>
      <c r="R36" s="206" t="s">
        <v>0</v>
      </c>
      <c r="S36" s="206" t="s">
        <v>260</v>
      </c>
      <c r="T36" s="591" t="s">
        <v>2</v>
      </c>
      <c r="U36" s="591"/>
      <c r="V36" s="206" t="s">
        <v>0</v>
      </c>
      <c r="W36" s="206" t="s">
        <v>260</v>
      </c>
      <c r="X36" s="591" t="s">
        <v>2</v>
      </c>
      <c r="Y36" s="591"/>
      <c r="Z36" s="206" t="s">
        <v>0</v>
      </c>
      <c r="AA36" s="206" t="s">
        <v>260</v>
      </c>
      <c r="AB36" s="591" t="s">
        <v>2</v>
      </c>
      <c r="AC36" s="591"/>
      <c r="AD36" s="206" t="s">
        <v>0</v>
      </c>
      <c r="AE36" s="206" t="s">
        <v>260</v>
      </c>
      <c r="AF36" s="591" t="s">
        <v>2</v>
      </c>
      <c r="AG36" s="591"/>
      <c r="AH36" s="206" t="s">
        <v>0</v>
      </c>
      <c r="AI36" s="206" t="s">
        <v>260</v>
      </c>
      <c r="AJ36" s="591" t="s">
        <v>2</v>
      </c>
      <c r="AK36" s="591"/>
      <c r="AL36" s="596"/>
      <c r="AM36" s="596"/>
    </row>
    <row r="37" spans="1:39" ht="24" customHeight="1">
      <c r="A37" s="592"/>
      <c r="B37" s="593"/>
      <c r="C37" s="593"/>
      <c r="D37" s="593"/>
      <c r="E37" s="593"/>
      <c r="F37" s="591" t="s">
        <v>3</v>
      </c>
      <c r="G37" s="591"/>
      <c r="H37" s="206" t="s">
        <v>244</v>
      </c>
      <c r="I37" s="207" t="s">
        <v>261</v>
      </c>
      <c r="J37" s="591" t="s">
        <v>3</v>
      </c>
      <c r="K37" s="591"/>
      <c r="L37" s="206" t="s">
        <v>244</v>
      </c>
      <c r="M37" s="207" t="s">
        <v>245</v>
      </c>
      <c r="N37" s="591" t="s">
        <v>3</v>
      </c>
      <c r="O37" s="591"/>
      <c r="P37" s="206" t="s">
        <v>244</v>
      </c>
      <c r="Q37" s="207" t="s">
        <v>245</v>
      </c>
      <c r="R37" s="591" t="s">
        <v>3</v>
      </c>
      <c r="S37" s="591"/>
      <c r="T37" s="206" t="s">
        <v>262</v>
      </c>
      <c r="U37" s="207" t="s">
        <v>245</v>
      </c>
      <c r="V37" s="591" t="s">
        <v>3</v>
      </c>
      <c r="W37" s="591"/>
      <c r="X37" s="206" t="s">
        <v>262</v>
      </c>
      <c r="Y37" s="207" t="s">
        <v>245</v>
      </c>
      <c r="Z37" s="591" t="s">
        <v>3</v>
      </c>
      <c r="AA37" s="591"/>
      <c r="AB37" s="206" t="s">
        <v>262</v>
      </c>
      <c r="AC37" s="207" t="s">
        <v>245</v>
      </c>
      <c r="AD37" s="591" t="s">
        <v>3</v>
      </c>
      <c r="AE37" s="591"/>
      <c r="AF37" s="207" t="s">
        <v>245</v>
      </c>
      <c r="AG37" s="207" t="s">
        <v>245</v>
      </c>
      <c r="AH37" s="591" t="s">
        <v>3</v>
      </c>
      <c r="AI37" s="591"/>
      <c r="AJ37" s="206" t="s">
        <v>262</v>
      </c>
      <c r="AK37" s="207" t="s">
        <v>245</v>
      </c>
      <c r="AL37" s="205" t="s">
        <v>263</v>
      </c>
      <c r="AM37" s="205" t="s">
        <v>264</v>
      </c>
    </row>
    <row r="38" spans="1:39" ht="15" customHeight="1">
      <c r="A38" s="592"/>
      <c r="B38" s="591"/>
      <c r="C38" s="591"/>
      <c r="D38" s="591"/>
      <c r="E38" s="591"/>
      <c r="F38" s="206" t="s">
        <v>95</v>
      </c>
      <c r="G38" s="206" t="s">
        <v>96</v>
      </c>
      <c r="H38" s="206" t="s">
        <v>265</v>
      </c>
      <c r="I38" s="206" t="s">
        <v>266</v>
      </c>
      <c r="J38" s="206" t="s">
        <v>267</v>
      </c>
      <c r="K38" s="206" t="s">
        <v>268</v>
      </c>
      <c r="L38" s="206" t="s">
        <v>269</v>
      </c>
      <c r="M38" s="206" t="s">
        <v>270</v>
      </c>
      <c r="N38" s="206" t="s">
        <v>271</v>
      </c>
      <c r="O38" s="206" t="s">
        <v>272</v>
      </c>
      <c r="P38" s="206" t="s">
        <v>273</v>
      </c>
      <c r="Q38" s="206" t="s">
        <v>274</v>
      </c>
      <c r="R38" s="206" t="s">
        <v>275</v>
      </c>
      <c r="S38" s="206" t="s">
        <v>276</v>
      </c>
      <c r="T38" s="206" t="s">
        <v>277</v>
      </c>
      <c r="U38" s="206" t="s">
        <v>278</v>
      </c>
      <c r="V38" s="206" t="s">
        <v>279</v>
      </c>
      <c r="W38" s="206" t="s">
        <v>280</v>
      </c>
      <c r="X38" s="206" t="s">
        <v>281</v>
      </c>
      <c r="Y38" s="206" t="s">
        <v>282</v>
      </c>
      <c r="Z38" s="206" t="s">
        <v>283</v>
      </c>
      <c r="AA38" s="206" t="s">
        <v>284</v>
      </c>
      <c r="AB38" s="206" t="s">
        <v>285</v>
      </c>
      <c r="AC38" s="206" t="s">
        <v>286</v>
      </c>
      <c r="AD38" s="206" t="s">
        <v>287</v>
      </c>
      <c r="AE38" s="206" t="s">
        <v>288</v>
      </c>
      <c r="AF38" s="206" t="s">
        <v>289</v>
      </c>
      <c r="AG38" s="206" t="s">
        <v>290</v>
      </c>
      <c r="AH38" s="206" t="s">
        <v>291</v>
      </c>
      <c r="AI38" s="206" t="s">
        <v>292</v>
      </c>
      <c r="AJ38" s="206" t="s">
        <v>293</v>
      </c>
      <c r="AK38" s="206" t="s">
        <v>294</v>
      </c>
      <c r="AL38" s="226"/>
      <c r="AM38" s="226"/>
    </row>
    <row r="39" spans="1:39" ht="13.5" customHeight="1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</row>
    <row r="40" spans="1:39" s="231" customFormat="1" ht="25.5" customHeight="1">
      <c r="A40" s="227" t="s">
        <v>17</v>
      </c>
      <c r="B40" s="595" t="s">
        <v>246</v>
      </c>
      <c r="C40" s="595"/>
      <c r="D40" s="595"/>
      <c r="E40" s="595"/>
      <c r="F40" s="210"/>
      <c r="G40" s="210"/>
      <c r="H40" s="210"/>
      <c r="I40" s="228"/>
      <c r="J40" s="229"/>
      <c r="K40" s="229"/>
      <c r="L40" s="229"/>
      <c r="M40" s="210"/>
      <c r="N40" s="210"/>
      <c r="O40" s="210"/>
      <c r="P40" s="210"/>
      <c r="Q40" s="230"/>
      <c r="R40" s="210"/>
      <c r="S40" s="210"/>
      <c r="T40" s="210"/>
      <c r="U40" s="230"/>
      <c r="V40" s="210"/>
      <c r="W40" s="210"/>
      <c r="X40" s="210"/>
      <c r="Y40" s="230"/>
      <c r="Z40" s="210"/>
      <c r="AA40" s="210"/>
      <c r="AB40" s="210"/>
      <c r="AC40" s="230"/>
      <c r="AD40" s="210"/>
      <c r="AE40" s="210"/>
      <c r="AF40" s="210"/>
      <c r="AG40" s="230"/>
      <c r="AH40" s="210"/>
      <c r="AI40" s="210"/>
      <c r="AJ40" s="210"/>
      <c r="AK40" s="230"/>
      <c r="AL40" s="229"/>
      <c r="AM40" s="229"/>
    </row>
    <row r="41" spans="1:39" s="231" customFormat="1" ht="12.75" customHeight="1">
      <c r="A41" s="229"/>
      <c r="B41" s="594" t="s">
        <v>247</v>
      </c>
      <c r="C41" s="594"/>
      <c r="D41" s="594"/>
      <c r="E41" s="594"/>
      <c r="F41" s="232">
        <f>SUM(J41+N41+R41+V41+AD41+AH41)</f>
        <v>199966</v>
      </c>
      <c r="G41" s="210">
        <f>SUM(K41+O41+S41+W41+AE41+AI41)</f>
        <v>275241</v>
      </c>
      <c r="H41" s="210">
        <f>SUM(L41+P41+T41+X41+AF41+AJ41)</f>
        <v>257553</v>
      </c>
      <c r="I41" s="228">
        <f>H41/G41*100</f>
        <v>93.57363183537336</v>
      </c>
      <c r="J41" s="210">
        <v>37221</v>
      </c>
      <c r="K41" s="210">
        <v>40596</v>
      </c>
      <c r="L41" s="210">
        <v>39152</v>
      </c>
      <c r="M41" s="230">
        <f>L41/K41*100</f>
        <v>96.44299931027687</v>
      </c>
      <c r="N41" s="210">
        <v>8211</v>
      </c>
      <c r="O41" s="210">
        <v>8791</v>
      </c>
      <c r="P41" s="210">
        <v>7903</v>
      </c>
      <c r="Q41" s="230">
        <f>P41/O41*100</f>
        <v>89.89876009555226</v>
      </c>
      <c r="R41" s="210">
        <v>55666</v>
      </c>
      <c r="S41" s="210">
        <v>65009</v>
      </c>
      <c r="T41" s="210">
        <v>60474</v>
      </c>
      <c r="U41" s="233">
        <f>T41/S41*100</f>
        <v>93.02404282483964</v>
      </c>
      <c r="V41" s="210">
        <v>30285</v>
      </c>
      <c r="W41" s="210">
        <v>33972</v>
      </c>
      <c r="X41" s="210">
        <v>33776</v>
      </c>
      <c r="Y41" s="233">
        <f>X41/W41*100</f>
        <v>99.4230542799953</v>
      </c>
      <c r="Z41" s="210">
        <v>8000</v>
      </c>
      <c r="AA41" s="210">
        <v>12288</v>
      </c>
      <c r="AB41" s="210">
        <v>3296</v>
      </c>
      <c r="AC41" s="233">
        <f>SUM(AB41/AA41*100)</f>
        <v>26.822916666666668</v>
      </c>
      <c r="AD41" s="210">
        <v>17669</v>
      </c>
      <c r="AE41" s="210">
        <v>68198</v>
      </c>
      <c r="AF41" s="210">
        <v>65273</v>
      </c>
      <c r="AG41" s="230">
        <f>AF41/AE41*100</f>
        <v>95.71101791841403</v>
      </c>
      <c r="AH41" s="210">
        <v>50914</v>
      </c>
      <c r="AI41" s="210">
        <v>58675</v>
      </c>
      <c r="AJ41" s="210">
        <v>50975</v>
      </c>
      <c r="AK41" s="230">
        <f>AJ41/AI41*100</f>
        <v>86.87686408180656</v>
      </c>
      <c r="AL41" s="229">
        <v>29</v>
      </c>
      <c r="AM41" s="229">
        <v>29</v>
      </c>
    </row>
    <row r="42" spans="1:39" s="231" customFormat="1" ht="12.75" customHeight="1">
      <c r="A42" s="229"/>
      <c r="B42" s="594" t="s">
        <v>248</v>
      </c>
      <c r="C42" s="594"/>
      <c r="D42" s="594"/>
      <c r="E42" s="594"/>
      <c r="F42" s="232">
        <f>SUM(J42+N42+R42)</f>
        <v>37967</v>
      </c>
      <c r="G42" s="210">
        <f>SUM(K42+O42+S42+W42+AE42+AI42)</f>
        <v>40352</v>
      </c>
      <c r="H42" s="210">
        <f>SUM(L42+P42+T42+X42+AF42+AJ42)</f>
        <v>39968</v>
      </c>
      <c r="I42" s="228">
        <f>H42/G42*100</f>
        <v>99.04837430610627</v>
      </c>
      <c r="J42" s="210">
        <v>26090</v>
      </c>
      <c r="K42" s="210">
        <v>27265</v>
      </c>
      <c r="L42" s="210">
        <v>27165</v>
      </c>
      <c r="M42" s="230">
        <f>L42/K42*100</f>
        <v>99.63322941500091</v>
      </c>
      <c r="N42" s="210">
        <v>6443</v>
      </c>
      <c r="O42" s="210">
        <v>6879</v>
      </c>
      <c r="P42" s="210">
        <v>6564</v>
      </c>
      <c r="Q42" s="230">
        <f>P42/O42*100</f>
        <v>95.42084605320541</v>
      </c>
      <c r="R42" s="210">
        <v>5434</v>
      </c>
      <c r="S42" s="210">
        <v>5956</v>
      </c>
      <c r="T42" s="210">
        <v>5953</v>
      </c>
      <c r="U42" s="233">
        <f>T42/S42*100</f>
        <v>99.94963062458025</v>
      </c>
      <c r="V42" s="210"/>
      <c r="W42" s="210"/>
      <c r="X42" s="210"/>
      <c r="Y42" s="233"/>
      <c r="Z42" s="210"/>
      <c r="AA42" s="210"/>
      <c r="AB42" s="210"/>
      <c r="AC42" s="233"/>
      <c r="AD42" s="210"/>
      <c r="AE42" s="210">
        <v>252</v>
      </c>
      <c r="AF42" s="210">
        <v>251</v>
      </c>
      <c r="AG42" s="230">
        <f>AF42/AE42*100</f>
        <v>99.60317460317461</v>
      </c>
      <c r="AH42" s="210"/>
      <c r="AI42" s="210"/>
      <c r="AJ42" s="210">
        <v>35</v>
      </c>
      <c r="AK42" s="230"/>
      <c r="AL42" s="229">
        <v>11</v>
      </c>
      <c r="AM42" s="229">
        <v>11</v>
      </c>
    </row>
    <row r="43" spans="1:39" s="231" customFormat="1" ht="12.75" customHeight="1">
      <c r="A43" s="234"/>
      <c r="B43" s="235" t="s">
        <v>249</v>
      </c>
      <c r="C43" s="235"/>
      <c r="D43" s="235"/>
      <c r="E43" s="235"/>
      <c r="F43" s="232">
        <f>SUM(F41:F42)</f>
        <v>237933</v>
      </c>
      <c r="G43" s="210">
        <f>SUM(K43+O43+S43+W43+AE43+AI43)</f>
        <v>315593</v>
      </c>
      <c r="H43" s="210">
        <f>SUM(L43+P43+T43+X43+AF43+AJ43)</f>
        <v>297521</v>
      </c>
      <c r="I43" s="236">
        <f>H43/G43*100</f>
        <v>94.27363724797445</v>
      </c>
      <c r="J43" s="232">
        <f>SUM(J41:J42)</f>
        <v>63311</v>
      </c>
      <c r="K43" s="232">
        <f>SUM(K41:K42)</f>
        <v>67861</v>
      </c>
      <c r="L43" s="232">
        <f>SUM(L41:L42)</f>
        <v>66317</v>
      </c>
      <c r="M43" s="233">
        <f>L43/K43*100</f>
        <v>97.72476090832731</v>
      </c>
      <c r="N43" s="232">
        <f>SUM(N41:N42)</f>
        <v>14654</v>
      </c>
      <c r="O43" s="232">
        <f>SUM(O41:O42)</f>
        <v>15670</v>
      </c>
      <c r="P43" s="232">
        <f>SUM(P41:P42)</f>
        <v>14467</v>
      </c>
      <c r="Q43" s="233">
        <f>P43/O43*100</f>
        <v>92.32291001914487</v>
      </c>
      <c r="R43" s="232">
        <f>SUM(R41:R42)</f>
        <v>61100</v>
      </c>
      <c r="S43" s="232">
        <f>SUM(S41:S42)</f>
        <v>70965</v>
      </c>
      <c r="T43" s="232">
        <f>SUM(T41:T42)</f>
        <v>66427</v>
      </c>
      <c r="U43" s="233">
        <f>T43/S43*100</f>
        <v>93.60529838652857</v>
      </c>
      <c r="V43" s="232">
        <f>SUM(V41:V42)</f>
        <v>30285</v>
      </c>
      <c r="W43" s="232">
        <f>SUM(W41:W42)</f>
        <v>33972</v>
      </c>
      <c r="X43" s="232">
        <f>SUM(X41:X42)</f>
        <v>33776</v>
      </c>
      <c r="Y43" s="233">
        <f>X43/W43*100</f>
        <v>99.4230542799953</v>
      </c>
      <c r="Z43" s="232">
        <f>SUM(Z41:Z42)</f>
        <v>8000</v>
      </c>
      <c r="AA43" s="232">
        <f>SUM(AA41:AA42)</f>
        <v>12288</v>
      </c>
      <c r="AB43" s="232">
        <f>SUM(AB41:AB42)</f>
        <v>3296</v>
      </c>
      <c r="AC43" s="233">
        <f>SUM(AB43/AA43*100)</f>
        <v>26.822916666666668</v>
      </c>
      <c r="AD43" s="232">
        <f>SUM(AD41:AD42)</f>
        <v>17669</v>
      </c>
      <c r="AE43" s="232">
        <f>SUM(AE41:AE42)</f>
        <v>68450</v>
      </c>
      <c r="AF43" s="232">
        <f>SUM(AF41:AF42)</f>
        <v>65524</v>
      </c>
      <c r="AG43" s="233">
        <f>AF43/AE43*100</f>
        <v>95.7253469685902</v>
      </c>
      <c r="AH43" s="232">
        <f>SUM(AH41:AH42)</f>
        <v>50914</v>
      </c>
      <c r="AI43" s="232">
        <f>SUM(AI41:AI42)</f>
        <v>58675</v>
      </c>
      <c r="AJ43" s="232">
        <f>SUM(AJ41:AJ42)</f>
        <v>51010</v>
      </c>
      <c r="AK43" s="233">
        <f>AJ43/AI43*100</f>
        <v>86.93651469961652</v>
      </c>
      <c r="AL43" s="234">
        <f>SUM(AL41:AL42)</f>
        <v>40</v>
      </c>
      <c r="AM43" s="234">
        <f>SUM(AM41:AM42)</f>
        <v>40</v>
      </c>
    </row>
    <row r="44" s="231" customFormat="1" ht="12.75"/>
    <row r="45" spans="1:39" s="238" customFormat="1" ht="12.75">
      <c r="A45" s="200"/>
      <c r="B45" s="203"/>
      <c r="C45" s="203"/>
      <c r="D45" s="203"/>
      <c r="E45" s="203"/>
      <c r="F45" s="203"/>
      <c r="G45" s="203"/>
      <c r="H45" s="203"/>
      <c r="I45" s="203"/>
      <c r="J45" s="203"/>
      <c r="K45" s="200"/>
      <c r="L45" s="200"/>
      <c r="M45" s="237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</row>
    <row r="46" spans="2:35" ht="12.75" customHeight="1">
      <c r="B46" s="203"/>
      <c r="C46" s="203"/>
      <c r="D46" s="203"/>
      <c r="E46" s="203"/>
      <c r="F46" s="203"/>
      <c r="G46" s="203"/>
      <c r="H46" s="203"/>
      <c r="I46" s="203"/>
      <c r="J46" s="203"/>
      <c r="T46" s="231"/>
      <c r="AE46" s="231"/>
      <c r="AI46" s="231"/>
    </row>
    <row r="47" spans="2:10" ht="12.75" customHeight="1">
      <c r="B47" s="220"/>
      <c r="C47" s="220"/>
      <c r="D47" s="220"/>
      <c r="E47" s="220"/>
      <c r="F47" s="220"/>
      <c r="G47" s="220"/>
      <c r="H47" s="220"/>
      <c r="I47" s="220"/>
      <c r="J47" s="220"/>
    </row>
    <row r="50" ht="12" customHeight="1"/>
    <row r="51" ht="12" customHeight="1"/>
    <row r="56" spans="17:18" ht="12.75">
      <c r="Q56" s="220"/>
      <c r="R56" s="220"/>
    </row>
    <row r="57" spans="17:18" ht="12.75">
      <c r="Q57" s="220"/>
      <c r="R57" s="220"/>
    </row>
    <row r="58" spans="17:18" ht="12.75">
      <c r="Q58" s="220"/>
      <c r="R58" s="220"/>
    </row>
    <row r="59" spans="17:18" ht="12.75">
      <c r="Q59" s="220"/>
      <c r="R59" s="220"/>
    </row>
    <row r="60" spans="17:18" ht="12.75">
      <c r="Q60" s="220"/>
      <c r="R60" s="220"/>
    </row>
  </sheetData>
  <sheetProtection/>
  <mergeCells count="56">
    <mergeCell ref="L1:Q1"/>
    <mergeCell ref="L31:Q31"/>
    <mergeCell ref="AG31:AM31"/>
    <mergeCell ref="AL34:AM36"/>
    <mergeCell ref="R35:U35"/>
    <mergeCell ref="Z35:AC35"/>
    <mergeCell ref="T36:U36"/>
    <mergeCell ref="V35:Y35"/>
    <mergeCell ref="AD35:AG35"/>
    <mergeCell ref="AH35:AK35"/>
    <mergeCell ref="R34:AK34"/>
    <mergeCell ref="AJ36:AK36"/>
    <mergeCell ref="N8:O8"/>
    <mergeCell ref="H7:I7"/>
    <mergeCell ref="B13:E13"/>
    <mergeCell ref="B9:E9"/>
    <mergeCell ref="B11:E11"/>
    <mergeCell ref="F8:G8"/>
    <mergeCell ref="L7:M7"/>
    <mergeCell ref="B12:E12"/>
    <mergeCell ref="F5:I6"/>
    <mergeCell ref="J5:Q5"/>
    <mergeCell ref="A2:Q2"/>
    <mergeCell ref="A3:Q3"/>
    <mergeCell ref="J6:M6"/>
    <mergeCell ref="N6:Q6"/>
    <mergeCell ref="A5:A9"/>
    <mergeCell ref="B5:E8"/>
    <mergeCell ref="P7:Q7"/>
    <mergeCell ref="J8:K8"/>
    <mergeCell ref="J35:M35"/>
    <mergeCell ref="N35:Q35"/>
    <mergeCell ref="H36:I36"/>
    <mergeCell ref="L36:M36"/>
    <mergeCell ref="P36:Q36"/>
    <mergeCell ref="F34:I35"/>
    <mergeCell ref="B38:E38"/>
    <mergeCell ref="B42:E42"/>
    <mergeCell ref="B41:E41"/>
    <mergeCell ref="B40:E40"/>
    <mergeCell ref="AH37:AI37"/>
    <mergeCell ref="AB36:AC36"/>
    <mergeCell ref="Z37:AA37"/>
    <mergeCell ref="AF36:AG36"/>
    <mergeCell ref="AD37:AE37"/>
    <mergeCell ref="F37:G37"/>
    <mergeCell ref="A32:Q32"/>
    <mergeCell ref="A33:Q33"/>
    <mergeCell ref="R37:S37"/>
    <mergeCell ref="X36:Y36"/>
    <mergeCell ref="V37:W37"/>
    <mergeCell ref="J37:K37"/>
    <mergeCell ref="N37:O37"/>
    <mergeCell ref="A34:A38"/>
    <mergeCell ref="B34:E37"/>
    <mergeCell ref="J34:Q34"/>
  </mergeCells>
  <printOptions/>
  <pageMargins left="0.75" right="0.75" top="1" bottom="1" header="0.5" footer="0.5"/>
  <pageSetup horizontalDpi="600" verticalDpi="600" orientation="landscape" paperSize="9" scale="88" r:id="rId1"/>
  <rowBreaks count="1" manualBreakCount="1">
    <brk id="30" max="255" man="1"/>
  </rowBreaks>
  <colBreaks count="1" manualBreakCount="1">
    <brk id="17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:J1"/>
    </sheetView>
  </sheetViews>
  <sheetFormatPr defaultColWidth="9.140625" defaultRowHeight="12.75"/>
  <cols>
    <col min="1" max="1" width="65.140625" style="243" customWidth="1"/>
    <col min="2" max="2" width="14.57421875" style="258" customWidth="1"/>
    <col min="3" max="3" width="15.00390625" style="258" customWidth="1"/>
    <col min="4" max="4" width="16.7109375" style="258" customWidth="1"/>
    <col min="5" max="5" width="14.28125" style="258" customWidth="1"/>
    <col min="6" max="6" width="15.00390625" style="258" customWidth="1"/>
    <col min="7" max="7" width="14.28125" style="258" customWidth="1"/>
    <col min="8" max="8" width="12.57421875" style="258" customWidth="1"/>
    <col min="9" max="9" width="14.140625" style="258" customWidth="1"/>
    <col min="10" max="10" width="16.7109375" style="258" customWidth="1"/>
    <col min="11" max="13" width="16.7109375" style="243" customWidth="1"/>
    <col min="14" max="16384" width="9.140625" style="243" customWidth="1"/>
  </cols>
  <sheetData>
    <row r="1" spans="1:15" ht="18">
      <c r="A1" s="239"/>
      <c r="B1" s="240"/>
      <c r="C1" s="240"/>
      <c r="D1" s="240"/>
      <c r="E1" s="240"/>
      <c r="F1" s="240"/>
      <c r="G1" s="240"/>
      <c r="H1" s="240"/>
      <c r="I1" s="600"/>
      <c r="J1" s="552"/>
      <c r="K1" s="241"/>
      <c r="L1" s="242"/>
      <c r="M1" s="242"/>
      <c r="N1" s="123"/>
      <c r="O1" s="123"/>
    </row>
    <row r="2" spans="1:15" ht="22.5" customHeight="1">
      <c r="A2" s="601" t="s">
        <v>295</v>
      </c>
      <c r="B2" s="602"/>
      <c r="C2" s="602"/>
      <c r="D2" s="602"/>
      <c r="E2" s="602"/>
      <c r="F2" s="602"/>
      <c r="G2" s="602"/>
      <c r="H2" s="602"/>
      <c r="I2" s="602"/>
      <c r="J2" s="602"/>
      <c r="K2" s="245"/>
      <c r="L2" s="245"/>
      <c r="M2" s="245"/>
      <c r="N2" s="123"/>
      <c r="O2" s="123"/>
    </row>
    <row r="3" spans="1:15" ht="21" customHeight="1">
      <c r="A3" s="239"/>
      <c r="B3" s="603" t="s">
        <v>296</v>
      </c>
      <c r="C3" s="603"/>
      <c r="D3" s="603"/>
      <c r="E3" s="695" t="s">
        <v>297</v>
      </c>
      <c r="F3" s="696"/>
      <c r="G3" s="697"/>
      <c r="H3" s="601" t="s">
        <v>298</v>
      </c>
      <c r="I3" s="601"/>
      <c r="J3" s="601"/>
      <c r="K3" s="242"/>
      <c r="L3" s="242"/>
      <c r="M3" s="242"/>
      <c r="N3" s="123"/>
      <c r="O3" s="123"/>
    </row>
    <row r="4" spans="1:15" ht="26.25" customHeight="1">
      <c r="A4" s="244" t="s">
        <v>299</v>
      </c>
      <c r="B4" s="246" t="s">
        <v>300</v>
      </c>
      <c r="C4" s="246" t="s">
        <v>301</v>
      </c>
      <c r="D4" s="246" t="s">
        <v>302</v>
      </c>
      <c r="E4" s="246" t="s">
        <v>300</v>
      </c>
      <c r="F4" s="246" t="s">
        <v>301</v>
      </c>
      <c r="G4" s="246" t="s">
        <v>302</v>
      </c>
      <c r="H4" s="246" t="s">
        <v>300</v>
      </c>
      <c r="I4" s="246" t="s">
        <v>301</v>
      </c>
      <c r="J4" s="246" t="s">
        <v>302</v>
      </c>
      <c r="K4" s="242"/>
      <c r="L4" s="242"/>
      <c r="M4" s="242"/>
      <c r="N4" s="123"/>
      <c r="O4" s="123"/>
    </row>
    <row r="5" spans="1:15" ht="19.5" customHeight="1">
      <c r="A5" s="116" t="s">
        <v>303</v>
      </c>
      <c r="B5" s="247">
        <v>19092</v>
      </c>
      <c r="C5" s="247">
        <v>17721</v>
      </c>
      <c r="D5" s="247">
        <v>17700</v>
      </c>
      <c r="E5" s="247">
        <v>22856</v>
      </c>
      <c r="F5" s="247">
        <v>25610</v>
      </c>
      <c r="G5" s="247">
        <v>25609</v>
      </c>
      <c r="H5" s="247">
        <f aca="true" t="shared" si="0" ref="H5:H43">SUM(B5+E5)</f>
        <v>41948</v>
      </c>
      <c r="I5" s="247">
        <f aca="true" t="shared" si="1" ref="I5:I43">SUM(C5+F5)</f>
        <v>43331</v>
      </c>
      <c r="J5" s="247">
        <f aca="true" t="shared" si="2" ref="J5:J43">SUM(D5+G5)</f>
        <v>43309</v>
      </c>
      <c r="K5" s="242"/>
      <c r="L5" s="242"/>
      <c r="M5" s="242"/>
      <c r="N5" s="123"/>
      <c r="O5" s="123"/>
    </row>
    <row r="6" spans="1:15" ht="19.5" customHeight="1">
      <c r="A6" s="116" t="s">
        <v>304</v>
      </c>
      <c r="B6" s="247"/>
      <c r="C6" s="247">
        <v>400</v>
      </c>
      <c r="D6" s="247">
        <v>441</v>
      </c>
      <c r="E6" s="247"/>
      <c r="F6" s="247"/>
      <c r="G6" s="247"/>
      <c r="H6" s="247">
        <f t="shared" si="0"/>
        <v>0</v>
      </c>
      <c r="I6" s="247">
        <f t="shared" si="1"/>
        <v>400</v>
      </c>
      <c r="J6" s="247">
        <f t="shared" si="2"/>
        <v>441</v>
      </c>
      <c r="K6" s="242"/>
      <c r="L6" s="242"/>
      <c r="M6" s="242"/>
      <c r="N6" s="123"/>
      <c r="O6" s="123"/>
    </row>
    <row r="7" spans="1:15" ht="19.5" customHeight="1">
      <c r="A7" s="116" t="s">
        <v>305</v>
      </c>
      <c r="B7" s="247">
        <v>2153</v>
      </c>
      <c r="C7" s="247">
        <v>2053</v>
      </c>
      <c r="D7" s="247">
        <v>1987</v>
      </c>
      <c r="E7" s="247"/>
      <c r="F7" s="247"/>
      <c r="G7" s="247"/>
      <c r="H7" s="247">
        <f t="shared" si="0"/>
        <v>2153</v>
      </c>
      <c r="I7" s="247">
        <f t="shared" si="1"/>
        <v>2053</v>
      </c>
      <c r="J7" s="247">
        <f t="shared" si="2"/>
        <v>1987</v>
      </c>
      <c r="K7" s="242"/>
      <c r="L7" s="242"/>
      <c r="M7" s="242"/>
      <c r="N7" s="123"/>
      <c r="O7" s="123"/>
    </row>
    <row r="8" spans="1:15" ht="19.5" customHeight="1">
      <c r="A8" s="116" t="s">
        <v>306</v>
      </c>
      <c r="B8" s="247"/>
      <c r="C8" s="247"/>
      <c r="D8" s="247"/>
      <c r="E8" s="247">
        <v>2853</v>
      </c>
      <c r="F8" s="247">
        <v>650</v>
      </c>
      <c r="G8" s="247">
        <v>651</v>
      </c>
      <c r="H8" s="247">
        <f t="shared" si="0"/>
        <v>2853</v>
      </c>
      <c r="I8" s="247">
        <f t="shared" si="1"/>
        <v>650</v>
      </c>
      <c r="J8" s="247">
        <f t="shared" si="2"/>
        <v>651</v>
      </c>
      <c r="K8" s="242"/>
      <c r="L8" s="242"/>
      <c r="M8" s="242"/>
      <c r="N8" s="123"/>
      <c r="O8" s="123"/>
    </row>
    <row r="9" spans="1:15" ht="19.5" customHeight="1">
      <c r="A9" s="120" t="s">
        <v>307</v>
      </c>
      <c r="B9" s="248">
        <f aca="true" t="shared" si="3" ref="B9:G9">SUM(B5:B8)</f>
        <v>21245</v>
      </c>
      <c r="C9" s="248">
        <f t="shared" si="3"/>
        <v>20174</v>
      </c>
      <c r="D9" s="248">
        <f t="shared" si="3"/>
        <v>20128</v>
      </c>
      <c r="E9" s="248">
        <f t="shared" si="3"/>
        <v>25709</v>
      </c>
      <c r="F9" s="248">
        <f t="shared" si="3"/>
        <v>26260</v>
      </c>
      <c r="G9" s="248">
        <f t="shared" si="3"/>
        <v>26260</v>
      </c>
      <c r="H9" s="249">
        <f t="shared" si="0"/>
        <v>46954</v>
      </c>
      <c r="I9" s="249">
        <f t="shared" si="1"/>
        <v>46434</v>
      </c>
      <c r="J9" s="249">
        <f t="shared" si="2"/>
        <v>46388</v>
      </c>
      <c r="K9" s="242"/>
      <c r="L9" s="242"/>
      <c r="M9" s="242"/>
      <c r="N9" s="123"/>
      <c r="O9" s="123"/>
    </row>
    <row r="10" spans="1:15" ht="19.5" customHeight="1">
      <c r="A10" s="116" t="s">
        <v>308</v>
      </c>
      <c r="B10" s="247">
        <v>439</v>
      </c>
      <c r="C10" s="247">
        <v>878</v>
      </c>
      <c r="D10" s="247">
        <v>878</v>
      </c>
      <c r="E10" s="247">
        <v>6131</v>
      </c>
      <c r="F10" s="247">
        <v>7548</v>
      </c>
      <c r="G10" s="247">
        <v>7081</v>
      </c>
      <c r="H10" s="247">
        <f t="shared" si="0"/>
        <v>6570</v>
      </c>
      <c r="I10" s="247">
        <f t="shared" si="1"/>
        <v>8426</v>
      </c>
      <c r="J10" s="247">
        <f t="shared" si="2"/>
        <v>7959</v>
      </c>
      <c r="K10" s="242"/>
      <c r="L10" s="242"/>
      <c r="M10" s="242"/>
      <c r="N10" s="123"/>
      <c r="O10" s="123"/>
    </row>
    <row r="11" spans="1:15" s="252" customFormat="1" ht="19.5" customHeight="1">
      <c r="A11" s="120" t="s">
        <v>309</v>
      </c>
      <c r="B11" s="248">
        <f aca="true" t="shared" si="4" ref="B11:G11">SUM(B9:B10)</f>
        <v>21684</v>
      </c>
      <c r="C11" s="248">
        <f t="shared" si="4"/>
        <v>21052</v>
      </c>
      <c r="D11" s="248">
        <f t="shared" si="4"/>
        <v>21006</v>
      </c>
      <c r="E11" s="248">
        <f t="shared" si="4"/>
        <v>31840</v>
      </c>
      <c r="F11" s="248">
        <f t="shared" si="4"/>
        <v>33808</v>
      </c>
      <c r="G11" s="248">
        <f t="shared" si="4"/>
        <v>33341</v>
      </c>
      <c r="H11" s="249">
        <f t="shared" si="0"/>
        <v>53524</v>
      </c>
      <c r="I11" s="249">
        <f t="shared" si="1"/>
        <v>54860</v>
      </c>
      <c r="J11" s="249">
        <f t="shared" si="2"/>
        <v>54347</v>
      </c>
      <c r="K11" s="250"/>
      <c r="L11" s="250"/>
      <c r="M11" s="250"/>
      <c r="N11" s="251"/>
      <c r="O11" s="251"/>
    </row>
    <row r="12" spans="1:15" ht="19.5" customHeight="1">
      <c r="A12" s="116" t="s">
        <v>310</v>
      </c>
      <c r="B12" s="247">
        <v>1100</v>
      </c>
      <c r="C12" s="247">
        <v>2000</v>
      </c>
      <c r="D12" s="247">
        <v>2000</v>
      </c>
      <c r="E12" s="247"/>
      <c r="F12" s="247">
        <v>960</v>
      </c>
      <c r="G12" s="247">
        <v>960</v>
      </c>
      <c r="H12" s="247">
        <f t="shared" si="0"/>
        <v>1100</v>
      </c>
      <c r="I12" s="247">
        <f t="shared" si="1"/>
        <v>2960</v>
      </c>
      <c r="J12" s="247">
        <f t="shared" si="2"/>
        <v>2960</v>
      </c>
      <c r="K12" s="242"/>
      <c r="L12" s="242"/>
      <c r="M12" s="242"/>
      <c r="N12" s="123"/>
      <c r="O12" s="123"/>
    </row>
    <row r="13" spans="1:15" ht="19.5" customHeight="1">
      <c r="A13" s="116" t="s">
        <v>311</v>
      </c>
      <c r="B13" s="247"/>
      <c r="C13" s="247"/>
      <c r="D13" s="247"/>
      <c r="E13" s="247"/>
      <c r="F13" s="247"/>
      <c r="G13" s="247"/>
      <c r="H13" s="247">
        <f t="shared" si="0"/>
        <v>0</v>
      </c>
      <c r="I13" s="247">
        <f t="shared" si="1"/>
        <v>0</v>
      </c>
      <c r="J13" s="247">
        <f t="shared" si="2"/>
        <v>0</v>
      </c>
      <c r="K13" s="242"/>
      <c r="L13" s="242"/>
      <c r="M13" s="242"/>
      <c r="N13" s="123"/>
      <c r="O13" s="123"/>
    </row>
    <row r="14" spans="1:15" ht="19.5" customHeight="1">
      <c r="A14" s="116" t="s">
        <v>312</v>
      </c>
      <c r="B14" s="247"/>
      <c r="C14" s="247"/>
      <c r="D14" s="247"/>
      <c r="E14" s="247"/>
      <c r="F14" s="247"/>
      <c r="G14" s="247"/>
      <c r="H14" s="247">
        <f t="shared" si="0"/>
        <v>0</v>
      </c>
      <c r="I14" s="247">
        <f t="shared" si="1"/>
        <v>0</v>
      </c>
      <c r="J14" s="247">
        <f t="shared" si="2"/>
        <v>0</v>
      </c>
      <c r="K14" s="242"/>
      <c r="L14" s="242"/>
      <c r="M14" s="242"/>
      <c r="N14" s="123"/>
      <c r="O14" s="123"/>
    </row>
    <row r="15" spans="1:15" ht="19.5" customHeight="1">
      <c r="A15" s="116" t="s">
        <v>313</v>
      </c>
      <c r="B15" s="247"/>
      <c r="C15" s="247">
        <v>1065</v>
      </c>
      <c r="D15" s="247">
        <v>1239</v>
      </c>
      <c r="E15" s="247"/>
      <c r="F15" s="247">
        <v>783</v>
      </c>
      <c r="G15" s="247">
        <v>765</v>
      </c>
      <c r="H15" s="247">
        <f t="shared" si="0"/>
        <v>0</v>
      </c>
      <c r="I15" s="247">
        <f t="shared" si="1"/>
        <v>1848</v>
      </c>
      <c r="J15" s="247">
        <f t="shared" si="2"/>
        <v>2004</v>
      </c>
      <c r="K15" s="242"/>
      <c r="L15" s="242"/>
      <c r="M15" s="242"/>
      <c r="N15" s="123"/>
      <c r="O15" s="123"/>
    </row>
    <row r="16" spans="1:15" ht="31.5" customHeight="1">
      <c r="A16" s="121" t="s">
        <v>314</v>
      </c>
      <c r="B16" s="248">
        <f aca="true" t="shared" si="5" ref="B16:G16">SUM(B12:B15)</f>
        <v>1100</v>
      </c>
      <c r="C16" s="248">
        <f t="shared" si="5"/>
        <v>3065</v>
      </c>
      <c r="D16" s="248">
        <f t="shared" si="5"/>
        <v>3239</v>
      </c>
      <c r="E16" s="248">
        <f t="shared" si="5"/>
        <v>0</v>
      </c>
      <c r="F16" s="248">
        <f t="shared" si="5"/>
        <v>1743</v>
      </c>
      <c r="G16" s="248">
        <f t="shared" si="5"/>
        <v>1725</v>
      </c>
      <c r="H16" s="249">
        <f t="shared" si="0"/>
        <v>1100</v>
      </c>
      <c r="I16" s="249">
        <f t="shared" si="1"/>
        <v>4808</v>
      </c>
      <c r="J16" s="249">
        <f t="shared" si="2"/>
        <v>4964</v>
      </c>
      <c r="K16" s="242"/>
      <c r="L16" s="242"/>
      <c r="M16" s="242"/>
      <c r="N16" s="123"/>
      <c r="O16" s="123"/>
    </row>
    <row r="17" spans="1:15" ht="19.5" customHeight="1">
      <c r="A17" s="116" t="s">
        <v>315</v>
      </c>
      <c r="B17" s="247"/>
      <c r="C17" s="247">
        <v>120</v>
      </c>
      <c r="D17" s="247">
        <v>118</v>
      </c>
      <c r="E17" s="247"/>
      <c r="F17" s="247">
        <v>121</v>
      </c>
      <c r="G17" s="247">
        <v>190</v>
      </c>
      <c r="H17" s="247">
        <f t="shared" si="0"/>
        <v>0</v>
      </c>
      <c r="I17" s="247">
        <f t="shared" si="1"/>
        <v>241</v>
      </c>
      <c r="J17" s="247">
        <f t="shared" si="2"/>
        <v>308</v>
      </c>
      <c r="K17" s="242"/>
      <c r="L17" s="242"/>
      <c r="M17" s="242"/>
      <c r="N17" s="123"/>
      <c r="O17" s="123"/>
    </row>
    <row r="18" spans="1:15" ht="19.5" customHeight="1">
      <c r="A18" s="120" t="s">
        <v>316</v>
      </c>
      <c r="B18" s="248">
        <f aca="true" t="shared" si="6" ref="B18:G18">SUM(B16:B17)</f>
        <v>1100</v>
      </c>
      <c r="C18" s="248">
        <f t="shared" si="6"/>
        <v>3185</v>
      </c>
      <c r="D18" s="248">
        <f t="shared" si="6"/>
        <v>3357</v>
      </c>
      <c r="E18" s="248">
        <f t="shared" si="6"/>
        <v>0</v>
      </c>
      <c r="F18" s="248">
        <f t="shared" si="6"/>
        <v>1864</v>
      </c>
      <c r="G18" s="248">
        <f t="shared" si="6"/>
        <v>1915</v>
      </c>
      <c r="H18" s="249">
        <f t="shared" si="0"/>
        <v>1100</v>
      </c>
      <c r="I18" s="249">
        <f t="shared" si="1"/>
        <v>5049</v>
      </c>
      <c r="J18" s="249">
        <f t="shared" si="2"/>
        <v>5272</v>
      </c>
      <c r="K18" s="242"/>
      <c r="L18" s="242"/>
      <c r="M18" s="242"/>
      <c r="N18" s="123"/>
      <c r="O18" s="123"/>
    </row>
    <row r="19" spans="1:15" ht="19.5" customHeight="1">
      <c r="A19" s="116" t="s">
        <v>317</v>
      </c>
      <c r="B19" s="247">
        <v>276</v>
      </c>
      <c r="C19" s="247"/>
      <c r="D19" s="247"/>
      <c r="E19" s="247">
        <v>457</v>
      </c>
      <c r="F19" s="247"/>
      <c r="G19" s="247"/>
      <c r="H19" s="247">
        <f t="shared" si="0"/>
        <v>733</v>
      </c>
      <c r="I19" s="247">
        <f t="shared" si="1"/>
        <v>0</v>
      </c>
      <c r="J19" s="247">
        <f t="shared" si="2"/>
        <v>0</v>
      </c>
      <c r="K19" s="242"/>
      <c r="L19" s="242"/>
      <c r="M19" s="242"/>
      <c r="N19" s="123"/>
      <c r="O19" s="123"/>
    </row>
    <row r="20" spans="1:15" ht="19.5" customHeight="1">
      <c r="A20" s="116" t="s">
        <v>318</v>
      </c>
      <c r="B20" s="247"/>
      <c r="C20" s="247"/>
      <c r="D20" s="247"/>
      <c r="E20" s="247"/>
      <c r="F20" s="247"/>
      <c r="G20" s="247"/>
      <c r="H20" s="247">
        <f t="shared" si="0"/>
        <v>0</v>
      </c>
      <c r="I20" s="247">
        <f t="shared" si="1"/>
        <v>0</v>
      </c>
      <c r="J20" s="247">
        <f t="shared" si="2"/>
        <v>0</v>
      </c>
      <c r="K20" s="242"/>
      <c r="L20" s="242"/>
      <c r="M20" s="242"/>
      <c r="N20" s="123"/>
      <c r="O20" s="123"/>
    </row>
    <row r="21" spans="1:15" ht="19.5" customHeight="1">
      <c r="A21" s="116" t="s">
        <v>319</v>
      </c>
      <c r="B21" s="247">
        <v>955</v>
      </c>
      <c r="C21" s="247">
        <v>433</v>
      </c>
      <c r="D21" s="247">
        <v>433</v>
      </c>
      <c r="E21" s="247">
        <v>342</v>
      </c>
      <c r="F21" s="247">
        <v>342</v>
      </c>
      <c r="G21" s="247">
        <v>342</v>
      </c>
      <c r="H21" s="247">
        <f t="shared" si="0"/>
        <v>1297</v>
      </c>
      <c r="I21" s="247">
        <f t="shared" si="1"/>
        <v>775</v>
      </c>
      <c r="J21" s="247">
        <f t="shared" si="2"/>
        <v>775</v>
      </c>
      <c r="K21" s="242"/>
      <c r="L21" s="242"/>
      <c r="M21" s="242"/>
      <c r="N21" s="123"/>
      <c r="O21" s="123"/>
    </row>
    <row r="22" spans="1:15" ht="19.5" customHeight="1">
      <c r="A22" s="116" t="s">
        <v>320</v>
      </c>
      <c r="B22" s="247"/>
      <c r="C22" s="247">
        <v>170</v>
      </c>
      <c r="D22" s="247">
        <v>170</v>
      </c>
      <c r="E22" s="247"/>
      <c r="F22" s="247">
        <v>111</v>
      </c>
      <c r="G22" s="247">
        <v>111</v>
      </c>
      <c r="H22" s="247">
        <f t="shared" si="0"/>
        <v>0</v>
      </c>
      <c r="I22" s="247">
        <f t="shared" si="1"/>
        <v>281</v>
      </c>
      <c r="J22" s="247">
        <f t="shared" si="2"/>
        <v>281</v>
      </c>
      <c r="K22" s="242"/>
      <c r="L22" s="242"/>
      <c r="M22" s="242"/>
      <c r="N22" s="123"/>
      <c r="O22" s="123"/>
    </row>
    <row r="23" spans="1:15" ht="19.5" customHeight="1">
      <c r="A23" s="116" t="s">
        <v>321</v>
      </c>
      <c r="B23" s="247"/>
      <c r="C23" s="247"/>
      <c r="D23" s="247"/>
      <c r="E23" s="247"/>
      <c r="F23" s="247"/>
      <c r="G23" s="247">
        <v>42</v>
      </c>
      <c r="H23" s="247">
        <f t="shared" si="0"/>
        <v>0</v>
      </c>
      <c r="I23" s="247">
        <f t="shared" si="1"/>
        <v>0</v>
      </c>
      <c r="J23" s="247">
        <f t="shared" si="2"/>
        <v>42</v>
      </c>
      <c r="K23" s="242"/>
      <c r="L23" s="242"/>
      <c r="M23" s="242"/>
      <c r="N23" s="123"/>
      <c r="O23" s="123"/>
    </row>
    <row r="24" spans="1:15" ht="19.5" customHeight="1">
      <c r="A24" s="120" t="s">
        <v>322</v>
      </c>
      <c r="B24" s="248">
        <f>SUM(B20:B23)</f>
        <v>955</v>
      </c>
      <c r="C24" s="248">
        <f>SUM(C20:C23)</f>
        <v>603</v>
      </c>
      <c r="D24" s="248">
        <f>SUM(D20:D23)</f>
        <v>603</v>
      </c>
      <c r="E24" s="248">
        <f>SUM(E20:E23)</f>
        <v>342</v>
      </c>
      <c r="F24" s="248">
        <f>SUM(F19:F23)</f>
        <v>453</v>
      </c>
      <c r="G24" s="248">
        <f>SUM(G19:G23)</f>
        <v>495</v>
      </c>
      <c r="H24" s="249">
        <f t="shared" si="0"/>
        <v>1297</v>
      </c>
      <c r="I24" s="249">
        <f t="shared" si="1"/>
        <v>1056</v>
      </c>
      <c r="J24" s="249">
        <f t="shared" si="2"/>
        <v>1098</v>
      </c>
      <c r="K24" s="242"/>
      <c r="L24" s="242"/>
      <c r="M24" s="242"/>
      <c r="N24" s="123"/>
      <c r="O24" s="123"/>
    </row>
    <row r="25" spans="1:15" ht="19.5" customHeight="1">
      <c r="A25" s="116" t="s">
        <v>323</v>
      </c>
      <c r="B25" s="247"/>
      <c r="C25" s="247"/>
      <c r="D25" s="247"/>
      <c r="E25" s="247"/>
      <c r="F25" s="247"/>
      <c r="G25" s="247">
        <v>9</v>
      </c>
      <c r="H25" s="247">
        <f t="shared" si="0"/>
        <v>0</v>
      </c>
      <c r="I25" s="247">
        <f t="shared" si="1"/>
        <v>0</v>
      </c>
      <c r="J25" s="247">
        <f t="shared" si="2"/>
        <v>9</v>
      </c>
      <c r="K25" s="242"/>
      <c r="L25" s="242"/>
      <c r="M25" s="242"/>
      <c r="N25" s="123"/>
      <c r="O25" s="123"/>
    </row>
    <row r="26" spans="1:15" ht="19.5" customHeight="1">
      <c r="A26" s="120" t="s">
        <v>324</v>
      </c>
      <c r="B26" s="248">
        <f aca="true" t="shared" si="7" ref="B26:G26">SUM(B24:B25)</f>
        <v>955</v>
      </c>
      <c r="C26" s="248">
        <f t="shared" si="7"/>
        <v>603</v>
      </c>
      <c r="D26" s="248">
        <f t="shared" si="7"/>
        <v>603</v>
      </c>
      <c r="E26" s="248">
        <f t="shared" si="7"/>
        <v>342</v>
      </c>
      <c r="F26" s="248">
        <f t="shared" si="7"/>
        <v>453</v>
      </c>
      <c r="G26" s="248">
        <f t="shared" si="7"/>
        <v>504</v>
      </c>
      <c r="H26" s="249">
        <f t="shared" si="0"/>
        <v>1297</v>
      </c>
      <c r="I26" s="249">
        <f t="shared" si="1"/>
        <v>1056</v>
      </c>
      <c r="J26" s="249">
        <f t="shared" si="2"/>
        <v>1107</v>
      </c>
      <c r="K26" s="242"/>
      <c r="L26" s="242"/>
      <c r="M26" s="242"/>
      <c r="N26" s="123"/>
      <c r="O26" s="123"/>
    </row>
    <row r="27" spans="1:15" ht="19.5" customHeight="1">
      <c r="A27" s="116" t="s">
        <v>325</v>
      </c>
      <c r="B27" s="247"/>
      <c r="C27" s="247"/>
      <c r="D27" s="247"/>
      <c r="E27" s="247"/>
      <c r="F27" s="247"/>
      <c r="G27" s="247"/>
      <c r="H27" s="247">
        <f t="shared" si="0"/>
        <v>0</v>
      </c>
      <c r="I27" s="247">
        <f t="shared" si="1"/>
        <v>0</v>
      </c>
      <c r="J27" s="247">
        <f t="shared" si="2"/>
        <v>0</v>
      </c>
      <c r="K27" s="123"/>
      <c r="L27" s="123"/>
      <c r="M27" s="123"/>
      <c r="N27" s="123"/>
      <c r="O27" s="123"/>
    </row>
    <row r="28" spans="1:15" ht="19.5" customHeight="1">
      <c r="A28" s="116" t="s">
        <v>326</v>
      </c>
      <c r="B28" s="247"/>
      <c r="C28" s="247">
        <v>330</v>
      </c>
      <c r="D28" s="247">
        <v>330</v>
      </c>
      <c r="E28" s="247"/>
      <c r="F28" s="247"/>
      <c r="G28" s="247">
        <v>46</v>
      </c>
      <c r="H28" s="247">
        <f t="shared" si="0"/>
        <v>0</v>
      </c>
      <c r="I28" s="247">
        <f t="shared" si="1"/>
        <v>330</v>
      </c>
      <c r="J28" s="247">
        <f t="shared" si="2"/>
        <v>376</v>
      </c>
      <c r="K28" s="123"/>
      <c r="L28" s="123"/>
      <c r="M28" s="123"/>
      <c r="N28" s="123"/>
      <c r="O28" s="123"/>
    </row>
    <row r="29" spans="1:15" ht="19.5" customHeight="1">
      <c r="A29" s="116" t="s">
        <v>327</v>
      </c>
      <c r="B29" s="247">
        <v>637</v>
      </c>
      <c r="C29" s="247">
        <v>657</v>
      </c>
      <c r="D29" s="247">
        <v>533</v>
      </c>
      <c r="E29" s="247"/>
      <c r="F29" s="247"/>
      <c r="G29" s="247">
        <v>12</v>
      </c>
      <c r="H29" s="247">
        <f t="shared" si="0"/>
        <v>637</v>
      </c>
      <c r="I29" s="247">
        <f t="shared" si="1"/>
        <v>657</v>
      </c>
      <c r="J29" s="247">
        <f t="shared" si="2"/>
        <v>545</v>
      </c>
      <c r="K29" s="123"/>
      <c r="L29" s="123"/>
      <c r="M29" s="123"/>
      <c r="N29" s="123"/>
      <c r="O29" s="123"/>
    </row>
    <row r="30" spans="1:15" ht="19.5" customHeight="1">
      <c r="A30" s="116" t="s">
        <v>328</v>
      </c>
      <c r="B30" s="247">
        <v>1288</v>
      </c>
      <c r="C30" s="247">
        <v>988</v>
      </c>
      <c r="D30" s="247">
        <v>895</v>
      </c>
      <c r="E30" s="247">
        <v>1232</v>
      </c>
      <c r="F30" s="247">
        <v>1121</v>
      </c>
      <c r="G30" s="247">
        <v>933</v>
      </c>
      <c r="H30" s="247">
        <f t="shared" si="0"/>
        <v>2520</v>
      </c>
      <c r="I30" s="247">
        <f t="shared" si="1"/>
        <v>2109</v>
      </c>
      <c r="J30" s="247">
        <f t="shared" si="2"/>
        <v>1828</v>
      </c>
      <c r="K30" s="123"/>
      <c r="L30" s="123"/>
      <c r="M30" s="123"/>
      <c r="N30" s="123"/>
      <c r="O30" s="123"/>
    </row>
    <row r="31" spans="1:15" ht="19.5" customHeight="1">
      <c r="A31" s="116" t="s">
        <v>329</v>
      </c>
      <c r="B31" s="247">
        <v>150</v>
      </c>
      <c r="C31" s="247">
        <v>250</v>
      </c>
      <c r="D31" s="247">
        <v>250</v>
      </c>
      <c r="E31" s="247"/>
      <c r="F31" s="247"/>
      <c r="G31" s="247"/>
      <c r="H31" s="247">
        <f t="shared" si="0"/>
        <v>150</v>
      </c>
      <c r="I31" s="247">
        <f t="shared" si="1"/>
        <v>250</v>
      </c>
      <c r="J31" s="247">
        <f t="shared" si="2"/>
        <v>250</v>
      </c>
      <c r="K31" s="123"/>
      <c r="L31" s="123"/>
      <c r="M31" s="123"/>
      <c r="N31" s="123"/>
      <c r="O31" s="123"/>
    </row>
    <row r="32" spans="1:15" ht="19.5" customHeight="1">
      <c r="A32" s="120" t="s">
        <v>330</v>
      </c>
      <c r="B32" s="248">
        <f aca="true" t="shared" si="8" ref="B32:G32">SUM(B27:B31)</f>
        <v>2075</v>
      </c>
      <c r="C32" s="248">
        <f t="shared" si="8"/>
        <v>2225</v>
      </c>
      <c r="D32" s="248">
        <f t="shared" si="8"/>
        <v>2008</v>
      </c>
      <c r="E32" s="248">
        <f t="shared" si="8"/>
        <v>1232</v>
      </c>
      <c r="F32" s="248">
        <f t="shared" si="8"/>
        <v>1121</v>
      </c>
      <c r="G32" s="248">
        <f t="shared" si="8"/>
        <v>991</v>
      </c>
      <c r="H32" s="249">
        <f t="shared" si="0"/>
        <v>3307</v>
      </c>
      <c r="I32" s="249">
        <f t="shared" si="1"/>
        <v>3346</v>
      </c>
      <c r="J32" s="249">
        <f t="shared" si="2"/>
        <v>2999</v>
      </c>
      <c r="K32" s="123"/>
      <c r="L32" s="123"/>
      <c r="M32" s="123"/>
      <c r="N32" s="123"/>
      <c r="O32" s="123"/>
    </row>
    <row r="33" spans="1:15" ht="19.5" customHeight="1">
      <c r="A33" s="116" t="s">
        <v>331</v>
      </c>
      <c r="B33" s="247"/>
      <c r="C33" s="247"/>
      <c r="D33" s="247"/>
      <c r="E33" s="247">
        <v>192</v>
      </c>
      <c r="F33" s="247">
        <v>192</v>
      </c>
      <c r="G33" s="247">
        <v>55</v>
      </c>
      <c r="H33" s="247">
        <f t="shared" si="0"/>
        <v>192</v>
      </c>
      <c r="I33" s="247">
        <f t="shared" si="1"/>
        <v>192</v>
      </c>
      <c r="J33" s="247">
        <f t="shared" si="2"/>
        <v>55</v>
      </c>
      <c r="K33" s="123"/>
      <c r="L33" s="123"/>
      <c r="M33" s="123"/>
      <c r="N33" s="123"/>
      <c r="O33" s="123"/>
    </row>
    <row r="34" spans="1:15" ht="19.5" customHeight="1">
      <c r="A34" s="120" t="s">
        <v>332</v>
      </c>
      <c r="B34" s="248">
        <f aca="true" t="shared" si="9" ref="B34:G34">SUM(B32:B33)</f>
        <v>2075</v>
      </c>
      <c r="C34" s="248">
        <f t="shared" si="9"/>
        <v>2225</v>
      </c>
      <c r="D34" s="248">
        <f t="shared" si="9"/>
        <v>2008</v>
      </c>
      <c r="E34" s="248">
        <f t="shared" si="9"/>
        <v>1424</v>
      </c>
      <c r="F34" s="248">
        <f t="shared" si="9"/>
        <v>1313</v>
      </c>
      <c r="G34" s="248">
        <f t="shared" si="9"/>
        <v>1046</v>
      </c>
      <c r="H34" s="249">
        <f t="shared" si="0"/>
        <v>3499</v>
      </c>
      <c r="I34" s="249">
        <f t="shared" si="1"/>
        <v>3538</v>
      </c>
      <c r="J34" s="249">
        <f t="shared" si="2"/>
        <v>3054</v>
      </c>
      <c r="K34" s="123"/>
      <c r="L34" s="123"/>
      <c r="M34" s="123"/>
      <c r="N34" s="123"/>
      <c r="O34" s="123"/>
    </row>
    <row r="35" spans="1:15" ht="19.5" customHeight="1">
      <c r="A35" s="116" t="s">
        <v>333</v>
      </c>
      <c r="B35" s="247"/>
      <c r="C35" s="247">
        <v>50</v>
      </c>
      <c r="D35" s="247">
        <v>50</v>
      </c>
      <c r="E35" s="247"/>
      <c r="F35" s="247"/>
      <c r="G35" s="247"/>
      <c r="H35" s="247">
        <f t="shared" si="0"/>
        <v>0</v>
      </c>
      <c r="I35" s="247">
        <f t="shared" si="1"/>
        <v>50</v>
      </c>
      <c r="J35" s="247">
        <f t="shared" si="2"/>
        <v>50</v>
      </c>
      <c r="K35" s="123"/>
      <c r="L35" s="123"/>
      <c r="M35" s="123"/>
      <c r="N35" s="123"/>
      <c r="O35" s="123"/>
    </row>
    <row r="36" spans="1:15" ht="19.5" customHeight="1">
      <c r="A36" s="120" t="s">
        <v>334</v>
      </c>
      <c r="B36" s="248">
        <f>SUM(B16+B19+B24+B32+B35)</f>
        <v>4406</v>
      </c>
      <c r="C36" s="248">
        <f>SUM(C16+C19+C24+C32+C35)</f>
        <v>5943</v>
      </c>
      <c r="D36" s="248">
        <f>SUM(D16+D19+D24+D32+D35)</f>
        <v>5900</v>
      </c>
      <c r="E36" s="248">
        <f>E16+E24+E32+E35</f>
        <v>1574</v>
      </c>
      <c r="F36" s="248">
        <f>F16+F24+F32+F35</f>
        <v>3317</v>
      </c>
      <c r="G36" s="248">
        <f>G16+G24+G32</f>
        <v>3211</v>
      </c>
      <c r="H36" s="247">
        <f t="shared" si="0"/>
        <v>5980</v>
      </c>
      <c r="I36" s="247">
        <f t="shared" si="1"/>
        <v>9260</v>
      </c>
      <c r="J36" s="247">
        <f t="shared" si="2"/>
        <v>9111</v>
      </c>
      <c r="K36" s="123"/>
      <c r="L36" s="123"/>
      <c r="M36" s="123"/>
      <c r="N36" s="123"/>
      <c r="O36" s="123"/>
    </row>
    <row r="37" spans="1:15" ht="19.5" customHeight="1">
      <c r="A37" s="120" t="s">
        <v>335</v>
      </c>
      <c r="B37" s="248">
        <f>B17+B25+B33</f>
        <v>0</v>
      </c>
      <c r="C37" s="248">
        <f>C17+C25+C33</f>
        <v>120</v>
      </c>
      <c r="D37" s="248">
        <f>D17+D25+D33</f>
        <v>118</v>
      </c>
      <c r="E37" s="248">
        <f>E17+E25+E33</f>
        <v>192</v>
      </c>
      <c r="F37" s="248">
        <f>F17+F25+F33</f>
        <v>313</v>
      </c>
      <c r="G37" s="248">
        <f>G17+G25+G33+G35</f>
        <v>254</v>
      </c>
      <c r="H37" s="247">
        <f t="shared" si="0"/>
        <v>192</v>
      </c>
      <c r="I37" s="247">
        <f t="shared" si="1"/>
        <v>433</v>
      </c>
      <c r="J37" s="247">
        <f t="shared" si="2"/>
        <v>372</v>
      </c>
      <c r="K37" s="123"/>
      <c r="L37" s="123"/>
      <c r="M37" s="123"/>
      <c r="N37" s="123"/>
      <c r="O37" s="123"/>
    </row>
    <row r="38" spans="1:15" ht="19.5" customHeight="1">
      <c r="A38" s="120" t="s">
        <v>336</v>
      </c>
      <c r="B38" s="248">
        <f>SUM(B36:B37)</f>
        <v>4406</v>
      </c>
      <c r="C38" s="248">
        <f>SUM(C36:C37)</f>
        <v>6063</v>
      </c>
      <c r="D38" s="248">
        <f>SUM(D36:D37)</f>
        <v>6018</v>
      </c>
      <c r="E38" s="248">
        <f>SUM(E36:E37)+E19</f>
        <v>2223</v>
      </c>
      <c r="F38" s="248">
        <f>SUM(F36:F37)</f>
        <v>3630</v>
      </c>
      <c r="G38" s="248">
        <f>SUM(G36:G37)</f>
        <v>3465</v>
      </c>
      <c r="H38" s="249">
        <f t="shared" si="0"/>
        <v>6629</v>
      </c>
      <c r="I38" s="249">
        <f t="shared" si="1"/>
        <v>9693</v>
      </c>
      <c r="J38" s="249">
        <f t="shared" si="2"/>
        <v>9483</v>
      </c>
      <c r="K38" s="123"/>
      <c r="L38" s="123"/>
      <c r="M38" s="123"/>
      <c r="N38" s="123"/>
      <c r="O38" s="123"/>
    </row>
    <row r="39" spans="1:15" ht="19.5" customHeight="1">
      <c r="A39" s="116" t="s">
        <v>337</v>
      </c>
      <c r="B39" s="247"/>
      <c r="C39" s="247">
        <v>150</v>
      </c>
      <c r="D39" s="247">
        <v>141</v>
      </c>
      <c r="E39" s="247">
        <v>3158</v>
      </c>
      <c r="F39" s="247">
        <v>3158</v>
      </c>
      <c r="G39" s="247">
        <v>2346</v>
      </c>
      <c r="H39" s="247">
        <f t="shared" si="0"/>
        <v>3158</v>
      </c>
      <c r="I39" s="247">
        <f t="shared" si="1"/>
        <v>3308</v>
      </c>
      <c r="J39" s="247">
        <f t="shared" si="2"/>
        <v>2487</v>
      </c>
      <c r="K39" s="123"/>
      <c r="L39" s="123"/>
      <c r="M39" s="123"/>
      <c r="N39" s="123"/>
      <c r="O39" s="123"/>
    </row>
    <row r="40" spans="1:15" ht="19.5" customHeight="1">
      <c r="A40" s="116" t="s">
        <v>338</v>
      </c>
      <c r="B40" s="247"/>
      <c r="C40" s="247"/>
      <c r="D40" s="247"/>
      <c r="E40" s="247"/>
      <c r="F40" s="247"/>
      <c r="G40" s="247"/>
      <c r="H40" s="247">
        <f t="shared" si="0"/>
        <v>0</v>
      </c>
      <c r="I40" s="247">
        <f t="shared" si="1"/>
        <v>0</v>
      </c>
      <c r="J40" s="247">
        <f t="shared" si="2"/>
        <v>0</v>
      </c>
      <c r="K40" s="123"/>
      <c r="L40" s="123"/>
      <c r="M40" s="123"/>
      <c r="N40" s="123"/>
      <c r="O40" s="123"/>
    </row>
    <row r="41" spans="1:15" ht="19.5" customHeight="1">
      <c r="A41" s="120" t="s">
        <v>339</v>
      </c>
      <c r="B41" s="248">
        <f aca="true" t="shared" si="10" ref="B41:G41">SUM(B39:B40)</f>
        <v>0</v>
      </c>
      <c r="C41" s="248">
        <f t="shared" si="10"/>
        <v>150</v>
      </c>
      <c r="D41" s="248">
        <f t="shared" si="10"/>
        <v>141</v>
      </c>
      <c r="E41" s="248">
        <f t="shared" si="10"/>
        <v>3158</v>
      </c>
      <c r="F41" s="248">
        <f t="shared" si="10"/>
        <v>3158</v>
      </c>
      <c r="G41" s="248">
        <f t="shared" si="10"/>
        <v>2346</v>
      </c>
      <c r="H41" s="249">
        <f t="shared" si="0"/>
        <v>3158</v>
      </c>
      <c r="I41" s="249">
        <f t="shared" si="1"/>
        <v>3308</v>
      </c>
      <c r="J41" s="249">
        <f t="shared" si="2"/>
        <v>2487</v>
      </c>
      <c r="K41" s="123"/>
      <c r="L41" s="123"/>
      <c r="M41" s="123"/>
      <c r="N41" s="123"/>
      <c r="O41" s="123"/>
    </row>
    <row r="42" spans="1:15" ht="19.5" customHeight="1">
      <c r="A42" s="120" t="s">
        <v>340</v>
      </c>
      <c r="B42" s="248">
        <f aca="true" t="shared" si="11" ref="B42:G42">B11+B38+B41</f>
        <v>26090</v>
      </c>
      <c r="C42" s="248">
        <f t="shared" si="11"/>
        <v>27265</v>
      </c>
      <c r="D42" s="248">
        <f t="shared" si="11"/>
        <v>27165</v>
      </c>
      <c r="E42" s="248">
        <f t="shared" si="11"/>
        <v>37221</v>
      </c>
      <c r="F42" s="248">
        <f t="shared" si="11"/>
        <v>40596</v>
      </c>
      <c r="G42" s="248">
        <f t="shared" si="11"/>
        <v>39152</v>
      </c>
      <c r="H42" s="249">
        <f t="shared" si="0"/>
        <v>63311</v>
      </c>
      <c r="I42" s="249">
        <f t="shared" si="1"/>
        <v>67861</v>
      </c>
      <c r="J42" s="249">
        <f t="shared" si="2"/>
        <v>66317</v>
      </c>
      <c r="K42" s="123"/>
      <c r="L42" s="123"/>
      <c r="M42" s="123"/>
      <c r="N42" s="123"/>
      <c r="O42" s="123"/>
    </row>
    <row r="43" spans="1:15" ht="19.5" customHeight="1">
      <c r="A43" s="120" t="s">
        <v>341</v>
      </c>
      <c r="B43" s="249">
        <v>6443</v>
      </c>
      <c r="C43" s="249">
        <v>6879</v>
      </c>
      <c r="D43" s="249">
        <v>6564</v>
      </c>
      <c r="E43" s="249">
        <v>8211</v>
      </c>
      <c r="F43" s="249">
        <v>8791</v>
      </c>
      <c r="G43" s="249">
        <v>7903</v>
      </c>
      <c r="H43" s="249">
        <f t="shared" si="0"/>
        <v>14654</v>
      </c>
      <c r="I43" s="249">
        <f t="shared" si="1"/>
        <v>15670</v>
      </c>
      <c r="J43" s="249">
        <f t="shared" si="2"/>
        <v>14467</v>
      </c>
      <c r="K43" s="123"/>
      <c r="L43" s="123"/>
      <c r="M43" s="123"/>
      <c r="N43" s="123"/>
      <c r="O43" s="123"/>
    </row>
    <row r="44" spans="1:15" ht="19.5" customHeight="1">
      <c r="A44" s="12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123"/>
      <c r="O44" s="123"/>
    </row>
    <row r="45" spans="1:15" ht="19.5" customHeight="1">
      <c r="A45" s="123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123"/>
      <c r="O45" s="123"/>
    </row>
    <row r="46" spans="1:15" ht="19.5" customHeight="1">
      <c r="A46" s="123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123"/>
      <c r="O46" s="123"/>
    </row>
    <row r="47" spans="1:15" ht="19.5" customHeight="1">
      <c r="A47" s="12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123"/>
      <c r="O47" s="123"/>
    </row>
    <row r="48" spans="1:15" ht="19.5" customHeight="1">
      <c r="A48" s="123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123"/>
      <c r="O48" s="123"/>
    </row>
    <row r="49" spans="1:15" ht="18">
      <c r="A49" s="255"/>
      <c r="B49" s="256"/>
      <c r="C49" s="256"/>
      <c r="D49" s="256"/>
      <c r="E49" s="256"/>
      <c r="F49" s="256"/>
      <c r="G49" s="256"/>
      <c r="H49" s="256"/>
      <c r="I49" s="256"/>
      <c r="J49" s="257"/>
      <c r="K49" s="123"/>
      <c r="L49" s="123"/>
      <c r="M49" s="123"/>
      <c r="N49" s="123"/>
      <c r="O49" s="123"/>
    </row>
    <row r="50" spans="10:15" ht="18">
      <c r="J50" s="259"/>
      <c r="K50" s="123"/>
      <c r="L50" s="123"/>
      <c r="M50" s="123"/>
      <c r="N50" s="123"/>
      <c r="O50" s="123"/>
    </row>
    <row r="51" spans="10:15" ht="18">
      <c r="J51" s="259"/>
      <c r="K51" s="123"/>
      <c r="L51" s="123"/>
      <c r="M51" s="123"/>
      <c r="N51" s="123"/>
      <c r="O51" s="123"/>
    </row>
    <row r="52" spans="10:15" ht="18">
      <c r="J52" s="259"/>
      <c r="K52" s="123"/>
      <c r="L52" s="123"/>
      <c r="M52" s="123"/>
      <c r="N52" s="123"/>
      <c r="O52" s="123"/>
    </row>
    <row r="53" spans="10:15" ht="18">
      <c r="J53" s="259"/>
      <c r="K53" s="123"/>
      <c r="L53" s="123"/>
      <c r="M53" s="123"/>
      <c r="N53" s="123"/>
      <c r="O53" s="123"/>
    </row>
    <row r="54" spans="10:15" ht="18">
      <c r="J54" s="259"/>
      <c r="K54" s="123"/>
      <c r="L54" s="123"/>
      <c r="M54" s="123"/>
      <c r="N54" s="123"/>
      <c r="O54" s="123"/>
    </row>
  </sheetData>
  <sheetProtection/>
  <mergeCells count="5">
    <mergeCell ref="I1:J1"/>
    <mergeCell ref="A2:J2"/>
    <mergeCell ref="H3:J3"/>
    <mergeCell ref="B3:D3"/>
    <mergeCell ref="E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7" r:id="rId1"/>
  <headerFooter alignWithMargins="0">
    <oddHeader>&amp;R3.1.számú melléklet  az 5/2014.(IV.25.)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75" zoomScalePageLayoutView="0" workbookViewId="0" topLeftCell="A1">
      <pane xSplit="1" ySplit="3" topLeftCell="D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" sqref="J1"/>
    </sheetView>
  </sheetViews>
  <sheetFormatPr defaultColWidth="9.140625" defaultRowHeight="12.75"/>
  <cols>
    <col min="1" max="1" width="45.421875" style="243" customWidth="1"/>
    <col min="2" max="2" width="18.00390625" style="258" customWidth="1"/>
    <col min="3" max="3" width="17.28125" style="258" customWidth="1"/>
    <col min="4" max="4" width="19.421875" style="258" customWidth="1"/>
    <col min="5" max="5" width="16.28125" style="258" customWidth="1"/>
    <col min="6" max="6" width="15.421875" style="258" customWidth="1"/>
    <col min="7" max="7" width="13.7109375" style="258" customWidth="1"/>
    <col min="8" max="8" width="18.00390625" style="243" customWidth="1"/>
    <col min="9" max="9" width="17.57421875" style="243" customWidth="1"/>
    <col min="10" max="10" width="18.421875" style="243" customWidth="1"/>
    <col min="11" max="16384" width="9.140625" style="243" customWidth="1"/>
  </cols>
  <sheetData>
    <row r="1" spans="1:11" ht="21" customHeight="1">
      <c r="A1" s="260"/>
      <c r="B1" s="261"/>
      <c r="C1" s="261"/>
      <c r="D1" s="261"/>
      <c r="E1" s="261"/>
      <c r="F1" s="261"/>
      <c r="G1" s="261"/>
      <c r="H1" s="262"/>
      <c r="I1" s="262"/>
      <c r="J1" s="263"/>
      <c r="K1" s="264"/>
    </row>
    <row r="2" spans="1:11" ht="24.75" customHeight="1">
      <c r="A2" s="601" t="s">
        <v>342</v>
      </c>
      <c r="B2" s="603" t="s">
        <v>343</v>
      </c>
      <c r="C2" s="603"/>
      <c r="D2" s="603"/>
      <c r="E2" s="603" t="s">
        <v>344</v>
      </c>
      <c r="F2" s="603"/>
      <c r="G2" s="603"/>
      <c r="H2" s="601" t="s">
        <v>298</v>
      </c>
      <c r="I2" s="601"/>
      <c r="J2" s="601"/>
      <c r="K2" s="264"/>
    </row>
    <row r="3" spans="1:11" ht="24" customHeight="1">
      <c r="A3" s="604"/>
      <c r="B3" s="246" t="s">
        <v>300</v>
      </c>
      <c r="C3" s="246" t="s">
        <v>301</v>
      </c>
      <c r="D3" s="246" t="s">
        <v>302</v>
      </c>
      <c r="E3" s="246" t="s">
        <v>300</v>
      </c>
      <c r="F3" s="246" t="s">
        <v>301</v>
      </c>
      <c r="G3" s="246" t="s">
        <v>302</v>
      </c>
      <c r="H3" s="246" t="s">
        <v>300</v>
      </c>
      <c r="I3" s="246" t="s">
        <v>301</v>
      </c>
      <c r="J3" s="246" t="s">
        <v>302</v>
      </c>
      <c r="K3" s="264"/>
    </row>
    <row r="4" spans="1:11" ht="18">
      <c r="A4" s="116" t="s">
        <v>345</v>
      </c>
      <c r="B4" s="247"/>
      <c r="C4" s="247"/>
      <c r="D4" s="247"/>
      <c r="E4" s="247">
        <v>16853</v>
      </c>
      <c r="F4" s="247">
        <v>16853</v>
      </c>
      <c r="G4" s="247">
        <v>15477</v>
      </c>
      <c r="H4" s="247">
        <f aca="true" t="shared" si="0" ref="H4:H13">SUM(B4+E4)</f>
        <v>16853</v>
      </c>
      <c r="I4" s="247">
        <f aca="true" t="shared" si="1" ref="I4:I13">SUM(C4+F4)</f>
        <v>16853</v>
      </c>
      <c r="J4" s="247">
        <f aca="true" t="shared" si="2" ref="J4:J13">SUM(D4+G4)</f>
        <v>15477</v>
      </c>
      <c r="K4" s="264"/>
    </row>
    <row r="5" spans="1:11" ht="18">
      <c r="A5" s="116" t="s">
        <v>346</v>
      </c>
      <c r="B5" s="247"/>
      <c r="C5" s="247"/>
      <c r="D5" s="247"/>
      <c r="E5" s="247">
        <v>1</v>
      </c>
      <c r="F5" s="247">
        <v>1</v>
      </c>
      <c r="G5" s="247">
        <v>54</v>
      </c>
      <c r="H5" s="247">
        <f t="shared" si="0"/>
        <v>1</v>
      </c>
      <c r="I5" s="247">
        <f t="shared" si="1"/>
        <v>1</v>
      </c>
      <c r="J5" s="247">
        <f t="shared" si="2"/>
        <v>54</v>
      </c>
      <c r="K5" s="264"/>
    </row>
    <row r="6" spans="1:11" ht="18">
      <c r="A6" s="116" t="s">
        <v>347</v>
      </c>
      <c r="B6" s="247">
        <v>1000</v>
      </c>
      <c r="C6" s="247">
        <v>1022</v>
      </c>
      <c r="D6" s="247">
        <v>1175</v>
      </c>
      <c r="E6" s="247">
        <v>1205</v>
      </c>
      <c r="F6" s="247">
        <v>1205</v>
      </c>
      <c r="G6" s="247">
        <v>1057</v>
      </c>
      <c r="H6" s="247">
        <f t="shared" si="0"/>
        <v>2205</v>
      </c>
      <c r="I6" s="247">
        <f t="shared" si="1"/>
        <v>2227</v>
      </c>
      <c r="J6" s="247">
        <f t="shared" si="2"/>
        <v>2232</v>
      </c>
      <c r="K6" s="264"/>
    </row>
    <row r="7" spans="1:11" ht="18">
      <c r="A7" s="116" t="s">
        <v>348</v>
      </c>
      <c r="B7" s="247">
        <v>10</v>
      </c>
      <c r="C7" s="247">
        <v>10</v>
      </c>
      <c r="D7" s="247"/>
      <c r="E7" s="247"/>
      <c r="F7" s="247"/>
      <c r="G7" s="247"/>
      <c r="H7" s="247">
        <f t="shared" si="0"/>
        <v>10</v>
      </c>
      <c r="I7" s="247">
        <f t="shared" si="1"/>
        <v>10</v>
      </c>
      <c r="J7" s="247">
        <f t="shared" si="2"/>
        <v>0</v>
      </c>
      <c r="K7" s="264"/>
    </row>
    <row r="8" spans="1:11" ht="18">
      <c r="A8" s="116" t="s">
        <v>349</v>
      </c>
      <c r="B8" s="247"/>
      <c r="C8" s="247"/>
      <c r="D8" s="247"/>
      <c r="E8" s="247"/>
      <c r="F8" s="247"/>
      <c r="G8" s="247">
        <v>6</v>
      </c>
      <c r="H8" s="247">
        <f t="shared" si="0"/>
        <v>0</v>
      </c>
      <c r="I8" s="247">
        <f t="shared" si="1"/>
        <v>0</v>
      </c>
      <c r="J8" s="247">
        <f t="shared" si="2"/>
        <v>6</v>
      </c>
      <c r="K8" s="264"/>
    </row>
    <row r="9" spans="1:11" ht="18">
      <c r="A9" s="116" t="s">
        <v>350</v>
      </c>
      <c r="B9" s="247">
        <v>50</v>
      </c>
      <c r="C9" s="247">
        <v>50</v>
      </c>
      <c r="D9" s="247">
        <v>20</v>
      </c>
      <c r="E9" s="247"/>
      <c r="F9" s="247"/>
      <c r="G9" s="247"/>
      <c r="H9" s="247">
        <f t="shared" si="0"/>
        <v>50</v>
      </c>
      <c r="I9" s="247">
        <f t="shared" si="1"/>
        <v>50</v>
      </c>
      <c r="J9" s="247">
        <f t="shared" si="2"/>
        <v>20</v>
      </c>
      <c r="K9" s="264"/>
    </row>
    <row r="10" spans="1:11" ht="18">
      <c r="A10" s="116" t="s">
        <v>351</v>
      </c>
      <c r="B10" s="247">
        <v>500</v>
      </c>
      <c r="C10" s="247">
        <v>500</v>
      </c>
      <c r="D10" s="247"/>
      <c r="E10" s="247">
        <v>821</v>
      </c>
      <c r="F10" s="247">
        <v>821</v>
      </c>
      <c r="G10" s="247">
        <v>5</v>
      </c>
      <c r="H10" s="247">
        <f t="shared" si="0"/>
        <v>1321</v>
      </c>
      <c r="I10" s="247">
        <f t="shared" si="1"/>
        <v>1321</v>
      </c>
      <c r="J10" s="247">
        <f t="shared" si="2"/>
        <v>5</v>
      </c>
      <c r="K10" s="264"/>
    </row>
    <row r="11" spans="1:11" ht="18">
      <c r="A11" s="116" t="s">
        <v>352</v>
      </c>
      <c r="E11" s="247">
        <v>1820</v>
      </c>
      <c r="F11" s="247">
        <v>1820</v>
      </c>
      <c r="G11" s="247">
        <v>1999</v>
      </c>
      <c r="H11" s="247">
        <f t="shared" si="0"/>
        <v>1820</v>
      </c>
      <c r="I11" s="247">
        <f t="shared" si="1"/>
        <v>1820</v>
      </c>
      <c r="J11" s="247">
        <f t="shared" si="2"/>
        <v>1999</v>
      </c>
      <c r="K11" s="264"/>
    </row>
    <row r="12" spans="1:11" ht="18">
      <c r="A12" s="116" t="s">
        <v>353</v>
      </c>
      <c r="B12" s="247"/>
      <c r="C12" s="247"/>
      <c r="D12" s="247">
        <v>58</v>
      </c>
      <c r="E12" s="247"/>
      <c r="F12" s="247"/>
      <c r="G12" s="247">
        <v>4</v>
      </c>
      <c r="H12" s="247">
        <f t="shared" si="0"/>
        <v>0</v>
      </c>
      <c r="I12" s="247">
        <f t="shared" si="1"/>
        <v>0</v>
      </c>
      <c r="J12" s="247">
        <f t="shared" si="2"/>
        <v>62</v>
      </c>
      <c r="K12" s="264"/>
    </row>
    <row r="13" spans="1:11" ht="18">
      <c r="A13" s="116" t="s">
        <v>354</v>
      </c>
      <c r="B13" s="247">
        <v>400</v>
      </c>
      <c r="C13" s="247">
        <v>400</v>
      </c>
      <c r="D13" s="247">
        <v>282</v>
      </c>
      <c r="E13" s="247">
        <v>3472</v>
      </c>
      <c r="F13" s="247">
        <v>1820</v>
      </c>
      <c r="G13" s="247">
        <v>1161</v>
      </c>
      <c r="H13" s="247">
        <f t="shared" si="0"/>
        <v>3872</v>
      </c>
      <c r="I13" s="247">
        <f t="shared" si="1"/>
        <v>2220</v>
      </c>
      <c r="J13" s="247">
        <f t="shared" si="2"/>
        <v>1443</v>
      </c>
      <c r="K13" s="264"/>
    </row>
    <row r="14" spans="1:11" ht="18">
      <c r="A14" s="116" t="s">
        <v>355</v>
      </c>
      <c r="E14" s="247">
        <v>634</v>
      </c>
      <c r="F14" s="247">
        <v>634</v>
      </c>
      <c r="G14" s="247">
        <v>566</v>
      </c>
      <c r="H14" s="247">
        <f aca="true" t="shared" si="3" ref="H14:J15">SUM(B15+E14)</f>
        <v>734</v>
      </c>
      <c r="I14" s="247">
        <f t="shared" si="3"/>
        <v>734</v>
      </c>
      <c r="J14" s="247">
        <f t="shared" si="3"/>
        <v>650</v>
      </c>
      <c r="K14" s="264"/>
    </row>
    <row r="15" spans="1:11" ht="18">
      <c r="A15" s="116" t="s">
        <v>356</v>
      </c>
      <c r="B15" s="247">
        <v>100</v>
      </c>
      <c r="C15" s="247">
        <v>100</v>
      </c>
      <c r="D15" s="247">
        <v>84</v>
      </c>
      <c r="E15" s="247">
        <v>2924</v>
      </c>
      <c r="F15" s="247">
        <v>2924</v>
      </c>
      <c r="G15" s="247">
        <v>2597</v>
      </c>
      <c r="H15" s="247">
        <f t="shared" si="3"/>
        <v>4984</v>
      </c>
      <c r="I15" s="247">
        <f t="shared" si="3"/>
        <v>5006</v>
      </c>
      <c r="J15" s="247">
        <f t="shared" si="3"/>
        <v>4216</v>
      </c>
      <c r="K15" s="264"/>
    </row>
    <row r="16" spans="1:11" ht="23.25" customHeight="1">
      <c r="A16" s="120" t="s">
        <v>357</v>
      </c>
      <c r="B16" s="248">
        <f aca="true" t="shared" si="4" ref="B16:G16">SUM(B4:B15)</f>
        <v>2060</v>
      </c>
      <c r="C16" s="248">
        <f t="shared" si="4"/>
        <v>2082</v>
      </c>
      <c r="D16" s="248">
        <f t="shared" si="4"/>
        <v>1619</v>
      </c>
      <c r="E16" s="248">
        <f t="shared" si="4"/>
        <v>27730</v>
      </c>
      <c r="F16" s="248">
        <f t="shared" si="4"/>
        <v>26078</v>
      </c>
      <c r="G16" s="248">
        <f t="shared" si="4"/>
        <v>22926</v>
      </c>
      <c r="H16" s="249">
        <f aca="true" t="shared" si="5" ref="H16:H49">SUM(B16+E16)</f>
        <v>29790</v>
      </c>
      <c r="I16" s="249">
        <f aca="true" t="shared" si="6" ref="I16:I49">SUM(C16+F16)</f>
        <v>28160</v>
      </c>
      <c r="J16" s="249">
        <f aca="true" t="shared" si="7" ref="J16:J49">SUM(D16+G16)</f>
        <v>24545</v>
      </c>
      <c r="K16" s="264"/>
    </row>
    <row r="17" spans="1:11" ht="18">
      <c r="A17" s="116" t="s">
        <v>358</v>
      </c>
      <c r="B17" s="247">
        <v>400</v>
      </c>
      <c r="C17" s="247">
        <v>400</v>
      </c>
      <c r="D17" s="247">
        <v>456</v>
      </c>
      <c r="E17" s="247">
        <v>140</v>
      </c>
      <c r="F17" s="247">
        <v>140</v>
      </c>
      <c r="G17" s="247">
        <v>201</v>
      </c>
      <c r="H17" s="247">
        <f t="shared" si="5"/>
        <v>540</v>
      </c>
      <c r="I17" s="247">
        <f t="shared" si="6"/>
        <v>540</v>
      </c>
      <c r="J17" s="247">
        <f t="shared" si="7"/>
        <v>657</v>
      </c>
      <c r="K17" s="264"/>
    </row>
    <row r="18" spans="1:11" ht="18">
      <c r="A18" s="116" t="s">
        <v>359</v>
      </c>
      <c r="B18" s="247"/>
      <c r="C18" s="247"/>
      <c r="D18" s="247"/>
      <c r="E18" s="247"/>
      <c r="F18" s="247"/>
      <c r="G18" s="247"/>
      <c r="H18" s="247">
        <f t="shared" si="5"/>
        <v>0</v>
      </c>
      <c r="I18" s="247">
        <f t="shared" si="6"/>
        <v>0</v>
      </c>
      <c r="J18" s="247">
        <f t="shared" si="7"/>
        <v>0</v>
      </c>
      <c r="K18" s="264"/>
    </row>
    <row r="19" spans="1:11" ht="18">
      <c r="A19" s="116" t="s">
        <v>360</v>
      </c>
      <c r="B19" s="247">
        <v>300</v>
      </c>
      <c r="C19" s="247">
        <v>300</v>
      </c>
      <c r="D19" s="247">
        <v>707</v>
      </c>
      <c r="E19" s="247">
        <v>360</v>
      </c>
      <c r="F19" s="247">
        <v>360</v>
      </c>
      <c r="G19" s="247">
        <v>1416</v>
      </c>
      <c r="H19" s="247">
        <f t="shared" si="5"/>
        <v>660</v>
      </c>
      <c r="I19" s="247">
        <f t="shared" si="6"/>
        <v>660</v>
      </c>
      <c r="J19" s="247">
        <f t="shared" si="7"/>
        <v>2123</v>
      </c>
      <c r="K19" s="264"/>
    </row>
    <row r="20" spans="1:11" ht="23.25" customHeight="1">
      <c r="A20" s="120" t="s">
        <v>361</v>
      </c>
      <c r="B20" s="248">
        <f aca="true" t="shared" si="8" ref="B20:G20">SUM(B17:B19)</f>
        <v>700</v>
      </c>
      <c r="C20" s="248">
        <f t="shared" si="8"/>
        <v>700</v>
      </c>
      <c r="D20" s="248">
        <f t="shared" si="8"/>
        <v>1163</v>
      </c>
      <c r="E20" s="248">
        <f t="shared" si="8"/>
        <v>500</v>
      </c>
      <c r="F20" s="248">
        <f t="shared" si="8"/>
        <v>500</v>
      </c>
      <c r="G20" s="248">
        <f t="shared" si="8"/>
        <v>1617</v>
      </c>
      <c r="H20" s="249">
        <f t="shared" si="5"/>
        <v>1200</v>
      </c>
      <c r="I20" s="249">
        <f t="shared" si="6"/>
        <v>1200</v>
      </c>
      <c r="J20" s="249">
        <f t="shared" si="7"/>
        <v>2780</v>
      </c>
      <c r="K20" s="264"/>
    </row>
    <row r="21" spans="1:11" ht="18">
      <c r="A21" s="116" t="s">
        <v>362</v>
      </c>
      <c r="B21" s="247"/>
      <c r="C21" s="247"/>
      <c r="D21" s="247"/>
      <c r="E21" s="247"/>
      <c r="F21" s="247">
        <v>1160</v>
      </c>
      <c r="G21" s="247">
        <v>408</v>
      </c>
      <c r="H21" s="247">
        <f t="shared" si="5"/>
        <v>0</v>
      </c>
      <c r="I21" s="247">
        <f t="shared" si="6"/>
        <v>1160</v>
      </c>
      <c r="J21" s="247">
        <f t="shared" si="7"/>
        <v>408</v>
      </c>
      <c r="K21" s="264"/>
    </row>
    <row r="22" spans="1:11" ht="18">
      <c r="A22" s="116" t="s">
        <v>363</v>
      </c>
      <c r="B22" s="247"/>
      <c r="C22" s="247"/>
      <c r="D22" s="247">
        <v>177</v>
      </c>
      <c r="E22" s="247"/>
      <c r="F22" s="247"/>
      <c r="G22" s="247">
        <v>57</v>
      </c>
      <c r="H22" s="247">
        <f t="shared" si="5"/>
        <v>0</v>
      </c>
      <c r="I22" s="247">
        <f t="shared" si="6"/>
        <v>0</v>
      </c>
      <c r="J22" s="247">
        <f t="shared" si="7"/>
        <v>234</v>
      </c>
      <c r="K22" s="264"/>
    </row>
    <row r="23" spans="1:11" ht="18">
      <c r="A23" s="116" t="s">
        <v>364</v>
      </c>
      <c r="B23" s="247">
        <v>200</v>
      </c>
      <c r="C23" s="247">
        <v>200</v>
      </c>
      <c r="D23" s="247"/>
      <c r="E23" s="247">
        <v>695</v>
      </c>
      <c r="F23" s="247">
        <v>695</v>
      </c>
      <c r="G23" s="247">
        <v>292</v>
      </c>
      <c r="H23" s="247">
        <f t="shared" si="5"/>
        <v>895</v>
      </c>
      <c r="I23" s="247">
        <f t="shared" si="6"/>
        <v>895</v>
      </c>
      <c r="J23" s="247">
        <f t="shared" si="7"/>
        <v>292</v>
      </c>
      <c r="K23" s="264"/>
    </row>
    <row r="24" spans="1:11" ht="18">
      <c r="A24" s="116" t="s">
        <v>365</v>
      </c>
      <c r="B24" s="247">
        <v>200</v>
      </c>
      <c r="C24" s="247">
        <v>200</v>
      </c>
      <c r="D24" s="247">
        <v>220</v>
      </c>
      <c r="E24" s="247">
        <v>433</v>
      </c>
      <c r="F24" s="247">
        <v>433</v>
      </c>
      <c r="G24" s="247">
        <v>396</v>
      </c>
      <c r="H24" s="247">
        <f t="shared" si="5"/>
        <v>633</v>
      </c>
      <c r="I24" s="247">
        <f t="shared" si="6"/>
        <v>633</v>
      </c>
      <c r="J24" s="247">
        <f t="shared" si="7"/>
        <v>616</v>
      </c>
      <c r="K24" s="264"/>
    </row>
    <row r="25" spans="1:11" ht="18">
      <c r="A25" s="116" t="s">
        <v>366</v>
      </c>
      <c r="B25" s="247">
        <v>250</v>
      </c>
      <c r="C25" s="247">
        <v>250</v>
      </c>
      <c r="D25" s="247">
        <v>173</v>
      </c>
      <c r="E25" s="247">
        <v>3761</v>
      </c>
      <c r="F25" s="247">
        <v>3761</v>
      </c>
      <c r="G25" s="247">
        <v>2853</v>
      </c>
      <c r="H25" s="247">
        <f t="shared" si="5"/>
        <v>4011</v>
      </c>
      <c r="I25" s="247">
        <f t="shared" si="6"/>
        <v>4011</v>
      </c>
      <c r="J25" s="247">
        <f t="shared" si="7"/>
        <v>3026</v>
      </c>
      <c r="K25" s="264"/>
    </row>
    <row r="26" spans="1:11" ht="18">
      <c r="A26" s="116" t="s">
        <v>367</v>
      </c>
      <c r="B26" s="247">
        <v>100</v>
      </c>
      <c r="C26" s="247">
        <v>100</v>
      </c>
      <c r="D26" s="247">
        <v>104</v>
      </c>
      <c r="E26" s="247">
        <v>880</v>
      </c>
      <c r="F26" s="247">
        <v>880</v>
      </c>
      <c r="G26" s="247">
        <v>399</v>
      </c>
      <c r="H26" s="247">
        <f t="shared" si="5"/>
        <v>980</v>
      </c>
      <c r="I26" s="247">
        <f t="shared" si="6"/>
        <v>980</v>
      </c>
      <c r="J26" s="247">
        <f t="shared" si="7"/>
        <v>503</v>
      </c>
      <c r="K26" s="264"/>
    </row>
    <row r="27" spans="1:11" ht="18">
      <c r="A27" s="116" t="s">
        <v>368</v>
      </c>
      <c r="B27" s="247">
        <v>100</v>
      </c>
      <c r="C27" s="247">
        <v>100</v>
      </c>
      <c r="D27" s="247"/>
      <c r="E27" s="247">
        <v>393</v>
      </c>
      <c r="F27" s="247">
        <v>800</v>
      </c>
      <c r="G27" s="247">
        <v>1347</v>
      </c>
      <c r="H27" s="247">
        <f t="shared" si="5"/>
        <v>493</v>
      </c>
      <c r="I27" s="247">
        <f t="shared" si="6"/>
        <v>900</v>
      </c>
      <c r="J27" s="247">
        <f t="shared" si="7"/>
        <v>1347</v>
      </c>
      <c r="K27" s="264"/>
    </row>
    <row r="28" spans="1:11" ht="18">
      <c r="A28" s="116" t="s">
        <v>369</v>
      </c>
      <c r="B28" s="247">
        <v>500</v>
      </c>
      <c r="C28" s="247">
        <v>1000</v>
      </c>
      <c r="D28" s="247">
        <v>1000</v>
      </c>
      <c r="E28" s="247">
        <v>3211</v>
      </c>
      <c r="F28" s="247">
        <v>11393</v>
      </c>
      <c r="G28" s="247">
        <v>11804</v>
      </c>
      <c r="H28" s="247">
        <f t="shared" si="5"/>
        <v>3711</v>
      </c>
      <c r="I28" s="247">
        <f t="shared" si="6"/>
        <v>12393</v>
      </c>
      <c r="J28" s="247">
        <f t="shared" si="7"/>
        <v>12804</v>
      </c>
      <c r="K28" s="264"/>
    </row>
    <row r="29" spans="1:11" ht="18">
      <c r="A29" s="116" t="s">
        <v>370</v>
      </c>
      <c r="B29" s="247"/>
      <c r="C29" s="247"/>
      <c r="D29" s="247"/>
      <c r="E29" s="247">
        <v>590</v>
      </c>
      <c r="F29" s="247">
        <v>590</v>
      </c>
      <c r="G29" s="247">
        <v>669</v>
      </c>
      <c r="H29" s="247">
        <f t="shared" si="5"/>
        <v>590</v>
      </c>
      <c r="I29" s="247">
        <f t="shared" si="6"/>
        <v>590</v>
      </c>
      <c r="J29" s="247">
        <f t="shared" si="7"/>
        <v>669</v>
      </c>
      <c r="K29" s="264"/>
    </row>
    <row r="30" spans="1:11" ht="18">
      <c r="A30" s="116" t="s">
        <v>371</v>
      </c>
      <c r="B30" s="247"/>
      <c r="C30" s="247"/>
      <c r="D30" s="247"/>
      <c r="E30" s="247">
        <v>113</v>
      </c>
      <c r="F30" s="247">
        <v>113</v>
      </c>
      <c r="G30" s="247">
        <v>114</v>
      </c>
      <c r="H30" s="247">
        <f t="shared" si="5"/>
        <v>113</v>
      </c>
      <c r="I30" s="247">
        <f t="shared" si="6"/>
        <v>113</v>
      </c>
      <c r="J30" s="247">
        <f t="shared" si="7"/>
        <v>114</v>
      </c>
      <c r="K30" s="264"/>
    </row>
    <row r="31" spans="1:11" ht="18">
      <c r="A31" s="116" t="s">
        <v>372</v>
      </c>
      <c r="B31" s="247">
        <v>50</v>
      </c>
      <c r="C31" s="247">
        <v>50</v>
      </c>
      <c r="D31" s="247">
        <v>44</v>
      </c>
      <c r="E31" s="247">
        <v>412</v>
      </c>
      <c r="F31" s="247">
        <v>412</v>
      </c>
      <c r="G31" s="247">
        <v>948</v>
      </c>
      <c r="H31" s="247">
        <f t="shared" si="5"/>
        <v>462</v>
      </c>
      <c r="I31" s="247">
        <f t="shared" si="6"/>
        <v>462</v>
      </c>
      <c r="J31" s="247">
        <f t="shared" si="7"/>
        <v>992</v>
      </c>
      <c r="K31" s="264"/>
    </row>
    <row r="32" spans="1:11" ht="18">
      <c r="A32" s="116" t="s">
        <v>373</v>
      </c>
      <c r="B32" s="247"/>
      <c r="C32" s="247"/>
      <c r="D32" s="247"/>
      <c r="E32" s="247"/>
      <c r="F32" s="247"/>
      <c r="G32" s="247"/>
      <c r="H32" s="247">
        <f t="shared" si="5"/>
        <v>0</v>
      </c>
      <c r="I32" s="247">
        <f t="shared" si="6"/>
        <v>0</v>
      </c>
      <c r="J32" s="247">
        <f t="shared" si="7"/>
        <v>0</v>
      </c>
      <c r="K32" s="264"/>
    </row>
    <row r="33" spans="1:11" ht="23.25" customHeight="1">
      <c r="A33" s="120" t="s">
        <v>374</v>
      </c>
      <c r="B33" s="248">
        <f aca="true" t="shared" si="9" ref="B33:G33">SUM(B21:B31)</f>
        <v>1400</v>
      </c>
      <c r="C33" s="248">
        <f t="shared" si="9"/>
        <v>1900</v>
      </c>
      <c r="D33" s="248">
        <f t="shared" si="9"/>
        <v>1718</v>
      </c>
      <c r="E33" s="248">
        <f t="shared" si="9"/>
        <v>10488</v>
      </c>
      <c r="F33" s="248">
        <f t="shared" si="9"/>
        <v>20237</v>
      </c>
      <c r="G33" s="248">
        <f t="shared" si="9"/>
        <v>19287</v>
      </c>
      <c r="H33" s="249">
        <f t="shared" si="5"/>
        <v>11888</v>
      </c>
      <c r="I33" s="249">
        <f t="shared" si="6"/>
        <v>22137</v>
      </c>
      <c r="J33" s="249">
        <f t="shared" si="7"/>
        <v>21005</v>
      </c>
      <c r="K33" s="264"/>
    </row>
    <row r="34" spans="1:11" ht="23.25" customHeight="1">
      <c r="A34" s="120" t="s">
        <v>375</v>
      </c>
      <c r="B34" s="248"/>
      <c r="C34" s="248"/>
      <c r="D34" s="248"/>
      <c r="E34" s="248"/>
      <c r="F34" s="248"/>
      <c r="G34" s="248"/>
      <c r="H34" s="247">
        <f t="shared" si="5"/>
        <v>0</v>
      </c>
      <c r="I34" s="247">
        <f t="shared" si="6"/>
        <v>0</v>
      </c>
      <c r="J34" s="247">
        <f t="shared" si="7"/>
        <v>0</v>
      </c>
      <c r="K34" s="264"/>
    </row>
    <row r="35" spans="1:11" ht="18">
      <c r="A35" s="116" t="s">
        <v>376</v>
      </c>
      <c r="B35" s="247">
        <v>804</v>
      </c>
      <c r="C35" s="247">
        <v>804</v>
      </c>
      <c r="D35" s="247">
        <v>905</v>
      </c>
      <c r="E35" s="247">
        <v>8148</v>
      </c>
      <c r="F35" s="247">
        <v>10130</v>
      </c>
      <c r="G35" s="247">
        <v>10130</v>
      </c>
      <c r="H35" s="247">
        <f t="shared" si="5"/>
        <v>8952</v>
      </c>
      <c r="I35" s="247">
        <f t="shared" si="6"/>
        <v>10934</v>
      </c>
      <c r="J35" s="247">
        <f t="shared" si="7"/>
        <v>11035</v>
      </c>
      <c r="K35" s="264"/>
    </row>
    <row r="36" spans="1:11" ht="18">
      <c r="A36" s="116" t="s">
        <v>377</v>
      </c>
      <c r="B36" s="247"/>
      <c r="C36" s="247"/>
      <c r="D36" s="247"/>
      <c r="E36" s="247"/>
      <c r="F36" s="247">
        <v>806</v>
      </c>
      <c r="G36" s="247">
        <v>806</v>
      </c>
      <c r="H36" s="247">
        <f t="shared" si="5"/>
        <v>0</v>
      </c>
      <c r="I36" s="247">
        <f t="shared" si="6"/>
        <v>806</v>
      </c>
      <c r="J36" s="247">
        <f t="shared" si="7"/>
        <v>806</v>
      </c>
      <c r="K36" s="264"/>
    </row>
    <row r="37" spans="1:11" ht="18" customHeight="1">
      <c r="A37" s="120" t="s">
        <v>378</v>
      </c>
      <c r="B37" s="248">
        <f aca="true" t="shared" si="10" ref="B37:G37">SUM(B35:B36)</f>
        <v>804</v>
      </c>
      <c r="C37" s="248">
        <f t="shared" si="10"/>
        <v>804</v>
      </c>
      <c r="D37" s="248">
        <f t="shared" si="10"/>
        <v>905</v>
      </c>
      <c r="E37" s="248">
        <f t="shared" si="10"/>
        <v>8148</v>
      </c>
      <c r="F37" s="248">
        <f t="shared" si="10"/>
        <v>10936</v>
      </c>
      <c r="G37" s="248">
        <f t="shared" si="10"/>
        <v>10936</v>
      </c>
      <c r="H37" s="249">
        <f t="shared" si="5"/>
        <v>8952</v>
      </c>
      <c r="I37" s="249">
        <f t="shared" si="6"/>
        <v>11740</v>
      </c>
      <c r="J37" s="249">
        <f t="shared" si="7"/>
        <v>11841</v>
      </c>
      <c r="K37" s="264"/>
    </row>
    <row r="38" spans="1:11" ht="18">
      <c r="A38" s="116" t="s">
        <v>379</v>
      </c>
      <c r="B38" s="247">
        <v>100</v>
      </c>
      <c r="C38" s="247">
        <v>100</v>
      </c>
      <c r="D38" s="247">
        <v>150</v>
      </c>
      <c r="E38" s="247">
        <v>718</v>
      </c>
      <c r="F38" s="247">
        <v>718</v>
      </c>
      <c r="G38" s="247">
        <v>120</v>
      </c>
      <c r="H38" s="247">
        <f t="shared" si="5"/>
        <v>818</v>
      </c>
      <c r="I38" s="247">
        <f t="shared" si="6"/>
        <v>818</v>
      </c>
      <c r="J38" s="247">
        <f t="shared" si="7"/>
        <v>270</v>
      </c>
      <c r="K38" s="264"/>
    </row>
    <row r="39" spans="1:11" ht="18">
      <c r="A39" s="116" t="s">
        <v>380</v>
      </c>
      <c r="B39" s="247">
        <v>150</v>
      </c>
      <c r="C39" s="247">
        <v>150</v>
      </c>
      <c r="D39" s="247">
        <v>135</v>
      </c>
      <c r="E39" s="247">
        <v>415</v>
      </c>
      <c r="F39" s="247">
        <v>415</v>
      </c>
      <c r="G39" s="247">
        <v>662</v>
      </c>
      <c r="H39" s="247">
        <f t="shared" si="5"/>
        <v>565</v>
      </c>
      <c r="I39" s="247">
        <f t="shared" si="6"/>
        <v>565</v>
      </c>
      <c r="J39" s="247">
        <f t="shared" si="7"/>
        <v>797</v>
      </c>
      <c r="K39" s="264"/>
    </row>
    <row r="40" spans="1:11" ht="18">
      <c r="A40" s="116" t="s">
        <v>381</v>
      </c>
      <c r="B40" s="247"/>
      <c r="C40" s="247"/>
      <c r="D40" s="247"/>
      <c r="E40" s="247">
        <v>568</v>
      </c>
      <c r="F40" s="247">
        <v>568</v>
      </c>
      <c r="G40" s="247"/>
      <c r="H40" s="247">
        <f t="shared" si="5"/>
        <v>568</v>
      </c>
      <c r="I40" s="247">
        <f t="shared" si="6"/>
        <v>568</v>
      </c>
      <c r="J40" s="247">
        <f t="shared" si="7"/>
        <v>0</v>
      </c>
      <c r="K40" s="264"/>
    </row>
    <row r="41" spans="1:11" ht="18" customHeight="1">
      <c r="A41" s="120" t="s">
        <v>382</v>
      </c>
      <c r="B41" s="248">
        <f aca="true" t="shared" si="11" ref="B41:G41">SUM(B38:B40)</f>
        <v>250</v>
      </c>
      <c r="C41" s="248">
        <f t="shared" si="11"/>
        <v>250</v>
      </c>
      <c r="D41" s="248">
        <f t="shared" si="11"/>
        <v>285</v>
      </c>
      <c r="E41" s="248">
        <f t="shared" si="11"/>
        <v>1701</v>
      </c>
      <c r="F41" s="248">
        <f t="shared" si="11"/>
        <v>1701</v>
      </c>
      <c r="G41" s="248">
        <f t="shared" si="11"/>
        <v>782</v>
      </c>
      <c r="H41" s="249">
        <f t="shared" si="5"/>
        <v>1951</v>
      </c>
      <c r="I41" s="249">
        <f t="shared" si="6"/>
        <v>1951</v>
      </c>
      <c r="J41" s="249">
        <f t="shared" si="7"/>
        <v>1067</v>
      </c>
      <c r="K41" s="264"/>
    </row>
    <row r="42" spans="1:11" ht="18">
      <c r="A42" s="116" t="s">
        <v>383</v>
      </c>
      <c r="B42" s="247"/>
      <c r="C42" s="247"/>
      <c r="D42" s="247"/>
      <c r="E42" s="247">
        <v>6517</v>
      </c>
      <c r="F42" s="247">
        <v>2060</v>
      </c>
      <c r="G42" s="247">
        <v>1374</v>
      </c>
      <c r="H42" s="247">
        <f t="shared" si="5"/>
        <v>6517</v>
      </c>
      <c r="I42" s="247">
        <f t="shared" si="6"/>
        <v>2060</v>
      </c>
      <c r="J42" s="247">
        <f t="shared" si="7"/>
        <v>1374</v>
      </c>
      <c r="K42" s="264"/>
    </row>
    <row r="43" spans="1:11" ht="18">
      <c r="A43" s="116" t="s">
        <v>384</v>
      </c>
      <c r="B43" s="247"/>
      <c r="C43" s="247"/>
      <c r="D43" s="247">
        <v>62</v>
      </c>
      <c r="E43" s="247"/>
      <c r="F43" s="247">
        <v>2915</v>
      </c>
      <c r="G43" s="247">
        <v>2915</v>
      </c>
      <c r="H43" s="247">
        <f t="shared" si="5"/>
        <v>0</v>
      </c>
      <c r="I43" s="247">
        <f t="shared" si="6"/>
        <v>2915</v>
      </c>
      <c r="J43" s="247">
        <f t="shared" si="7"/>
        <v>2977</v>
      </c>
      <c r="K43" s="264"/>
    </row>
    <row r="44" spans="1:11" ht="18" customHeight="1">
      <c r="A44" s="120" t="s">
        <v>385</v>
      </c>
      <c r="B44" s="248">
        <f aca="true" t="shared" si="12" ref="B44:G44">B16+B20+B33+B34+B37+B41+B42+B43</f>
        <v>5214</v>
      </c>
      <c r="C44" s="248">
        <f t="shared" si="12"/>
        <v>5736</v>
      </c>
      <c r="D44" s="248">
        <f t="shared" si="12"/>
        <v>5752</v>
      </c>
      <c r="E44" s="248">
        <f t="shared" si="12"/>
        <v>55084</v>
      </c>
      <c r="F44" s="248">
        <f t="shared" si="12"/>
        <v>64427</v>
      </c>
      <c r="G44" s="248">
        <f t="shared" si="12"/>
        <v>59837</v>
      </c>
      <c r="H44" s="249">
        <f t="shared" si="5"/>
        <v>60298</v>
      </c>
      <c r="I44" s="249">
        <f t="shared" si="6"/>
        <v>70163</v>
      </c>
      <c r="J44" s="249">
        <f t="shared" si="7"/>
        <v>65589</v>
      </c>
      <c r="K44" s="264"/>
    </row>
    <row r="45" spans="1:11" ht="18" customHeight="1">
      <c r="A45" s="120" t="s">
        <v>386</v>
      </c>
      <c r="B45" s="248"/>
      <c r="C45" s="248"/>
      <c r="D45" s="248"/>
      <c r="E45" s="248"/>
      <c r="F45" s="247"/>
      <c r="G45" s="247">
        <v>3</v>
      </c>
      <c r="H45" s="247">
        <f t="shared" si="5"/>
        <v>0</v>
      </c>
      <c r="I45" s="247">
        <f t="shared" si="6"/>
        <v>0</v>
      </c>
      <c r="J45" s="247">
        <f t="shared" si="7"/>
        <v>3</v>
      </c>
      <c r="K45" s="264"/>
    </row>
    <row r="46" spans="1:11" ht="18">
      <c r="A46" s="116" t="s">
        <v>387</v>
      </c>
      <c r="B46" s="247">
        <v>220</v>
      </c>
      <c r="C46" s="247">
        <v>220</v>
      </c>
      <c r="D46" s="247">
        <v>201</v>
      </c>
      <c r="E46" s="247">
        <v>270</v>
      </c>
      <c r="F46" s="247">
        <v>270</v>
      </c>
      <c r="G46" s="247">
        <v>238</v>
      </c>
      <c r="H46" s="247">
        <f t="shared" si="5"/>
        <v>490</v>
      </c>
      <c r="I46" s="247">
        <f t="shared" si="6"/>
        <v>490</v>
      </c>
      <c r="J46" s="247">
        <f t="shared" si="7"/>
        <v>439</v>
      </c>
      <c r="K46" s="264"/>
    </row>
    <row r="47" spans="1:11" ht="18">
      <c r="A47" s="243" t="s">
        <v>388</v>
      </c>
      <c r="B47" s="247"/>
      <c r="C47" s="247"/>
      <c r="D47" s="247"/>
      <c r="E47" s="247"/>
      <c r="F47" s="247"/>
      <c r="G47" s="247"/>
      <c r="H47" s="247">
        <f t="shared" si="5"/>
        <v>0</v>
      </c>
      <c r="I47" s="247">
        <f t="shared" si="6"/>
        <v>0</v>
      </c>
      <c r="J47" s="247">
        <f t="shared" si="7"/>
        <v>0</v>
      </c>
      <c r="K47" s="264"/>
    </row>
    <row r="48" spans="1:11" ht="18">
      <c r="A48" s="116" t="s">
        <v>389</v>
      </c>
      <c r="B48" s="247"/>
      <c r="C48" s="247"/>
      <c r="D48" s="247"/>
      <c r="E48" s="247">
        <v>312</v>
      </c>
      <c r="F48" s="247">
        <v>312</v>
      </c>
      <c r="G48" s="247">
        <v>396</v>
      </c>
      <c r="H48" s="247">
        <f t="shared" si="5"/>
        <v>312</v>
      </c>
      <c r="I48" s="247">
        <f t="shared" si="6"/>
        <v>312</v>
      </c>
      <c r="J48" s="247">
        <f t="shared" si="7"/>
        <v>396</v>
      </c>
      <c r="K48" s="264"/>
    </row>
    <row r="49" spans="1:11" ht="19.5" customHeight="1">
      <c r="A49" s="120" t="s">
        <v>390</v>
      </c>
      <c r="B49" s="248">
        <f aca="true" t="shared" si="13" ref="B49:G49">SUM(B44:B48)</f>
        <v>5434</v>
      </c>
      <c r="C49" s="248">
        <f t="shared" si="13"/>
        <v>5956</v>
      </c>
      <c r="D49" s="248">
        <f t="shared" si="13"/>
        <v>5953</v>
      </c>
      <c r="E49" s="248">
        <f t="shared" si="13"/>
        <v>55666</v>
      </c>
      <c r="F49" s="248">
        <f t="shared" si="13"/>
        <v>65009</v>
      </c>
      <c r="G49" s="248">
        <f t="shared" si="13"/>
        <v>60474</v>
      </c>
      <c r="H49" s="249">
        <f t="shared" si="5"/>
        <v>61100</v>
      </c>
      <c r="I49" s="249">
        <f t="shared" si="6"/>
        <v>70965</v>
      </c>
      <c r="J49" s="249">
        <f t="shared" si="7"/>
        <v>66427</v>
      </c>
      <c r="K49" s="264"/>
    </row>
    <row r="50" spans="1:10" ht="18">
      <c r="A50" s="255"/>
      <c r="B50" s="256"/>
      <c r="C50" s="256"/>
      <c r="D50" s="256"/>
      <c r="E50" s="256"/>
      <c r="F50" s="256"/>
      <c r="G50" s="256"/>
      <c r="H50" s="255"/>
      <c r="I50" s="255"/>
      <c r="J50" s="255"/>
    </row>
  </sheetData>
  <sheetProtection/>
  <mergeCells count="4">
    <mergeCell ref="H2:J2"/>
    <mergeCell ref="A2:A3"/>
    <mergeCell ref="B2:D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&amp;R3.2.számú melléklet  az 5/2014.(IV.25.)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2014-04-25T07:00:55Z</cp:lastPrinted>
  <dcterms:created xsi:type="dcterms:W3CDTF">2004-08-12T06:12:31Z</dcterms:created>
  <dcterms:modified xsi:type="dcterms:W3CDTF">2014-04-25T07:01:00Z</dcterms:modified>
  <cp:category/>
  <cp:version/>
  <cp:contentType/>
  <cp:contentStatus/>
</cp:coreProperties>
</file>