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C61" i="1" l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F47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E24" i="1"/>
  <c r="C24" i="1"/>
  <c r="F24" i="1" s="1"/>
  <c r="E23" i="1"/>
  <c r="C23" i="1"/>
  <c r="F23" i="1" s="1"/>
  <c r="E22" i="1"/>
  <c r="F22" i="1" s="1"/>
  <c r="E21" i="1"/>
  <c r="F21" i="1" s="1"/>
  <c r="E20" i="1"/>
  <c r="C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C42" i="1" l="1"/>
  <c r="F42" i="1" s="1"/>
  <c r="F37" i="1"/>
  <c r="F8" i="1"/>
  <c r="C46" i="1"/>
  <c r="C52" i="1"/>
  <c r="F52" i="1" s="1"/>
  <c r="C58" i="1" l="1"/>
  <c r="F58" i="1" s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<sst xmlns="http://schemas.openxmlformats.org/spreadsheetml/2006/main" count="113" uniqueCount="99">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</sst>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65102334</v>
          </cell>
        </row>
        <row r="10">
          <cell r="C10">
            <v>33441480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19">
          <cell r="C19">
            <v>11081</v>
          </cell>
        </row>
        <row r="20">
          <cell r="C20">
            <v>3029325</v>
          </cell>
        </row>
        <row r="23">
          <cell r="C23">
            <v>3029325</v>
          </cell>
        </row>
        <row r="24">
          <cell r="C24">
            <v>3029325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68131659</v>
          </cell>
        </row>
        <row r="38">
          <cell r="C38">
            <v>207929500</v>
          </cell>
        </row>
        <row r="39">
          <cell r="C39">
            <v>1550858</v>
          </cell>
        </row>
        <row r="41">
          <cell r="C41">
            <v>206378642</v>
          </cell>
        </row>
        <row r="42">
          <cell r="C42">
            <v>276061159</v>
          </cell>
        </row>
        <row r="46">
          <cell r="C46">
            <v>275485109</v>
          </cell>
        </row>
        <row r="47">
          <cell r="C47">
            <v>64186759</v>
          </cell>
        </row>
        <row r="48">
          <cell r="C48">
            <v>13495396</v>
          </cell>
        </row>
        <row r="49">
          <cell r="C49">
            <v>197802954</v>
          </cell>
        </row>
        <row r="52">
          <cell r="C52">
            <v>576050</v>
          </cell>
        </row>
        <row r="53">
          <cell r="C53">
            <v>576050</v>
          </cell>
        </row>
        <row r="58">
          <cell r="C58">
            <v>276061159</v>
          </cell>
        </row>
        <row r="60">
          <cell r="C60">
            <v>21.17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F61"/>
  <sheetViews>
    <sheetView tabSelected="1" topLeftCell="B1" zoomScale="115" zoomScaleNormal="115" workbookViewId="0">
      <selection activeCell="B12" sqref="B12"/>
    </sheetView>
  </sheetViews>
  <sheetFormatPr defaultRowHeight="12.75" x14ac:dyDescent="0.2"/>
  <cols>
    <col min="1" max="1" width="13.83203125" style="74" customWidth="1"/>
    <col min="2" max="2" width="79.1640625" style="20" customWidth="1"/>
    <col min="3" max="3" width="25" style="82" customWidth="1"/>
    <col min="4" max="4" width="0" style="20" hidden="1" customWidth="1"/>
    <col min="5" max="5" width="11.83203125" style="5" hidden="1" customWidth="1"/>
    <col min="6" max="6" width="12.5" style="5" hidden="1" customWidth="1"/>
    <col min="7" max="7" width="0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65102334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32107480+1334000</f>
        <v>33441480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'[1]9.5.1. sz. mell VK 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'[1]9.5.1. sz. mell VK 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v>11081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3029325</v>
      </c>
      <c r="E20" s="32" t="e">
        <f>'[1]9.5.1. sz. mell VK 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'[1]9.5.1. sz. mell VK 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f>1631175+1398150</f>
        <v>3029325</v>
      </c>
      <c r="E23" s="32" t="e">
        <f>'[1]9.5.1. sz. mell VK 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f>1631175+1398150</f>
        <v>3029325</v>
      </c>
      <c r="E24" s="32" t="e">
        <f>'[1]9.5.1. sz. mell VK 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 t="e">
        <f>'[1]9.5.1. sz. mell VK 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1" customFormat="1" ht="12" customHeight="1" x14ac:dyDescent="0.2">
      <c r="A27" s="48" t="s">
        <v>52</v>
      </c>
      <c r="B27" s="49" t="s">
        <v>53</v>
      </c>
      <c r="C27" s="50"/>
      <c r="E27" s="32" t="e">
        <f>'[1]9.5.1. sz. mell VK '!C27+#REF!</f>
        <v>#REF!</v>
      </c>
      <c r="F27" s="32" t="e">
        <f t="shared" si="0"/>
        <v>#REF!</v>
      </c>
    </row>
    <row r="28" spans="1:6" s="41" customFormat="1" ht="12" customHeight="1" x14ac:dyDescent="0.2">
      <c r="A28" s="48" t="s">
        <v>54</v>
      </c>
      <c r="B28" s="49" t="s">
        <v>43</v>
      </c>
      <c r="C28" s="44"/>
      <c r="E28" s="32" t="e">
        <f>'[1]9.5.1. sz. mell VK '!C28+#REF!</f>
        <v>#REF!</v>
      </c>
      <c r="F28" s="32" t="e">
        <f t="shared" si="0"/>
        <v>#REF!</v>
      </c>
    </row>
    <row r="29" spans="1:6" s="41" customFormat="1" ht="12" customHeight="1" x14ac:dyDescent="0.2">
      <c r="A29" s="48" t="s">
        <v>55</v>
      </c>
      <c r="B29" s="51" t="s">
        <v>56</v>
      </c>
      <c r="C29" s="44"/>
      <c r="E29" s="32" t="e">
        <f>'[1]9.5.1. sz. mell VK 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2" t="s">
        <v>58</v>
      </c>
      <c r="C30" s="53"/>
      <c r="E30" s="32" t="e">
        <f>'[1]9.5.1. sz. mell VK 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5" t="s">
        <v>59</v>
      </c>
      <c r="B31" s="46" t="s">
        <v>60</v>
      </c>
      <c r="C31" s="30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1" customFormat="1" ht="12" customHeight="1" x14ac:dyDescent="0.2">
      <c r="A32" s="48" t="s">
        <v>61</v>
      </c>
      <c r="B32" s="49" t="s">
        <v>62</v>
      </c>
      <c r="C32" s="50"/>
      <c r="E32" s="32" t="e">
        <f>'[1]9.5.1. sz. mell VK '!C32+#REF!</f>
        <v>#REF!</v>
      </c>
      <c r="F32" s="32" t="e">
        <f t="shared" si="0"/>
        <v>#REF!</v>
      </c>
    </row>
    <row r="33" spans="1:6" s="41" customFormat="1" ht="12" customHeight="1" x14ac:dyDescent="0.2">
      <c r="A33" s="48" t="s">
        <v>63</v>
      </c>
      <c r="B33" s="51" t="s">
        <v>64</v>
      </c>
      <c r="C33" s="40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2" t="s">
        <v>66</v>
      </c>
      <c r="C34" s="53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47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4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5">
        <f>+C8+C20+C25+C26+C31+C35+C36</f>
        <v>68131659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6" t="s">
        <v>73</v>
      </c>
      <c r="B38" s="46" t="s">
        <v>74</v>
      </c>
      <c r="C38" s="57">
        <f>+C39+C40+C41</f>
        <v>207929500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1" customFormat="1" ht="12" customHeight="1" x14ac:dyDescent="0.2">
      <c r="A40" s="48" t="s">
        <v>77</v>
      </c>
      <c r="B40" s="51" t="s">
        <v>78</v>
      </c>
      <c r="C40" s="40"/>
      <c r="E40" s="32" t="e">
        <f>'[1]9.5.1. sz. mell VK 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2" t="s">
        <v>80</v>
      </c>
      <c r="C41" s="58">
        <f>238957245+846360+932600+1350000+200000+7043400+221980+358500+70000-491420-43110023</f>
        <v>206378642</v>
      </c>
      <c r="E41" s="32" t="e">
        <f>'[1]9.5.1. sz. mell VK 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6" t="s">
        <v>81</v>
      </c>
      <c r="B42" s="59" t="s">
        <v>82</v>
      </c>
      <c r="C42" s="57">
        <f>+C37+C38</f>
        <v>276061159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0"/>
      <c r="B43" s="61"/>
      <c r="C43" s="62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3"/>
      <c r="B44" s="64"/>
      <c r="C44" s="65"/>
      <c r="E44" s="32" t="e">
        <f>'[1]9.5.1. sz. mell VK '!C44+#REF!</f>
        <v>#REF!</v>
      </c>
      <c r="F44" s="32" t="e">
        <f t="shared" si="0"/>
        <v>#REF!</v>
      </c>
    </row>
    <row r="45" spans="1:6" s="69" customFormat="1" ht="12" customHeight="1" thickBot="1" x14ac:dyDescent="0.25">
      <c r="A45" s="66"/>
      <c r="B45" s="67" t="s">
        <v>83</v>
      </c>
      <c r="C45" s="68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5" t="s">
        <v>14</v>
      </c>
      <c r="B46" s="46" t="s">
        <v>84</v>
      </c>
      <c r="C46" s="70">
        <f>SUM(C47:C51)</f>
        <v>275485109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50">
        <f>60512486+720000+1365000+110000+9273+1170000+300000</f>
        <v>64186759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1">
        <f>13261042+126360+266175+44781+1808+228150+58500-491420</f>
        <v>13495396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1">
        <f>229985778+932600+1350000+200000+6888619+1555980-43110023</f>
        <v>197802954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69" customFormat="1" ht="12" customHeight="1" thickBot="1" x14ac:dyDescent="0.25">
      <c r="A52" s="45" t="s">
        <v>38</v>
      </c>
      <c r="B52" s="46" t="s">
        <v>90</v>
      </c>
      <c r="C52" s="30">
        <f>SUM(C53:C55)</f>
        <v>576050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50">
        <f>506050+70000</f>
        <v>576050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5" t="s">
        <v>48</v>
      </c>
      <c r="B57" s="46" t="s">
        <v>95</v>
      </c>
      <c r="C57" s="47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5" t="s">
        <v>50</v>
      </c>
      <c r="B58" s="72" t="s">
        <v>96</v>
      </c>
      <c r="C58" s="73">
        <f>+C46+C52+C57</f>
        <v>276061159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5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6" t="s">
        <v>97</v>
      </c>
      <c r="B60" s="77"/>
      <c r="C60" s="78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79" t="s">
        <v>98</v>
      </c>
      <c r="B61" s="80"/>
      <c r="C61" s="81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2019-09-17T07:55:57Z</dcterms:created>
  <dcterms:modified xsi:type="dcterms:W3CDTF">2019-09-17T07:55:57Z</dcterms:modified>
</cp:coreProperties>
</file>