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0"/>
  </bookViews>
  <sheets>
    <sheet name="1.SZ.MELLÉKLET" sheetId="1" r:id="rId1"/>
    <sheet name="1.a.sz.melléklet" sheetId="2" r:id="rId2"/>
    <sheet name="2.a.sz.melléklet" sheetId="3" r:id="rId3"/>
    <sheet name="2.b.sz. melléklet" sheetId="4" r:id="rId4"/>
    <sheet name="3.b.sz.melléklet" sheetId="5" r:id="rId5"/>
    <sheet name="3.b.2.sz.melléklet" sheetId="6" r:id="rId6"/>
    <sheet name="3.b.3.sz.melléklet" sheetId="7" r:id="rId7"/>
    <sheet name="4.sz.melléklet" sheetId="8" r:id="rId8"/>
    <sheet name="5.sz.melléklet" sheetId="9" r:id="rId9"/>
    <sheet name="1.sz.tábla" sheetId="10" r:id="rId10"/>
    <sheet name="2.számú táblázat" sheetId="11" r:id="rId11"/>
    <sheet name="3.számú táblázat" sheetId="12" r:id="rId12"/>
    <sheet name="4.sz. táblázat" sheetId="13" r:id="rId13"/>
  </sheets>
  <definedNames>
    <definedName name="_xlnm.Print_Area" localSheetId="0">'1.SZ.MELLÉKLET'!$A$1:$H$76</definedName>
    <definedName name="_xlnm.Print_Area" localSheetId="7">'4.sz.melléklet'!$A$1:$C$29</definedName>
  </definedNames>
  <calcPr fullCalcOnLoad="1"/>
</workbook>
</file>

<file path=xl/sharedStrings.xml><?xml version="1.0" encoding="utf-8"?>
<sst xmlns="http://schemas.openxmlformats.org/spreadsheetml/2006/main" count="618" uniqueCount="302">
  <si>
    <t>ezer Ft-ban</t>
  </si>
  <si>
    <t>Sor-sz.</t>
  </si>
  <si>
    <t>Megnevezés</t>
  </si>
  <si>
    <t>BEVÉTELEK</t>
  </si>
  <si>
    <t>1.</t>
  </si>
  <si>
    <t>2.</t>
  </si>
  <si>
    <t>Helyi adók</t>
  </si>
  <si>
    <t>3.</t>
  </si>
  <si>
    <t>4.</t>
  </si>
  <si>
    <t>5.</t>
  </si>
  <si>
    <t>6.</t>
  </si>
  <si>
    <t>Pénzügyi befektetések bevételei</t>
  </si>
  <si>
    <t>7.</t>
  </si>
  <si>
    <t>8.</t>
  </si>
  <si>
    <t>9.</t>
  </si>
  <si>
    <t>Önkormányzatok költségvetési támogatása</t>
  </si>
  <si>
    <t>KIADÁSOK</t>
  </si>
  <si>
    <t>Céltartalék</t>
  </si>
  <si>
    <t>Előző évi előirányzat</t>
  </si>
  <si>
    <t>Év végi tervezett pénzmaradvány</t>
  </si>
  <si>
    <t>terv/ előző évi előirány. (%)</t>
  </si>
  <si>
    <t>Működési bevételek</t>
  </si>
  <si>
    <t>Intézményi működési bevételek</t>
  </si>
  <si>
    <t>Önkormányzatok sajátos működési bevételei</t>
  </si>
  <si>
    <t>2.1.</t>
  </si>
  <si>
    <t>Illetékek</t>
  </si>
  <si>
    <t>2.2.</t>
  </si>
  <si>
    <t>2.3.</t>
  </si>
  <si>
    <t>Átengedett központi adók</t>
  </si>
  <si>
    <t>2.4.</t>
  </si>
  <si>
    <t>Bíróságok, pótlékok és egyéb sajátos bevételek</t>
  </si>
  <si>
    <t>Támogatások</t>
  </si>
  <si>
    <t>Normatív támogatások</t>
  </si>
  <si>
    <t xml:space="preserve">Központosított előirányzatok </t>
  </si>
  <si>
    <t>Normatív kötött felhasználású támogatások</t>
  </si>
  <si>
    <t>Fejlesztési célú támogatások</t>
  </si>
  <si>
    <t>Felhalmozási és tőke jellegű bevételek</t>
  </si>
  <si>
    <t>Tárgyi eszközök, immateriális javak értékesítése</t>
  </si>
  <si>
    <t>Önkormányzatok sajátos felhalmozási és tőkebevételei</t>
  </si>
  <si>
    <t>Véglegesen átvett pénzeszközök</t>
  </si>
  <si>
    <t>Működési célú pénzeszköz átvétel</t>
  </si>
  <si>
    <t xml:space="preserve">     - ebből OEP-től átvett pénzeszköz</t>
  </si>
  <si>
    <t>Felhalmozási célú pénzeszköz átvétel</t>
  </si>
  <si>
    <t>Hitelek</t>
  </si>
  <si>
    <t>Pénzforgalom nélküli bevételek</t>
  </si>
  <si>
    <t>Előző évi pénzmaradvány igénybevétele</t>
  </si>
  <si>
    <t>Előző évi vállalkozási eredmény igénybevétele</t>
  </si>
  <si>
    <t xml:space="preserve">Bevételek mindösszesen </t>
  </si>
  <si>
    <t>3.1.</t>
  </si>
  <si>
    <t>3.2.</t>
  </si>
  <si>
    <t>3.5.</t>
  </si>
  <si>
    <t>3.6.</t>
  </si>
  <si>
    <t>10.</t>
  </si>
  <si>
    <t>11.</t>
  </si>
  <si>
    <t>12.</t>
  </si>
  <si>
    <t>Személyi jellegű kiadások</t>
  </si>
  <si>
    <t>Munkaadót terhelő járulékok</t>
  </si>
  <si>
    <t>Dologi jellegű kiadások</t>
  </si>
  <si>
    <t>Beruházási kiadások</t>
  </si>
  <si>
    <t>Felújítási kiadások</t>
  </si>
  <si>
    <t>Egyéb felhalmozási kiadások</t>
  </si>
  <si>
    <t>Költségvetési létszámkeret</t>
  </si>
  <si>
    <t xml:space="preserve">Működési kiadások </t>
  </si>
  <si>
    <t xml:space="preserve">Felhalmozási kiadások összesen </t>
  </si>
  <si>
    <t xml:space="preserve">Kiadások mindösszesen </t>
  </si>
  <si>
    <t>Általános tartalék</t>
  </si>
  <si>
    <t>Rövid lejáratú értékpapír értékesítés</t>
  </si>
  <si>
    <t>Lakásépítési kölcsön visszafizetése</t>
  </si>
  <si>
    <t>Működési célú támogatások</t>
  </si>
  <si>
    <t>terv/előző évi előirány. (%)</t>
  </si>
  <si>
    <t>I.</t>
  </si>
  <si>
    <t>II.</t>
  </si>
  <si>
    <t>III.</t>
  </si>
  <si>
    <t>Felhalmozási és tőke jelleű bevételek</t>
  </si>
  <si>
    <t>IV.</t>
  </si>
  <si>
    <t>V.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</si>
  <si>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</si>
  <si>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</si>
  <si>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</si>
  <si>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</si>
  <si>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</si>
  <si>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</si>
  <si>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</si>
  <si>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</si>
  <si>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</si>
  <si>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</si>
  <si>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</si>
  <si>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</si>
  <si>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13.</t>
  </si>
  <si>
    <t>Működési célú hitel, kötvénykibocsátás</t>
  </si>
  <si>
    <t>Működési  célú támogatások</t>
  </si>
  <si>
    <t>2/b. számú melléklet</t>
  </si>
  <si>
    <t>Osztalék- és hozambevétel</t>
  </si>
  <si>
    <t>Részvények, részesedések értékesítése</t>
  </si>
  <si>
    <t>Kárpótlási jegyek értékesítése</t>
  </si>
  <si>
    <t>Egyéb pénzügyi befektetések bevételei</t>
  </si>
  <si>
    <t>Folyamatban lévő beruházások címzett és céltámogatása</t>
  </si>
  <si>
    <t>Új, induló beruházás címzett és céltámogatása</t>
  </si>
  <si>
    <t>Felhalmozási célú hitel</t>
  </si>
  <si>
    <t>14.</t>
  </si>
  <si>
    <t>Előző évi -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</si>
  <si>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</si>
  <si>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</si>
  <si>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</si>
  <si>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</si>
  <si>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fejlesztési kiadásai</t>
  </si>
  <si>
    <t>Felhalmozási célú év végi tervezett maradvány</t>
  </si>
  <si>
    <t xml:space="preserve">Kiadások összesen </t>
  </si>
  <si>
    <t>Lakásépítési kölcsön visszatérítések</t>
  </si>
  <si>
    <t>Önállóan, részben önállóan gazdálkodó intézmények neve</t>
  </si>
  <si>
    <t>Bevételek összesen</t>
  </si>
  <si>
    <t>Ebből</t>
  </si>
  <si>
    <t>Saját bevétel</t>
  </si>
  <si>
    <t>Költségvetési, önkorm.támogatás</t>
  </si>
  <si>
    <t>Előző évi</t>
  </si>
  <si>
    <t>Tervezett</t>
  </si>
  <si>
    <t>Terv/előző évi</t>
  </si>
  <si>
    <t>Tervzett</t>
  </si>
  <si>
    <t>előirányzat</t>
  </si>
  <si>
    <t>összege</t>
  </si>
  <si>
    <t>%-a</t>
  </si>
  <si>
    <t>Kiadások összesen</t>
  </si>
  <si>
    <t>Munkaadót terhelő járulék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</si>
  <si>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</si>
  <si>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</si>
  <si>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</si>
  <si>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</si>
  <si>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</si>
  <si>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</si>
  <si>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</si>
  <si>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</si>
  <si>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</si>
  <si>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</si>
  <si>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</si>
  <si>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Dologi kiadások</t>
  </si>
  <si>
    <t>Felújítás</t>
  </si>
  <si>
    <t>Beruházás</t>
  </si>
  <si>
    <t>Egyéb kiadás</t>
  </si>
  <si>
    <t>Létszám</t>
  </si>
  <si>
    <t>Előző é.</t>
  </si>
  <si>
    <t>Terv.</t>
  </si>
  <si>
    <t>Terv/előző é.</t>
  </si>
  <si>
    <t>fő</t>
  </si>
  <si>
    <t>össz.</t>
  </si>
  <si>
    <t>Előző év</t>
  </si>
  <si>
    <t>Terv/előző év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</si>
  <si>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</si>
  <si>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</si>
  <si>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</si>
  <si>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</si>
  <si>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</si>
  <si>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</si>
  <si>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</si>
  <si>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</si>
  <si>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</si>
  <si>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</si>
  <si>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</si>
  <si>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</si>
  <si>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</si>
  <si>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</si>
  <si>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</si>
  <si>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</si>
  <si>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</si>
  <si>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</si>
  <si>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</si>
  <si>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</si>
  <si>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2. oldal</t>
  </si>
  <si>
    <t>3. oldal</t>
  </si>
  <si>
    <t>Lakásépítési kölcsön nyújtása lakosságnak</t>
  </si>
  <si>
    <t>Ezer Ft-ban</t>
  </si>
  <si>
    <t>1.1.</t>
  </si>
  <si>
    <t>1.2.</t>
  </si>
  <si>
    <t>1.6.</t>
  </si>
  <si>
    <t>Működési kiadások (1-5)</t>
  </si>
  <si>
    <t>Felhalmozási kiadások összesen (6-7)</t>
  </si>
  <si>
    <t>Kiadások mindösszesen (1-10)</t>
  </si>
  <si>
    <t>Támogatási kölcsönök visszatérülése</t>
  </si>
  <si>
    <t>Értékpapír értékesítés</t>
  </si>
  <si>
    <t>2.oldal</t>
  </si>
  <si>
    <t>Előirányzott összeg</t>
  </si>
  <si>
    <t>Jogcím</t>
  </si>
  <si>
    <t>Adónem megnevezése</t>
  </si>
  <si>
    <t>Iparűzési adó</t>
  </si>
  <si>
    <t>Helyi adó</t>
  </si>
  <si>
    <t>Gépjárműadó</t>
  </si>
  <si>
    <t>Támogatott cél megnevezése</t>
  </si>
  <si>
    <t>Rendszeres ellátások</t>
  </si>
  <si>
    <t>Lakásfenntartási támogatás</t>
  </si>
  <si>
    <t>Rendszeres ellátás összesen</t>
  </si>
  <si>
    <t>Eseti támogatások</t>
  </si>
  <si>
    <t>Átmeneti segély</t>
  </si>
  <si>
    <t>Temetési segély</t>
  </si>
  <si>
    <t>Köztemetés</t>
  </si>
  <si>
    <t>Eseti ellátások összesen</t>
  </si>
  <si>
    <t>Szociális ellátás összesen</t>
  </si>
  <si>
    <t>Pótlékok és egyéb sajátos bevételek</t>
  </si>
  <si>
    <t>Értékpapr értékesítésének, kibocsátásának bevétele</t>
  </si>
  <si>
    <t xml:space="preserve">Támogatási kölcsönök visszatérülése </t>
  </si>
  <si>
    <t>Értékpapírok értékesítésének, kibocsátásának bevétele</t>
  </si>
  <si>
    <t xml:space="preserve">Állami támogatás </t>
  </si>
  <si>
    <t>Lakásépítési kölcsön nyújtása</t>
  </si>
  <si>
    <t>Feladat megnevezése</t>
  </si>
  <si>
    <t>4. sz. melléklet  folytatása</t>
  </si>
  <si>
    <t>Működés célú pénzeszköz átadás összesen</t>
  </si>
  <si>
    <t xml:space="preserve">Felhalmozási célú pénzeszköz átadás </t>
  </si>
  <si>
    <t>Kölcsön nyújtás</t>
  </si>
  <si>
    <t>Személyi kiadás</t>
  </si>
  <si>
    <t>várható</t>
  </si>
  <si>
    <t>Kistérségi Társulás Zalakaros</t>
  </si>
  <si>
    <t>Orvosi ügyelet</t>
  </si>
  <si>
    <t>Kommunális adó</t>
  </si>
  <si>
    <t>Ápolási dij helyi rend.</t>
  </si>
  <si>
    <t>3.7.</t>
  </si>
  <si>
    <t>Egyéb központi támogatás</t>
  </si>
  <si>
    <t>Támogatásértékű működési bevétel</t>
  </si>
  <si>
    <t>Fejlesztési célú támogatás</t>
  </si>
  <si>
    <t>Fejlesztési célú átadás</t>
  </si>
  <si>
    <t>Normatív hozzájárulások összesen</t>
  </si>
  <si>
    <t>Önkormányzat</t>
  </si>
  <si>
    <t xml:space="preserve">Önkormányzat </t>
  </si>
  <si>
    <t>7</t>
  </si>
  <si>
    <t>Települési támogatás összesen</t>
  </si>
  <si>
    <t>Sajátos tőkebevétel</t>
  </si>
  <si>
    <t>Támogatásértékű felhalmozási bevétel</t>
  </si>
  <si>
    <t>Támogatásértékű felhalmozási c. p.e. átv.</t>
  </si>
  <si>
    <t>2014.évi</t>
  </si>
  <si>
    <t>Működési célú pe átvét</t>
  </si>
  <si>
    <t>ebből: közfoglalkoztatás</t>
  </si>
  <si>
    <t>Buszváró építés, buszöböl kialakítás Kistérségnek átadás</t>
  </si>
  <si>
    <t>Fejlesztési átadások összesen</t>
  </si>
  <si>
    <t>Felhalmozási kiadások összesen</t>
  </si>
  <si>
    <t>Foglalkoztatást helyettesítő támogatás</t>
  </si>
  <si>
    <t>Intézmények összesen (1-3)</t>
  </si>
  <si>
    <t>Tőke jellegű bevétel</t>
  </si>
  <si>
    <t>összeg ( Ft)</t>
  </si>
  <si>
    <t>1.  melléklet</t>
  </si>
  <si>
    <t>2013.évi előirányzat</t>
  </si>
  <si>
    <t>1/a.  melléklet</t>
  </si>
  <si>
    <t>2/a.  melléklet</t>
  </si>
  <si>
    <t>2/a.  melléklet folytatása</t>
  </si>
  <si>
    <t>2013. évi előirányzat</t>
  </si>
  <si>
    <t>Ebből: Önkorm. Kötelező feladata</t>
  </si>
  <si>
    <t xml:space="preserve">3/b.  melléklet </t>
  </si>
  <si>
    <t>3/b. melléklet</t>
  </si>
  <si>
    <t>3/b.  melléklet</t>
  </si>
  <si>
    <t>4.  melléklet</t>
  </si>
  <si>
    <t>2013. évi</t>
  </si>
  <si>
    <t>2015.évi</t>
  </si>
  <si>
    <t>5.  melléklet</t>
  </si>
  <si>
    <t>2012. évi teljesítés</t>
  </si>
  <si>
    <t>2013.évi terv</t>
  </si>
  <si>
    <t>2013. évi   terv</t>
  </si>
  <si>
    <t xml:space="preserve">Fogorvosi ügyelet </t>
  </si>
  <si>
    <t>Innovatív Dél-zalai  Egyesülete</t>
  </si>
  <si>
    <t>Szociális segély helyi rend. Sz</t>
  </si>
  <si>
    <t>Tankönyvtámogatás</t>
  </si>
  <si>
    <t xml:space="preserve"> Zalaszentjakab Önkormányzat 2013.évi bevételeinek és kiadásainak tervezete</t>
  </si>
  <si>
    <t>1.  melléklet folytatása</t>
  </si>
  <si>
    <t>Zalaszentjakab Önkormányzat 2013. évi mérlege</t>
  </si>
  <si>
    <t>Zalaszentjakab Önkormányzat 2013.évi működési célú bevételei és kiadásai</t>
  </si>
  <si>
    <t>Zalaszentjakab Önkormányzat 2013. évi felhalmozási célú bevételei és kiadásai</t>
  </si>
  <si>
    <t>ebből közfoglalkoztatás</t>
  </si>
  <si>
    <t>Galambok Önkormányzat  2013. évi bevételei és kiadásai</t>
  </si>
  <si>
    <t>Zalaszentjakab Önkormányzat fejlesztési kiadásainak 2013. évi tervezete</t>
  </si>
  <si>
    <t>2013. évi terv</t>
  </si>
  <si>
    <t xml:space="preserve">Fejlesztési célú tartalék </t>
  </si>
  <si>
    <t>Zalaszentjakab Önkormányzat 2013.- 2014.-2015. évek bevételei és kiadásai</t>
  </si>
  <si>
    <t>Zalaszentjakab Önkormányzat helyi adóbevételeinek tervezete 2013. évre</t>
  </si>
  <si>
    <t>Zalaszentjakab Önkormányzat tervezett működési célú pénzeszköz átadása 2013. évben</t>
  </si>
  <si>
    <t>Zalaszentjakab Önkormányzat 2013. évi tervezett pénzbeni és természetbeni szociális juttatásokról</t>
  </si>
  <si>
    <t>Vöröskereszt tám.</t>
  </si>
  <si>
    <t>Miháldi tűzoltóság tám.</t>
  </si>
  <si>
    <t>Közös Önkormányzati Hivatal tám,</t>
  </si>
  <si>
    <t>Szociális segély( szoc.tv. b.pontja)</t>
  </si>
  <si>
    <t>Egyéb szoc. Segély (szoc.tv.a pontja)</t>
  </si>
  <si>
    <t>Önkormányzati hivatal működésének támogatása</t>
  </si>
  <si>
    <t>Településüzemeltetéshez kapcsolódó tám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</si>
  <si>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</si>
  <si>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</si>
  <si>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</si>
  <si>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</si>
  <si>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Beszámítás összege</t>
  </si>
  <si>
    <t>Egyéb kötelező önk. Tám.</t>
  </si>
  <si>
    <t>Egyes szociális és gyermekjóléti fel. Támogatása</t>
  </si>
  <si>
    <t>Szociális étkeztetés tám.</t>
  </si>
  <si>
    <t>Kiegészítő tám. Szoc, feladatokhoz</t>
  </si>
  <si>
    <t>Önkormányzat költségvet. Támogatása</t>
  </si>
  <si>
    <t>Zalaszentjakab Önkormányzat normatív  támogatása 2013. évre</t>
  </si>
  <si>
    <t>Falugondnoki szolg.tám.</t>
  </si>
  <si>
    <t>Önállóan működő és gazdálkodó intézmény</t>
  </si>
  <si>
    <t>Lakásépítési kölcsön nyújtás</t>
  </si>
  <si>
    <t>1.3</t>
  </si>
  <si>
    <t>1.melléklet 1.táblázata</t>
  </si>
  <si>
    <t>Pótlék, bírság</t>
  </si>
  <si>
    <t>Ellátottak pénzbeni juttatásai</t>
  </si>
  <si>
    <t>Ellátottak pénzbeni jutt.</t>
  </si>
  <si>
    <t>1. melléklet 2.  táblázata</t>
  </si>
  <si>
    <t>1. melléklet 3.  táblázata</t>
  </si>
  <si>
    <t>1. melléklet 4. táblázata</t>
  </si>
  <si>
    <t xml:space="preserve">1/2013. (II.14.) önkormányzati rendelet </t>
  </si>
  <si>
    <t>1/2013. (II.14.) önkormányzati rendelet</t>
  </si>
  <si>
    <t>1/2014. (II.14.) önkormányzati rendelet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</si>
</sst>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_-* #,##0.000\ _F_t_-;\-* #,##0.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3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0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3" fontId="5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0" fillId="0" borderId="15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4" fillId="0" borderId="0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3" fontId="15" fillId="0" borderId="15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14" xfId="0" applyFont="1" applyBorder="1" applyAlignment="1">
      <alignment/>
    </xf>
    <xf numFmtId="3" fontId="14" fillId="0" borderId="23" xfId="0" applyNumberFormat="1" applyFont="1" applyBorder="1" applyAlignment="1">
      <alignment horizontal="right"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13" fillId="0" borderId="28" xfId="0" applyNumberFormat="1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3" fillId="0" borderId="16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/>
    </xf>
    <xf numFmtId="43" fontId="5" fillId="0" borderId="15" xfId="40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/>
    </xf>
    <xf numFmtId="3" fontId="13" fillId="0" borderId="29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3" fontId="13" fillId="0" borderId="30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3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1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3" fontId="14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13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6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0" fillId="0" borderId="37" xfId="0" applyFont="1" applyBorder="1" applyAlignment="1">
      <alignment vertical="center" wrapText="1"/>
    </xf>
    <xf numFmtId="0" fontId="14" fillId="0" borderId="38" xfId="0" applyFont="1" applyBorder="1" applyAlignment="1">
      <alignment/>
    </xf>
    <xf numFmtId="0" fontId="20" fillId="0" borderId="0" xfId="0" applyFont="1" applyAlignment="1">
      <alignment horizontal="right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43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3" fillId="0" borderId="15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3" fontId="13" fillId="0" borderId="1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0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9" fillId="0" borderId="28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3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50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4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29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zoomScalePageLayoutView="0" workbookViewId="0" topLeftCell="A1">
      <selection activeCell="J10" sqref="J10"/>
    </sheetView>
  </sheetViews>
  <sheetFormatPr defaultColWidth="9.140625" defaultRowHeight="19.5" customHeight="1"/>
  <cols>
    <col min="1" max="1" width="7.28125" style="0" customWidth="1"/>
    <col min="4" max="4" width="12.8515625" style="0" customWidth="1"/>
    <col min="5" max="5" width="38.7109375" style="0" customWidth="1"/>
    <col min="6" max="6" width="18.57421875" style="9" customWidth="1"/>
    <col min="7" max="7" width="17.8515625" style="9" customWidth="1"/>
    <col min="8" max="8" width="14.421875" style="9" customWidth="1"/>
    <col min="9" max="9" width="15.00390625" style="0" customWidth="1"/>
  </cols>
  <sheetData>
    <row r="1" spans="1:8" ht="19.5" customHeight="1">
      <c r="A1" s="272"/>
      <c r="B1" s="272"/>
      <c r="C1" s="272"/>
      <c r="D1" s="272"/>
      <c r="E1" s="272"/>
      <c r="F1" s="272"/>
      <c r="G1" s="272"/>
      <c r="H1" s="272"/>
    </row>
    <row r="5" spans="1:9" ht="19.5" customHeight="1">
      <c r="A5" s="94"/>
      <c r="B5" s="94"/>
      <c r="C5" s="94"/>
      <c r="D5" s="94"/>
      <c r="E5" s="94"/>
      <c r="F5" s="274" t="s">
        <v>235</v>
      </c>
      <c r="G5" s="274"/>
      <c r="H5" s="274"/>
      <c r="I5" s="95"/>
    </row>
    <row r="6" spans="1:9" ht="19.5" customHeight="1">
      <c r="A6" s="94"/>
      <c r="B6" s="94"/>
      <c r="C6" s="94"/>
      <c r="D6" s="94"/>
      <c r="E6" s="94"/>
      <c r="F6" s="96"/>
      <c r="G6" s="96"/>
      <c r="H6" s="96"/>
      <c r="I6" s="95"/>
    </row>
    <row r="7" spans="1:9" ht="36.75" customHeight="1">
      <c r="A7" s="277" t="s">
        <v>300</v>
      </c>
      <c r="B7" s="278"/>
      <c r="C7" s="278"/>
      <c r="D7" s="278"/>
      <c r="E7" s="278"/>
      <c r="F7" s="278"/>
      <c r="G7" s="278"/>
      <c r="H7" s="278"/>
      <c r="I7" s="177"/>
    </row>
    <row r="8" spans="1:9" ht="19.5" customHeight="1">
      <c r="A8" s="177"/>
      <c r="B8" s="177"/>
      <c r="C8" s="177"/>
      <c r="D8" s="177"/>
      <c r="E8" s="177"/>
      <c r="F8" s="177"/>
      <c r="G8" s="177"/>
      <c r="H8" s="177"/>
      <c r="I8" s="177"/>
    </row>
    <row r="9" spans="1:9" ht="19.5" customHeight="1">
      <c r="A9" s="177"/>
      <c r="B9" s="177"/>
      <c r="C9" s="177"/>
      <c r="D9" s="177"/>
      <c r="E9" s="177"/>
      <c r="F9" s="177"/>
      <c r="G9" s="177"/>
      <c r="H9" s="177"/>
      <c r="I9" s="177"/>
    </row>
    <row r="10" spans="1:9" ht="42" customHeight="1">
      <c r="A10" s="279" t="s">
        <v>256</v>
      </c>
      <c r="B10" s="279"/>
      <c r="C10" s="279"/>
      <c r="D10" s="279"/>
      <c r="E10" s="279"/>
      <c r="F10" s="279"/>
      <c r="G10" s="279"/>
      <c r="H10" s="279"/>
      <c r="I10" s="78"/>
    </row>
    <row r="11" spans="1:9" ht="19.5" customHeight="1">
      <c r="A11" s="78"/>
      <c r="B11" s="78"/>
      <c r="C11" s="78"/>
      <c r="D11" s="78"/>
      <c r="E11" s="78"/>
      <c r="F11" s="97"/>
      <c r="G11" s="97"/>
      <c r="H11" s="97"/>
      <c r="I11" s="78"/>
    </row>
    <row r="12" spans="1:9" ht="14.25" customHeight="1">
      <c r="A12" s="94"/>
      <c r="B12" s="78"/>
      <c r="C12" s="78"/>
      <c r="D12" s="78"/>
      <c r="E12" s="78"/>
      <c r="F12" s="97"/>
      <c r="G12" s="97"/>
      <c r="H12" s="97"/>
      <c r="I12" s="94"/>
    </row>
    <row r="13" spans="1:9" ht="19.5" customHeight="1" hidden="1">
      <c r="A13" s="81"/>
      <c r="B13" s="81"/>
      <c r="C13" s="88"/>
      <c r="D13" s="88"/>
      <c r="E13" s="88"/>
      <c r="F13" s="89"/>
      <c r="G13" s="89"/>
      <c r="H13" s="89"/>
      <c r="I13" s="94"/>
    </row>
    <row r="14" spans="1:9" ht="16.5" customHeight="1">
      <c r="A14" s="275" t="s">
        <v>0</v>
      </c>
      <c r="B14" s="276"/>
      <c r="C14" s="276"/>
      <c r="D14" s="276"/>
      <c r="E14" s="276"/>
      <c r="F14" s="276"/>
      <c r="G14" s="276"/>
      <c r="H14" s="276"/>
      <c r="I14" s="99"/>
    </row>
    <row r="15" spans="1:9" ht="19.5" customHeight="1">
      <c r="A15" s="270" t="s">
        <v>1</v>
      </c>
      <c r="B15" s="271" t="s">
        <v>2</v>
      </c>
      <c r="C15" s="271"/>
      <c r="D15" s="271"/>
      <c r="E15" s="271"/>
      <c r="F15" s="273" t="s">
        <v>18</v>
      </c>
      <c r="G15" s="273" t="s">
        <v>236</v>
      </c>
      <c r="H15" s="273" t="s">
        <v>20</v>
      </c>
      <c r="I15" s="171"/>
    </row>
    <row r="16" spans="1:9" ht="30" customHeight="1">
      <c r="A16" s="270"/>
      <c r="B16" s="271"/>
      <c r="C16" s="271"/>
      <c r="D16" s="271"/>
      <c r="E16" s="271"/>
      <c r="F16" s="273"/>
      <c r="G16" s="273"/>
      <c r="H16" s="273"/>
      <c r="I16" s="171"/>
    </row>
    <row r="17" spans="1:9" ht="19.5" customHeight="1">
      <c r="A17" s="76"/>
      <c r="B17" s="268" t="s">
        <v>3</v>
      </c>
      <c r="C17" s="268"/>
      <c r="D17" s="268"/>
      <c r="E17" s="268"/>
      <c r="F17" s="82"/>
      <c r="G17" s="82"/>
      <c r="H17" s="82"/>
      <c r="I17" s="99"/>
    </row>
    <row r="18" spans="1:9" s="43" customFormat="1" ht="19.5" customHeight="1">
      <c r="A18" s="90"/>
      <c r="B18" s="268" t="s">
        <v>21</v>
      </c>
      <c r="C18" s="268"/>
      <c r="D18" s="268"/>
      <c r="E18" s="268"/>
      <c r="F18" s="89">
        <f>SUM(F19+F20)</f>
        <v>18961</v>
      </c>
      <c r="G18" s="89">
        <f>SUM(G19+G20)</f>
        <v>4022</v>
      </c>
      <c r="H18" s="146">
        <f>G18/F18*100</f>
        <v>21.21196139444122</v>
      </c>
      <c r="I18" s="100"/>
    </row>
    <row r="19" spans="1:9" ht="19.5" customHeight="1">
      <c r="A19" s="84" t="s">
        <v>4</v>
      </c>
      <c r="B19" s="267" t="s">
        <v>22</v>
      </c>
      <c r="C19" s="267"/>
      <c r="D19" s="267"/>
      <c r="E19" s="267"/>
      <c r="F19" s="82">
        <v>3205</v>
      </c>
      <c r="G19" s="82">
        <v>2191</v>
      </c>
      <c r="H19" s="146">
        <f>G19/F19*100</f>
        <v>68.3619344773791</v>
      </c>
      <c r="I19" s="99"/>
    </row>
    <row r="20" spans="1:9" ht="19.5" customHeight="1">
      <c r="A20" s="84" t="s">
        <v>5</v>
      </c>
      <c r="B20" s="267" t="s">
        <v>23</v>
      </c>
      <c r="C20" s="267"/>
      <c r="D20" s="267"/>
      <c r="E20" s="267"/>
      <c r="F20" s="82">
        <f>SUM(F24+F23+F22)</f>
        <v>15756</v>
      </c>
      <c r="G20" s="82">
        <f>SUM(G24+G23+G22)</f>
        <v>1831</v>
      </c>
      <c r="H20" s="146">
        <f>G20/F20*100</f>
        <v>11.62096978928662</v>
      </c>
      <c r="I20" s="99"/>
    </row>
    <row r="21" spans="1:9" ht="19.5" customHeight="1">
      <c r="A21" s="91" t="s">
        <v>24</v>
      </c>
      <c r="B21" s="267" t="s">
        <v>25</v>
      </c>
      <c r="C21" s="267"/>
      <c r="D21" s="267"/>
      <c r="E21" s="267"/>
      <c r="F21" s="82"/>
      <c r="G21" s="82"/>
      <c r="H21" s="146"/>
      <c r="I21" s="99"/>
    </row>
    <row r="22" spans="1:9" ht="19.5" customHeight="1">
      <c r="A22" s="91" t="s">
        <v>26</v>
      </c>
      <c r="B22" s="267" t="s">
        <v>6</v>
      </c>
      <c r="C22" s="267"/>
      <c r="D22" s="267"/>
      <c r="E22" s="267"/>
      <c r="F22" s="82">
        <v>2300</v>
      </c>
      <c r="G22" s="82">
        <v>1550</v>
      </c>
      <c r="H22" s="146">
        <f>G22/F22*100</f>
        <v>67.3913043478261</v>
      </c>
      <c r="I22" s="99"/>
    </row>
    <row r="23" spans="1:9" ht="19.5" customHeight="1">
      <c r="A23" s="91" t="s">
        <v>27</v>
      </c>
      <c r="B23" s="267" t="s">
        <v>28</v>
      </c>
      <c r="C23" s="267"/>
      <c r="D23" s="267"/>
      <c r="E23" s="267"/>
      <c r="F23" s="82">
        <v>13156</v>
      </c>
      <c r="G23" s="82">
        <v>231</v>
      </c>
      <c r="H23" s="146">
        <f>G23/F23*100</f>
        <v>1.7558528428093645</v>
      </c>
      <c r="I23" s="99"/>
    </row>
    <row r="24" spans="1:9" ht="19.5" customHeight="1">
      <c r="A24" s="91" t="s">
        <v>29</v>
      </c>
      <c r="B24" s="267" t="s">
        <v>195</v>
      </c>
      <c r="C24" s="267"/>
      <c r="D24" s="267"/>
      <c r="E24" s="267"/>
      <c r="F24" s="82">
        <v>300</v>
      </c>
      <c r="G24" s="82">
        <v>50</v>
      </c>
      <c r="H24" s="146">
        <f>G24/F24*100</f>
        <v>16.666666666666664</v>
      </c>
      <c r="I24" s="99"/>
    </row>
    <row r="25" spans="1:9" ht="19.5" customHeight="1">
      <c r="A25" s="92"/>
      <c r="B25" s="268" t="s">
        <v>31</v>
      </c>
      <c r="C25" s="268"/>
      <c r="D25" s="268"/>
      <c r="E25" s="268"/>
      <c r="F25" s="82"/>
      <c r="G25" s="82"/>
      <c r="H25" s="146"/>
      <c r="I25" s="99"/>
    </row>
    <row r="26" spans="1:9" s="43" customFormat="1" ht="19.5" customHeight="1">
      <c r="A26" s="93" t="s">
        <v>7</v>
      </c>
      <c r="B26" s="268" t="s">
        <v>15</v>
      </c>
      <c r="C26" s="268"/>
      <c r="D26" s="268"/>
      <c r="E26" s="268"/>
      <c r="F26" s="89">
        <f>SUM(F27:F31)</f>
        <v>25252</v>
      </c>
      <c r="G26" s="89">
        <f>SUM(G27:G31)</f>
        <v>24345</v>
      </c>
      <c r="H26" s="146">
        <f>G26/F26*100</f>
        <v>96.40820529067004</v>
      </c>
      <c r="I26" s="100"/>
    </row>
    <row r="27" spans="1:9" ht="19.5" customHeight="1">
      <c r="A27" s="91" t="s">
        <v>48</v>
      </c>
      <c r="B27" s="267" t="s">
        <v>32</v>
      </c>
      <c r="C27" s="267"/>
      <c r="D27" s="267"/>
      <c r="E27" s="267"/>
      <c r="F27" s="82">
        <v>10606</v>
      </c>
      <c r="G27" s="82">
        <v>16745</v>
      </c>
      <c r="H27" s="146">
        <f>G27/F27*100</f>
        <v>157.88233075617575</v>
      </c>
      <c r="I27" s="99"/>
    </row>
    <row r="28" spans="1:9" ht="19.5" customHeight="1">
      <c r="A28" s="91" t="s">
        <v>49</v>
      </c>
      <c r="B28" s="267" t="s">
        <v>33</v>
      </c>
      <c r="C28" s="267"/>
      <c r="D28" s="267"/>
      <c r="E28" s="267"/>
      <c r="F28" s="82">
        <v>3148</v>
      </c>
      <c r="G28" s="82"/>
      <c r="H28" s="146">
        <f>G28/F28*100</f>
        <v>0</v>
      </c>
      <c r="I28" s="99"/>
    </row>
    <row r="29" spans="1:9" ht="19.5" customHeight="1">
      <c r="A29" s="91" t="s">
        <v>50</v>
      </c>
      <c r="B29" s="267" t="s">
        <v>34</v>
      </c>
      <c r="C29" s="267"/>
      <c r="D29" s="267"/>
      <c r="E29" s="267"/>
      <c r="F29" s="82">
        <v>11035</v>
      </c>
      <c r="G29" s="82">
        <v>7600</v>
      </c>
      <c r="H29" s="146">
        <f>G29/F29*100</f>
        <v>68.87177163570458</v>
      </c>
      <c r="I29" s="99"/>
    </row>
    <row r="30" spans="1:9" ht="19.5" customHeight="1">
      <c r="A30" s="91" t="s">
        <v>51</v>
      </c>
      <c r="B30" s="267" t="s">
        <v>35</v>
      </c>
      <c r="C30" s="267"/>
      <c r="D30" s="267"/>
      <c r="E30" s="267"/>
      <c r="F30" s="82"/>
      <c r="G30" s="82"/>
      <c r="H30" s="146"/>
      <c r="I30" s="99"/>
    </row>
    <row r="31" spans="1:9" ht="19.5" customHeight="1">
      <c r="A31" s="91" t="s">
        <v>212</v>
      </c>
      <c r="B31" s="267" t="s">
        <v>213</v>
      </c>
      <c r="C31" s="267"/>
      <c r="D31" s="267"/>
      <c r="E31" s="267"/>
      <c r="F31" s="82">
        <v>463</v>
      </c>
      <c r="G31" s="82"/>
      <c r="H31" s="146"/>
      <c r="I31" s="99"/>
    </row>
    <row r="32" spans="1:9" ht="19.5" customHeight="1">
      <c r="A32" s="91"/>
      <c r="B32" s="268" t="s">
        <v>36</v>
      </c>
      <c r="C32" s="268"/>
      <c r="D32" s="268"/>
      <c r="E32" s="268"/>
      <c r="F32" s="82"/>
      <c r="G32" s="82"/>
      <c r="H32" s="146"/>
      <c r="I32" s="99"/>
    </row>
    <row r="33" spans="1:9" ht="19.5" customHeight="1">
      <c r="A33" s="91" t="s">
        <v>8</v>
      </c>
      <c r="B33" s="267" t="s">
        <v>37</v>
      </c>
      <c r="C33" s="267"/>
      <c r="D33" s="267"/>
      <c r="E33" s="267"/>
      <c r="F33" s="82"/>
      <c r="G33" s="82"/>
      <c r="H33" s="146"/>
      <c r="I33" s="99"/>
    </row>
    <row r="34" spans="1:9" ht="19.5" customHeight="1">
      <c r="A34" s="91" t="s">
        <v>9</v>
      </c>
      <c r="B34" s="267" t="s">
        <v>38</v>
      </c>
      <c r="C34" s="267"/>
      <c r="D34" s="267"/>
      <c r="E34" s="267"/>
      <c r="F34" s="82"/>
      <c r="G34" s="82"/>
      <c r="H34" s="146"/>
      <c r="I34" s="99"/>
    </row>
    <row r="35" spans="1:9" ht="19.5" customHeight="1">
      <c r="A35" s="91" t="s">
        <v>10</v>
      </c>
      <c r="B35" s="267" t="s">
        <v>11</v>
      </c>
      <c r="C35" s="267"/>
      <c r="D35" s="267"/>
      <c r="E35" s="267"/>
      <c r="F35" s="82"/>
      <c r="G35" s="82"/>
      <c r="H35" s="146"/>
      <c r="I35" s="99"/>
    </row>
    <row r="36" spans="1:9" s="43" customFormat="1" ht="19.5" customHeight="1">
      <c r="A36" s="93"/>
      <c r="B36" s="268" t="s">
        <v>39</v>
      </c>
      <c r="C36" s="268"/>
      <c r="D36" s="268"/>
      <c r="E36" s="268"/>
      <c r="F36" s="89"/>
      <c r="G36" s="89"/>
      <c r="H36" s="146"/>
      <c r="I36" s="100"/>
    </row>
    <row r="37" spans="1:9" ht="19.5" customHeight="1">
      <c r="A37" s="91" t="s">
        <v>12</v>
      </c>
      <c r="B37" s="267" t="s">
        <v>214</v>
      </c>
      <c r="C37" s="267"/>
      <c r="D37" s="267"/>
      <c r="E37" s="267"/>
      <c r="F37" s="82">
        <v>10505</v>
      </c>
      <c r="G37" s="82">
        <v>7888</v>
      </c>
      <c r="H37" s="146">
        <f>G37/F37*100</f>
        <v>75.0880533079486</v>
      </c>
      <c r="I37" s="99"/>
    </row>
    <row r="38" spans="1:9" ht="19.5" customHeight="1">
      <c r="A38" s="91"/>
      <c r="B38" s="267" t="s">
        <v>41</v>
      </c>
      <c r="C38" s="267"/>
      <c r="D38" s="267"/>
      <c r="E38" s="267"/>
      <c r="F38" s="82"/>
      <c r="G38" s="82"/>
      <c r="H38" s="146"/>
      <c r="I38" s="99"/>
    </row>
    <row r="39" spans="1:9" ht="19.5" customHeight="1">
      <c r="A39" s="91" t="s">
        <v>13</v>
      </c>
      <c r="B39" s="280" t="s">
        <v>223</v>
      </c>
      <c r="C39" s="281"/>
      <c r="D39" s="281"/>
      <c r="E39" s="282"/>
      <c r="F39" s="82"/>
      <c r="G39" s="82"/>
      <c r="H39" s="146"/>
      <c r="I39" s="99"/>
    </row>
    <row r="40" spans="1:9" ht="19.5" customHeight="1">
      <c r="A40" s="91" t="s">
        <v>14</v>
      </c>
      <c r="B40" s="267" t="s">
        <v>226</v>
      </c>
      <c r="C40" s="267"/>
      <c r="D40" s="267"/>
      <c r="E40" s="267"/>
      <c r="F40" s="82"/>
      <c r="G40" s="82"/>
      <c r="H40" s="146"/>
      <c r="I40" s="99"/>
    </row>
    <row r="41" spans="1:9" ht="19.5" customHeight="1">
      <c r="A41" s="93"/>
      <c r="B41" s="142" t="s">
        <v>176</v>
      </c>
      <c r="C41" s="142"/>
      <c r="D41" s="142"/>
      <c r="E41" s="142"/>
      <c r="F41" s="89"/>
      <c r="G41" s="89"/>
      <c r="H41" s="146"/>
      <c r="I41" s="99"/>
    </row>
    <row r="42" spans="1:9" s="43" customFormat="1" ht="19.5" customHeight="1">
      <c r="A42" s="93"/>
      <c r="B42" s="141" t="s">
        <v>196</v>
      </c>
      <c r="C42" s="141"/>
      <c r="D42" s="141"/>
      <c r="E42" s="141"/>
      <c r="F42" s="89"/>
      <c r="G42" s="89"/>
      <c r="H42" s="146"/>
      <c r="I42" s="100"/>
    </row>
    <row r="43" spans="1:9" s="43" customFormat="1" ht="19.5" customHeight="1">
      <c r="A43" s="91"/>
      <c r="B43" s="268" t="s">
        <v>43</v>
      </c>
      <c r="C43" s="268"/>
      <c r="D43" s="268"/>
      <c r="E43" s="268"/>
      <c r="F43" s="82"/>
      <c r="G43" s="82"/>
      <c r="H43" s="146"/>
      <c r="I43" s="100"/>
    </row>
    <row r="44" spans="1:9" ht="19.5" customHeight="1">
      <c r="A44" s="91" t="s">
        <v>52</v>
      </c>
      <c r="B44" s="129" t="s">
        <v>66</v>
      </c>
      <c r="C44" s="141"/>
      <c r="D44" s="141"/>
      <c r="E44" s="141"/>
      <c r="F44" s="82"/>
      <c r="G44" s="82"/>
      <c r="H44" s="146"/>
      <c r="I44" s="99"/>
    </row>
    <row r="45" spans="1:9" ht="19.5" customHeight="1">
      <c r="A45" s="91" t="s">
        <v>53</v>
      </c>
      <c r="B45" s="129" t="s">
        <v>67</v>
      </c>
      <c r="C45" s="129"/>
      <c r="D45" s="129"/>
      <c r="E45" s="129"/>
      <c r="F45" s="82">
        <v>150</v>
      </c>
      <c r="G45" s="82">
        <v>150</v>
      </c>
      <c r="H45" s="146">
        <f>G45/F45*100</f>
        <v>100</v>
      </c>
      <c r="I45" s="99"/>
    </row>
    <row r="46" spans="1:9" ht="19.5" customHeight="1">
      <c r="A46" s="91"/>
      <c r="B46" s="141" t="s">
        <v>44</v>
      </c>
      <c r="C46" s="141"/>
      <c r="D46" s="141"/>
      <c r="E46" s="141"/>
      <c r="F46" s="82"/>
      <c r="G46" s="82"/>
      <c r="H46" s="146"/>
      <c r="I46" s="99"/>
    </row>
    <row r="47" spans="1:9" ht="19.5" customHeight="1">
      <c r="A47" s="91" t="s">
        <v>54</v>
      </c>
      <c r="B47" s="129" t="s">
        <v>45</v>
      </c>
      <c r="C47" s="129"/>
      <c r="D47" s="129"/>
      <c r="E47" s="129"/>
      <c r="F47" s="82">
        <v>3500</v>
      </c>
      <c r="G47" s="82">
        <v>1227</v>
      </c>
      <c r="H47" s="146">
        <f>G47/F47*100</f>
        <v>35.05714285714286</v>
      </c>
      <c r="I47" s="99"/>
    </row>
    <row r="48" spans="1:9" ht="19.5" customHeight="1">
      <c r="A48" s="93"/>
      <c r="B48" s="268" t="s">
        <v>47</v>
      </c>
      <c r="C48" s="268"/>
      <c r="D48" s="268"/>
      <c r="E48" s="268"/>
      <c r="F48" s="89">
        <f>SUM(F18+F26+F32+F34+F37+F39+F40+F44+F45+F47)</f>
        <v>58368</v>
      </c>
      <c r="G48" s="89">
        <f>SUM(G18+G26+G32+G34+G37+G39+G40+G44+G45+G47)</f>
        <v>37632</v>
      </c>
      <c r="H48" s="146">
        <f>G48/F48*100</f>
        <v>64.47368421052632</v>
      </c>
      <c r="I48" s="99"/>
    </row>
    <row r="49" ht="19.5" customHeight="1">
      <c r="I49" s="171"/>
    </row>
    <row r="50" s="43" customFormat="1" ht="19.5" customHeight="1">
      <c r="I50" s="100"/>
    </row>
    <row r="51" spans="1:9" ht="19.5" customHeight="1" hidden="1">
      <c r="A51" s="81"/>
      <c r="B51" s="81"/>
      <c r="C51" s="81"/>
      <c r="D51" s="81"/>
      <c r="E51" s="81"/>
      <c r="F51" s="82"/>
      <c r="G51" s="82"/>
      <c r="H51" s="180" t="e">
        <f>G51/F51*100</f>
        <v>#DIV/0!</v>
      </c>
      <c r="I51" s="99"/>
    </row>
    <row r="52" ht="19.5" customHeight="1">
      <c r="I52" s="171"/>
    </row>
    <row r="53" ht="19.5" customHeight="1">
      <c r="I53" s="171"/>
    </row>
    <row r="54" spans="6:9" ht="19.5" customHeight="1">
      <c r="F54" s="8"/>
      <c r="G54" s="8"/>
      <c r="H54" s="8"/>
      <c r="I54" s="171"/>
    </row>
    <row r="55" spans="1:9" ht="19.5" customHeight="1">
      <c r="A55" s="284" t="s">
        <v>257</v>
      </c>
      <c r="B55" s="285"/>
      <c r="C55" s="285"/>
      <c r="D55" s="285"/>
      <c r="E55" s="285"/>
      <c r="F55" s="285"/>
      <c r="G55" s="285"/>
      <c r="H55" s="285"/>
      <c r="I55" s="171"/>
    </row>
    <row r="56" spans="1:9" ht="19.5" customHeight="1">
      <c r="A56" s="286" t="s">
        <v>0</v>
      </c>
      <c r="B56" s="287"/>
      <c r="C56" s="287"/>
      <c r="D56" s="287"/>
      <c r="E56" s="287"/>
      <c r="F56" s="287"/>
      <c r="G56" s="287"/>
      <c r="H56" s="287"/>
      <c r="I56" s="171"/>
    </row>
    <row r="57" spans="1:9" ht="48.75" customHeight="1">
      <c r="A57" s="287"/>
      <c r="B57" s="287"/>
      <c r="C57" s="287"/>
      <c r="D57" s="287"/>
      <c r="E57" s="287"/>
      <c r="F57" s="287"/>
      <c r="G57" s="287"/>
      <c r="H57" s="287"/>
      <c r="I57" s="171"/>
    </row>
    <row r="58" spans="1:9" ht="19.5" customHeight="1">
      <c r="A58" s="270" t="s">
        <v>1</v>
      </c>
      <c r="B58" s="271" t="s">
        <v>2</v>
      </c>
      <c r="C58" s="271"/>
      <c r="D58" s="271"/>
      <c r="E58" s="271"/>
      <c r="F58" s="283" t="s">
        <v>18</v>
      </c>
      <c r="G58" s="283" t="s">
        <v>236</v>
      </c>
      <c r="H58" s="283" t="s">
        <v>20</v>
      </c>
      <c r="I58" s="171"/>
    </row>
    <row r="59" spans="1:9" ht="32.25" customHeight="1">
      <c r="A59" s="270"/>
      <c r="B59" s="271"/>
      <c r="C59" s="271"/>
      <c r="D59" s="271"/>
      <c r="E59" s="271"/>
      <c r="F59" s="283"/>
      <c r="G59" s="283"/>
      <c r="H59" s="283"/>
      <c r="I59" s="171"/>
    </row>
    <row r="60" spans="1:9" ht="19.5" customHeight="1">
      <c r="A60" s="81"/>
      <c r="B60" s="268" t="s">
        <v>16</v>
      </c>
      <c r="C60" s="268"/>
      <c r="D60" s="268"/>
      <c r="E60" s="268"/>
      <c r="F60" s="82"/>
      <c r="G60" s="82"/>
      <c r="H60" s="82"/>
      <c r="I60" s="171"/>
    </row>
    <row r="61" spans="1:9" ht="34.5" customHeight="1">
      <c r="A61" s="77" t="s">
        <v>4</v>
      </c>
      <c r="B61" s="267" t="s">
        <v>55</v>
      </c>
      <c r="C61" s="267"/>
      <c r="D61" s="267"/>
      <c r="E61" s="267"/>
      <c r="F61" s="82">
        <v>12228</v>
      </c>
      <c r="G61" s="83">
        <v>10670</v>
      </c>
      <c r="H61" s="183">
        <f>G61/F61*100</f>
        <v>87.25875040889761</v>
      </c>
      <c r="I61" s="171"/>
    </row>
    <row r="62" spans="1:9" ht="19.5" customHeight="1">
      <c r="A62" s="77" t="s">
        <v>5</v>
      </c>
      <c r="B62" s="267" t="s">
        <v>56</v>
      </c>
      <c r="C62" s="267"/>
      <c r="D62" s="267"/>
      <c r="E62" s="267"/>
      <c r="F62" s="83">
        <v>2460</v>
      </c>
      <c r="G62" s="83">
        <v>2057</v>
      </c>
      <c r="H62" s="183">
        <f aca="true" t="shared" si="0" ref="H62:H75">G62/F62*100</f>
        <v>83.6178861788618</v>
      </c>
      <c r="I62" s="171"/>
    </row>
    <row r="63" spans="1:9" ht="19.5" customHeight="1">
      <c r="A63" s="84" t="s">
        <v>7</v>
      </c>
      <c r="B63" s="267" t="s">
        <v>57</v>
      </c>
      <c r="C63" s="267"/>
      <c r="D63" s="267"/>
      <c r="E63" s="267"/>
      <c r="F63" s="83">
        <v>10789</v>
      </c>
      <c r="G63" s="83">
        <v>6080</v>
      </c>
      <c r="H63" s="183">
        <f t="shared" si="0"/>
        <v>56.35369357679117</v>
      </c>
      <c r="I63" s="171"/>
    </row>
    <row r="64" spans="1:9" ht="19.5" customHeight="1">
      <c r="A64" s="84" t="s">
        <v>8</v>
      </c>
      <c r="B64" s="267" t="s">
        <v>294</v>
      </c>
      <c r="C64" s="267"/>
      <c r="D64" s="267"/>
      <c r="E64" s="267"/>
      <c r="F64" s="83">
        <v>13531</v>
      </c>
      <c r="G64" s="83">
        <v>10328</v>
      </c>
      <c r="H64" s="183">
        <f t="shared" si="0"/>
        <v>76.32843101027271</v>
      </c>
      <c r="I64" s="171"/>
    </row>
    <row r="65" spans="1:9" ht="19.5" customHeight="1">
      <c r="A65" s="84" t="s">
        <v>9</v>
      </c>
      <c r="B65" s="267" t="s">
        <v>68</v>
      </c>
      <c r="C65" s="267"/>
      <c r="D65" s="267"/>
      <c r="E65" s="267"/>
      <c r="F65" s="83">
        <v>14042</v>
      </c>
      <c r="G65" s="83">
        <v>6555</v>
      </c>
      <c r="H65" s="183">
        <f t="shared" si="0"/>
        <v>46.68138441817405</v>
      </c>
      <c r="I65" s="171"/>
    </row>
    <row r="66" spans="1:9" s="43" customFormat="1" ht="28.5" customHeight="1">
      <c r="A66" s="85"/>
      <c r="B66" s="268" t="s">
        <v>62</v>
      </c>
      <c r="C66" s="268"/>
      <c r="D66" s="268"/>
      <c r="E66" s="268"/>
      <c r="F66" s="86">
        <f>SUM(F61:F65)</f>
        <v>53050</v>
      </c>
      <c r="G66" s="86">
        <f>SUM(G61:G65)</f>
        <v>35690</v>
      </c>
      <c r="H66" s="183">
        <f t="shared" si="0"/>
        <v>67.27615457115928</v>
      </c>
      <c r="I66" s="182"/>
    </row>
    <row r="67" spans="1:9" ht="27" customHeight="1">
      <c r="A67" s="77" t="s">
        <v>10</v>
      </c>
      <c r="B67" s="267" t="s">
        <v>58</v>
      </c>
      <c r="C67" s="267"/>
      <c r="D67" s="267"/>
      <c r="E67" s="267"/>
      <c r="F67" s="83">
        <v>3925</v>
      </c>
      <c r="G67" s="83"/>
      <c r="H67" s="183">
        <f t="shared" si="0"/>
        <v>0</v>
      </c>
      <c r="I67" s="171"/>
    </row>
    <row r="68" spans="1:9" ht="19.5" customHeight="1">
      <c r="A68" s="77" t="s">
        <v>12</v>
      </c>
      <c r="B68" s="267" t="s">
        <v>59</v>
      </c>
      <c r="C68" s="267"/>
      <c r="D68" s="267"/>
      <c r="E68" s="267"/>
      <c r="F68" s="83">
        <v>140</v>
      </c>
      <c r="G68" s="83"/>
      <c r="H68" s="183">
        <f t="shared" si="0"/>
        <v>0</v>
      </c>
      <c r="I68" s="171"/>
    </row>
    <row r="69" spans="1:9" ht="19.5" customHeight="1">
      <c r="A69" s="77" t="s">
        <v>13</v>
      </c>
      <c r="B69" s="267" t="s">
        <v>60</v>
      </c>
      <c r="C69" s="267"/>
      <c r="D69" s="267"/>
      <c r="E69" s="267"/>
      <c r="F69" s="83">
        <v>1253</v>
      </c>
      <c r="G69" s="83">
        <v>970</v>
      </c>
      <c r="H69" s="183">
        <f t="shared" si="0"/>
        <v>77.41420590582602</v>
      </c>
      <c r="I69" s="171"/>
    </row>
    <row r="70" spans="1:9" s="43" customFormat="1" ht="33.75" customHeight="1">
      <c r="A70" s="85"/>
      <c r="B70" s="268" t="s">
        <v>63</v>
      </c>
      <c r="C70" s="268"/>
      <c r="D70" s="268"/>
      <c r="E70" s="268"/>
      <c r="F70" s="86">
        <f>SUM(F67:F69)</f>
        <v>5318</v>
      </c>
      <c r="G70" s="86">
        <f>SUM(G67:G69)</f>
        <v>970</v>
      </c>
      <c r="H70" s="183">
        <f t="shared" si="0"/>
        <v>18.239939827002633</v>
      </c>
      <c r="I70" s="182"/>
    </row>
    <row r="71" spans="1:9" ht="30.75" customHeight="1">
      <c r="A71" s="77" t="s">
        <v>14</v>
      </c>
      <c r="B71" s="267" t="s">
        <v>65</v>
      </c>
      <c r="C71" s="267"/>
      <c r="D71" s="267"/>
      <c r="E71" s="267"/>
      <c r="F71" s="83"/>
      <c r="G71" s="83">
        <v>972</v>
      </c>
      <c r="H71" s="183"/>
      <c r="I71" s="171"/>
    </row>
    <row r="72" spans="1:9" ht="19.5" customHeight="1">
      <c r="A72" s="77" t="s">
        <v>52</v>
      </c>
      <c r="B72" s="267" t="s">
        <v>17</v>
      </c>
      <c r="C72" s="267"/>
      <c r="D72" s="267"/>
      <c r="E72" s="267"/>
      <c r="F72" s="83"/>
      <c r="G72" s="83"/>
      <c r="H72" s="183"/>
      <c r="I72" s="171"/>
    </row>
    <row r="73" spans="1:9" ht="19.5" customHeight="1">
      <c r="A73" s="77" t="s">
        <v>53</v>
      </c>
      <c r="B73" s="267" t="s">
        <v>19</v>
      </c>
      <c r="C73" s="267"/>
      <c r="D73" s="267"/>
      <c r="E73" s="267"/>
      <c r="F73" s="83"/>
      <c r="G73" s="83"/>
      <c r="H73" s="183"/>
      <c r="I73" s="171"/>
    </row>
    <row r="74" spans="1:9" s="43" customFormat="1" ht="33" customHeight="1">
      <c r="A74" s="85"/>
      <c r="B74" s="268" t="s">
        <v>64</v>
      </c>
      <c r="C74" s="268"/>
      <c r="D74" s="268"/>
      <c r="E74" s="268"/>
      <c r="F74" s="86">
        <f>SUM(F66+F70+F72)</f>
        <v>58368</v>
      </c>
      <c r="G74" s="86">
        <f>SUM(G66+G70+G71+G72)</f>
        <v>37632</v>
      </c>
      <c r="H74" s="183">
        <f t="shared" si="0"/>
        <v>64.47368421052632</v>
      </c>
      <c r="I74" s="182"/>
    </row>
    <row r="75" spans="1:9" s="43" customFormat="1" ht="30" customHeight="1">
      <c r="A75" s="87"/>
      <c r="B75" s="269" t="s">
        <v>61</v>
      </c>
      <c r="C75" s="269"/>
      <c r="D75" s="269"/>
      <c r="E75" s="269"/>
      <c r="F75" s="86">
        <v>15</v>
      </c>
      <c r="G75" s="86">
        <v>7</v>
      </c>
      <c r="H75" s="183">
        <f t="shared" si="0"/>
        <v>46.666666666666664</v>
      </c>
      <c r="I75" s="182"/>
    </row>
    <row r="76" spans="1:9" ht="19.5" customHeight="1" hidden="1">
      <c r="A76" s="80"/>
      <c r="B76" s="80"/>
      <c r="C76" s="80"/>
      <c r="D76" s="80"/>
      <c r="E76" s="80"/>
      <c r="F76" s="79"/>
      <c r="G76" s="79"/>
      <c r="H76" s="181"/>
      <c r="I76" s="171"/>
    </row>
    <row r="77" ht="19.5" customHeight="1">
      <c r="I77" s="171"/>
    </row>
    <row r="78" ht="19.5" customHeight="1">
      <c r="I78" s="171"/>
    </row>
    <row r="79" ht="19.5" customHeight="1">
      <c r="I79" s="171"/>
    </row>
    <row r="80" ht="19.5" customHeight="1">
      <c r="I80" s="171"/>
    </row>
    <row r="81" ht="19.5" customHeight="1">
      <c r="I81" s="171"/>
    </row>
    <row r="82" ht="19.5" customHeight="1">
      <c r="I82" s="171"/>
    </row>
    <row r="83" ht="19.5" customHeight="1">
      <c r="I83" s="171"/>
    </row>
    <row r="84" ht="19.5" customHeight="1">
      <c r="I84" s="171"/>
    </row>
    <row r="85" ht="19.5" customHeight="1">
      <c r="I85" s="171"/>
    </row>
    <row r="86" ht="19.5" customHeight="1">
      <c r="I86" s="171"/>
    </row>
    <row r="87" ht="19.5" customHeight="1">
      <c r="I87" s="171"/>
    </row>
    <row r="88" ht="19.5" customHeight="1">
      <c r="I88" s="171"/>
    </row>
    <row r="89" ht="19.5" customHeight="1">
      <c r="I89" s="171"/>
    </row>
    <row r="90" ht="19.5" customHeight="1">
      <c r="I90" s="171"/>
    </row>
    <row r="91" ht="19.5" customHeight="1">
      <c r="I91" s="171"/>
    </row>
    <row r="92" ht="19.5" customHeight="1">
      <c r="I92" s="171"/>
    </row>
    <row r="93" ht="19.5" customHeight="1">
      <c r="I93" s="171"/>
    </row>
    <row r="94" ht="19.5" customHeight="1">
      <c r="I94" s="171"/>
    </row>
    <row r="95" ht="19.5" customHeight="1">
      <c r="I95" s="171"/>
    </row>
    <row r="96" ht="19.5" customHeight="1">
      <c r="I96" s="171"/>
    </row>
    <row r="97" ht="19.5" customHeight="1">
      <c r="I97" s="171"/>
    </row>
    <row r="98" ht="19.5" customHeight="1">
      <c r="I98" s="171"/>
    </row>
    <row r="99" ht="19.5" customHeight="1">
      <c r="I99" s="171"/>
    </row>
    <row r="100" ht="19.5" customHeight="1">
      <c r="I100" s="171"/>
    </row>
    <row r="101" ht="19.5" customHeight="1">
      <c r="I101" s="171"/>
    </row>
    <row r="102" ht="19.5" customHeight="1">
      <c r="I102" s="171"/>
    </row>
    <row r="103" ht="19.5" customHeight="1">
      <c r="I103" s="171"/>
    </row>
    <row r="104" ht="19.5" customHeight="1">
      <c r="I104" s="171"/>
    </row>
    <row r="105" ht="19.5" customHeight="1">
      <c r="I105" s="171"/>
    </row>
    <row r="106" ht="19.5" customHeight="1">
      <c r="I106" s="171"/>
    </row>
    <row r="107" ht="19.5" customHeight="1">
      <c r="I107" s="171"/>
    </row>
    <row r="108" ht="19.5" customHeight="1">
      <c r="I108" s="171"/>
    </row>
    <row r="109" spans="8:9" ht="19.5" customHeight="1">
      <c r="H109" s="9">
        <v>13</v>
      </c>
      <c r="I109" s="171"/>
    </row>
    <row r="110" ht="19.5" customHeight="1">
      <c r="I110" s="171"/>
    </row>
    <row r="111" ht="19.5" customHeight="1">
      <c r="I111" s="171"/>
    </row>
    <row r="112" ht="19.5" customHeight="1">
      <c r="I112" s="171"/>
    </row>
    <row r="113" ht="19.5" customHeight="1">
      <c r="I113" s="171"/>
    </row>
    <row r="114" ht="19.5" customHeight="1">
      <c r="I114" s="171"/>
    </row>
    <row r="115" ht="19.5" customHeight="1">
      <c r="I115" s="171"/>
    </row>
    <row r="116" ht="19.5" customHeight="1">
      <c r="I116" s="171"/>
    </row>
    <row r="117" ht="19.5" customHeight="1">
      <c r="I117" s="171"/>
    </row>
    <row r="118" ht="19.5" customHeight="1">
      <c r="I118" s="171"/>
    </row>
    <row r="119" ht="19.5" customHeight="1">
      <c r="I119" s="171"/>
    </row>
    <row r="120" ht="19.5" customHeight="1">
      <c r="I120" s="171"/>
    </row>
    <row r="121" ht="19.5" customHeight="1">
      <c r="I121" s="171"/>
    </row>
    <row r="122" ht="19.5" customHeight="1">
      <c r="I122" s="171"/>
    </row>
    <row r="123" ht="19.5" customHeight="1">
      <c r="I123" s="171"/>
    </row>
    <row r="124" ht="19.5" customHeight="1">
      <c r="I124" s="171"/>
    </row>
    <row r="125" ht="19.5" customHeight="1">
      <c r="I125" s="171"/>
    </row>
    <row r="126" ht="19.5" customHeight="1">
      <c r="I126" s="171"/>
    </row>
    <row r="127" ht="19.5" customHeight="1">
      <c r="I127" s="171"/>
    </row>
    <row r="128" ht="19.5" customHeight="1">
      <c r="I128" s="171"/>
    </row>
    <row r="129" ht="19.5" customHeight="1">
      <c r="I129" s="171"/>
    </row>
    <row r="130" ht="19.5" customHeight="1">
      <c r="I130" s="171"/>
    </row>
    <row r="131" ht="19.5" customHeight="1">
      <c r="I131" s="171"/>
    </row>
    <row r="132" ht="19.5" customHeight="1">
      <c r="I132" s="171"/>
    </row>
    <row r="133" ht="19.5" customHeight="1">
      <c r="I133" s="171"/>
    </row>
    <row r="134" ht="19.5" customHeight="1">
      <c r="I134" s="171"/>
    </row>
    <row r="135" ht="19.5" customHeight="1">
      <c r="I135" s="171"/>
    </row>
    <row r="136" ht="19.5" customHeight="1">
      <c r="I136" s="171"/>
    </row>
    <row r="137" ht="19.5" customHeight="1">
      <c r="I137" s="171"/>
    </row>
    <row r="138" ht="19.5" customHeight="1">
      <c r="I138" s="171"/>
    </row>
    <row r="139" ht="19.5" customHeight="1">
      <c r="I139" s="171"/>
    </row>
    <row r="140" ht="19.5" customHeight="1">
      <c r="I140" s="171"/>
    </row>
    <row r="141" ht="19.5" customHeight="1">
      <c r="I141" s="171"/>
    </row>
    <row r="142" ht="19.5" customHeight="1">
      <c r="I142" s="171"/>
    </row>
    <row r="143" ht="19.5" customHeight="1">
      <c r="I143" s="171"/>
    </row>
    <row r="144" ht="19.5" customHeight="1">
      <c r="I144" s="171"/>
    </row>
    <row r="145" ht="19.5" customHeight="1">
      <c r="I145" s="171"/>
    </row>
    <row r="146" ht="19.5" customHeight="1">
      <c r="I146" s="171"/>
    </row>
    <row r="147" ht="19.5" customHeight="1">
      <c r="I147" s="171"/>
    </row>
    <row r="148" ht="19.5" customHeight="1">
      <c r="I148" s="171"/>
    </row>
    <row r="149" ht="19.5" customHeight="1">
      <c r="I149" s="171"/>
    </row>
    <row r="150" ht="19.5" customHeight="1">
      <c r="I150" s="171"/>
    </row>
    <row r="151" ht="19.5" customHeight="1">
      <c r="I151" s="171"/>
    </row>
    <row r="152" ht="19.5" customHeight="1">
      <c r="I152" s="171"/>
    </row>
    <row r="153" ht="19.5" customHeight="1">
      <c r="I153" s="171"/>
    </row>
    <row r="154" ht="19.5" customHeight="1">
      <c r="I154" s="171"/>
    </row>
    <row r="155" ht="19.5" customHeight="1">
      <c r="I155" s="171"/>
    </row>
    <row r="156" ht="19.5" customHeight="1">
      <c r="I156" s="171"/>
    </row>
    <row r="157" ht="19.5" customHeight="1">
      <c r="I157" s="171"/>
    </row>
    <row r="158" ht="19.5" customHeight="1">
      <c r="I158" s="171"/>
    </row>
    <row r="159" ht="19.5" customHeight="1">
      <c r="I159" s="171"/>
    </row>
    <row r="160" ht="19.5" customHeight="1">
      <c r="I160" s="171"/>
    </row>
    <row r="161" ht="19.5" customHeight="1">
      <c r="I161" s="171"/>
    </row>
    <row r="162" ht="19.5" customHeight="1">
      <c r="I162" s="171"/>
    </row>
    <row r="163" ht="19.5" customHeight="1">
      <c r="I163" s="171"/>
    </row>
    <row r="164" ht="19.5" customHeight="1">
      <c r="I164" s="171"/>
    </row>
    <row r="165" ht="19.5" customHeight="1">
      <c r="I165" s="171"/>
    </row>
    <row r="166" ht="19.5" customHeight="1">
      <c r="I166" s="171"/>
    </row>
    <row r="167" ht="19.5" customHeight="1">
      <c r="I167" s="171"/>
    </row>
    <row r="168" ht="19.5" customHeight="1">
      <c r="I168" s="171"/>
    </row>
    <row r="169" ht="19.5" customHeight="1">
      <c r="I169" s="171"/>
    </row>
    <row r="170" ht="19.5" customHeight="1">
      <c r="I170" s="171"/>
    </row>
    <row r="171" ht="19.5" customHeight="1">
      <c r="I171" s="171"/>
    </row>
    <row r="172" ht="19.5" customHeight="1">
      <c r="I172" s="171"/>
    </row>
    <row r="173" ht="19.5" customHeight="1">
      <c r="I173" s="171"/>
    </row>
    <row r="174" ht="19.5" customHeight="1">
      <c r="I174" s="171"/>
    </row>
    <row r="175" ht="19.5" customHeight="1">
      <c r="I175" s="171"/>
    </row>
    <row r="176" ht="19.5" customHeight="1">
      <c r="I176" s="171"/>
    </row>
    <row r="177" ht="19.5" customHeight="1">
      <c r="I177" s="171"/>
    </row>
    <row r="178" ht="19.5" customHeight="1">
      <c r="I178" s="171"/>
    </row>
    <row r="179" ht="19.5" customHeight="1">
      <c r="I179" s="171"/>
    </row>
    <row r="180" ht="19.5" customHeight="1">
      <c r="I180" s="171"/>
    </row>
    <row r="181" ht="19.5" customHeight="1">
      <c r="I181" s="171"/>
    </row>
    <row r="182" ht="19.5" customHeight="1">
      <c r="I182" s="171"/>
    </row>
    <row r="183" ht="19.5" customHeight="1">
      <c r="I183" s="171"/>
    </row>
    <row r="184" ht="19.5" customHeight="1">
      <c r="I184" s="171"/>
    </row>
    <row r="185" ht="19.5" customHeight="1">
      <c r="I185" s="171"/>
    </row>
    <row r="186" ht="19.5" customHeight="1">
      <c r="I186" s="171"/>
    </row>
    <row r="187" ht="19.5" customHeight="1">
      <c r="I187" s="171"/>
    </row>
    <row r="188" ht="19.5" customHeight="1">
      <c r="I188" s="171"/>
    </row>
    <row r="189" ht="19.5" customHeight="1">
      <c r="I189" s="171"/>
    </row>
    <row r="190" ht="19.5" customHeight="1">
      <c r="I190" s="171"/>
    </row>
    <row r="191" ht="19.5" customHeight="1">
      <c r="I191" s="171"/>
    </row>
    <row r="192" ht="19.5" customHeight="1">
      <c r="I192" s="171"/>
    </row>
    <row r="193" ht="19.5" customHeight="1">
      <c r="I193" s="171"/>
    </row>
    <row r="194" ht="19.5" customHeight="1">
      <c r="I194" s="171"/>
    </row>
    <row r="195" ht="19.5" customHeight="1">
      <c r="I195" s="171"/>
    </row>
    <row r="196" ht="19.5" customHeight="1">
      <c r="I196" s="171"/>
    </row>
    <row r="197" ht="19.5" customHeight="1">
      <c r="I197" s="171"/>
    </row>
    <row r="198" ht="19.5" customHeight="1">
      <c r="I198" s="171"/>
    </row>
    <row r="199" ht="19.5" customHeight="1">
      <c r="I199" s="171"/>
    </row>
    <row r="200" ht="19.5" customHeight="1">
      <c r="I200" s="171"/>
    </row>
    <row r="201" ht="19.5" customHeight="1">
      <c r="I201" s="171"/>
    </row>
    <row r="202" ht="19.5" customHeight="1">
      <c r="I202" s="171"/>
    </row>
    <row r="203" ht="19.5" customHeight="1">
      <c r="I203" s="171"/>
    </row>
    <row r="204" ht="19.5" customHeight="1">
      <c r="I204" s="171"/>
    </row>
    <row r="205" ht="19.5" customHeight="1">
      <c r="I205" s="171"/>
    </row>
    <row r="206" ht="19.5" customHeight="1">
      <c r="I206" s="171"/>
    </row>
    <row r="207" ht="19.5" customHeight="1">
      <c r="I207" s="171"/>
    </row>
    <row r="208" ht="19.5" customHeight="1">
      <c r="I208" s="171"/>
    </row>
    <row r="209" ht="19.5" customHeight="1">
      <c r="I209" s="171"/>
    </row>
    <row r="210" ht="19.5" customHeight="1">
      <c r="I210" s="171"/>
    </row>
    <row r="211" ht="19.5" customHeight="1">
      <c r="I211" s="171"/>
    </row>
    <row r="212" ht="19.5" customHeight="1">
      <c r="I212" s="171"/>
    </row>
    <row r="213" ht="19.5" customHeight="1">
      <c r="I213" s="171"/>
    </row>
    <row r="214" ht="19.5" customHeight="1">
      <c r="I214" s="171"/>
    </row>
    <row r="215" ht="19.5" customHeight="1">
      <c r="I215" s="171"/>
    </row>
    <row r="216" ht="19.5" customHeight="1">
      <c r="I216" s="171"/>
    </row>
    <row r="217" ht="19.5" customHeight="1">
      <c r="I217" s="171"/>
    </row>
    <row r="218" ht="19.5" customHeight="1">
      <c r="I218" s="171"/>
    </row>
    <row r="219" ht="19.5" customHeight="1">
      <c r="I219" s="171"/>
    </row>
    <row r="220" ht="19.5" customHeight="1">
      <c r="I220" s="171"/>
    </row>
    <row r="221" ht="19.5" customHeight="1">
      <c r="I221" s="171"/>
    </row>
    <row r="222" ht="19.5" customHeight="1">
      <c r="I222" s="171"/>
    </row>
    <row r="223" ht="19.5" customHeight="1">
      <c r="I223" s="171"/>
    </row>
    <row r="224" ht="19.5" customHeight="1">
      <c r="I224" s="171"/>
    </row>
    <row r="225" ht="19.5" customHeight="1">
      <c r="I225" s="171"/>
    </row>
    <row r="226" ht="19.5" customHeight="1">
      <c r="I226" s="171"/>
    </row>
    <row r="227" ht="19.5" customHeight="1">
      <c r="I227" s="171"/>
    </row>
    <row r="228" ht="19.5" customHeight="1">
      <c r="I228" s="171"/>
    </row>
    <row r="229" ht="19.5" customHeight="1">
      <c r="I229" s="171"/>
    </row>
    <row r="230" ht="19.5" customHeight="1">
      <c r="I230" s="171"/>
    </row>
    <row r="231" ht="19.5" customHeight="1">
      <c r="I231" s="171"/>
    </row>
    <row r="232" ht="19.5" customHeight="1">
      <c r="I232" s="171"/>
    </row>
    <row r="233" ht="19.5" customHeight="1">
      <c r="I233" s="171"/>
    </row>
    <row r="234" ht="19.5" customHeight="1">
      <c r="I234" s="171"/>
    </row>
    <row r="235" ht="19.5" customHeight="1">
      <c r="I235" s="171"/>
    </row>
    <row r="236" ht="19.5" customHeight="1">
      <c r="I236" s="171"/>
    </row>
    <row r="237" ht="19.5" customHeight="1">
      <c r="I237" s="171"/>
    </row>
    <row r="238" ht="19.5" customHeight="1">
      <c r="I238" s="171"/>
    </row>
    <row r="239" ht="19.5" customHeight="1">
      <c r="I239" s="171"/>
    </row>
    <row r="240" ht="19.5" customHeight="1">
      <c r="I240" s="171"/>
    </row>
    <row r="241" ht="19.5" customHeight="1">
      <c r="I241" s="171"/>
    </row>
    <row r="242" ht="19.5" customHeight="1">
      <c r="I242" s="171"/>
    </row>
    <row r="243" ht="19.5" customHeight="1">
      <c r="I243" s="171"/>
    </row>
    <row r="244" ht="19.5" customHeight="1">
      <c r="I244" s="171"/>
    </row>
    <row r="245" ht="19.5" customHeight="1">
      <c r="I245" s="171"/>
    </row>
    <row r="246" ht="19.5" customHeight="1">
      <c r="I246" s="171"/>
    </row>
    <row r="247" ht="19.5" customHeight="1">
      <c r="I247" s="171"/>
    </row>
    <row r="248" ht="19.5" customHeight="1">
      <c r="I248" s="171"/>
    </row>
    <row r="249" ht="19.5" customHeight="1">
      <c r="I249" s="171"/>
    </row>
    <row r="250" ht="19.5" customHeight="1">
      <c r="I250" s="171"/>
    </row>
    <row r="251" ht="19.5" customHeight="1">
      <c r="I251" s="171"/>
    </row>
    <row r="252" ht="19.5" customHeight="1">
      <c r="I252" s="171"/>
    </row>
    <row r="253" ht="19.5" customHeight="1">
      <c r="I253" s="171"/>
    </row>
    <row r="254" ht="19.5" customHeight="1">
      <c r="I254" s="171"/>
    </row>
    <row r="255" ht="19.5" customHeight="1">
      <c r="I255" s="171"/>
    </row>
    <row r="256" ht="19.5" customHeight="1">
      <c r="I256" s="171"/>
    </row>
    <row r="257" ht="19.5" customHeight="1">
      <c r="I257" s="171"/>
    </row>
    <row r="258" ht="19.5" customHeight="1">
      <c r="I258" s="171"/>
    </row>
    <row r="259" ht="19.5" customHeight="1">
      <c r="I259" s="171"/>
    </row>
    <row r="260" ht="19.5" customHeight="1">
      <c r="I260" s="171"/>
    </row>
    <row r="261" ht="19.5" customHeight="1">
      <c r="I261" s="171"/>
    </row>
    <row r="262" ht="19.5" customHeight="1">
      <c r="I262" s="171"/>
    </row>
    <row r="263" ht="19.5" customHeight="1">
      <c r="I263" s="171"/>
    </row>
    <row r="264" ht="19.5" customHeight="1">
      <c r="I264" s="171"/>
    </row>
    <row r="265" ht="19.5" customHeight="1">
      <c r="I265" s="171"/>
    </row>
    <row r="266" ht="19.5" customHeight="1">
      <c r="I266" s="171"/>
    </row>
    <row r="267" ht="19.5" customHeight="1">
      <c r="I267" s="171"/>
    </row>
    <row r="268" ht="19.5" customHeight="1">
      <c r="I268" s="171"/>
    </row>
    <row r="269" ht="19.5" customHeight="1">
      <c r="I269" s="171"/>
    </row>
    <row r="270" ht="19.5" customHeight="1">
      <c r="I270" s="171"/>
    </row>
    <row r="271" ht="19.5" customHeight="1">
      <c r="I271" s="171"/>
    </row>
    <row r="272" ht="19.5" customHeight="1">
      <c r="I272" s="171"/>
    </row>
    <row r="273" ht="19.5" customHeight="1">
      <c r="I273" s="171"/>
    </row>
    <row r="274" ht="19.5" customHeight="1">
      <c r="I274" s="171"/>
    </row>
    <row r="275" ht="19.5" customHeight="1">
      <c r="I275" s="171"/>
    </row>
    <row r="276" ht="19.5" customHeight="1">
      <c r="I276" s="171"/>
    </row>
    <row r="277" ht="19.5" customHeight="1">
      <c r="I277" s="171"/>
    </row>
    <row r="278" ht="19.5" customHeight="1">
      <c r="I278" s="171"/>
    </row>
    <row r="279" ht="19.5" customHeight="1">
      <c r="I279" s="171"/>
    </row>
    <row r="280" ht="19.5" customHeight="1">
      <c r="I280" s="171"/>
    </row>
    <row r="281" ht="19.5" customHeight="1">
      <c r="I281" s="171"/>
    </row>
    <row r="282" ht="19.5" customHeight="1">
      <c r="I282" s="171"/>
    </row>
    <row r="283" ht="19.5" customHeight="1">
      <c r="I283" s="171"/>
    </row>
    <row r="284" ht="19.5" customHeight="1">
      <c r="I284" s="171"/>
    </row>
    <row r="285" ht="19.5" customHeight="1">
      <c r="I285" s="171"/>
    </row>
    <row r="286" ht="19.5" customHeight="1">
      <c r="I286" s="171"/>
    </row>
    <row r="287" ht="19.5" customHeight="1">
      <c r="I287" s="171"/>
    </row>
    <row r="288" ht="19.5" customHeight="1">
      <c r="I288" s="171"/>
    </row>
    <row r="289" ht="19.5" customHeight="1">
      <c r="I289" s="171"/>
    </row>
    <row r="290" ht="19.5" customHeight="1">
      <c r="I290" s="171"/>
    </row>
    <row r="291" ht="19.5" customHeight="1">
      <c r="I291" s="171"/>
    </row>
    <row r="292" ht="19.5" customHeight="1">
      <c r="I292" s="171"/>
    </row>
    <row r="293" ht="19.5" customHeight="1">
      <c r="I293" s="171"/>
    </row>
    <row r="294" ht="19.5" customHeight="1">
      <c r="I294" s="171"/>
    </row>
    <row r="295" ht="19.5" customHeight="1">
      <c r="I295" s="171"/>
    </row>
    <row r="296" ht="19.5" customHeight="1">
      <c r="I296" s="171"/>
    </row>
    <row r="297" ht="19.5" customHeight="1">
      <c r="I297" s="171"/>
    </row>
    <row r="298" ht="19.5" customHeight="1">
      <c r="I298" s="171"/>
    </row>
    <row r="299" ht="19.5" customHeight="1">
      <c r="I299" s="171"/>
    </row>
    <row r="300" ht="19.5" customHeight="1">
      <c r="I300" s="171"/>
    </row>
    <row r="301" ht="19.5" customHeight="1">
      <c r="I301" s="171"/>
    </row>
    <row r="302" ht="19.5" customHeight="1">
      <c r="I302" s="171"/>
    </row>
    <row r="303" ht="19.5" customHeight="1">
      <c r="I303" s="171"/>
    </row>
    <row r="304" ht="19.5" customHeight="1">
      <c r="I304" s="171"/>
    </row>
    <row r="305" ht="19.5" customHeight="1">
      <c r="I305" s="171"/>
    </row>
    <row r="306" ht="19.5" customHeight="1">
      <c r="I306" s="171"/>
    </row>
    <row r="307" ht="19.5" customHeight="1">
      <c r="I307" s="171"/>
    </row>
    <row r="308" ht="19.5" customHeight="1">
      <c r="I308" s="171"/>
    </row>
    <row r="309" ht="19.5" customHeight="1">
      <c r="I309" s="171"/>
    </row>
    <row r="310" ht="19.5" customHeight="1">
      <c r="I310" s="171"/>
    </row>
    <row r="311" ht="19.5" customHeight="1">
      <c r="I311" s="171"/>
    </row>
    <row r="312" ht="19.5" customHeight="1">
      <c r="I312" s="171"/>
    </row>
    <row r="313" ht="19.5" customHeight="1">
      <c r="I313" s="171"/>
    </row>
    <row r="314" ht="19.5" customHeight="1">
      <c r="I314" s="171"/>
    </row>
    <row r="315" ht="19.5" customHeight="1">
      <c r="I315" s="171"/>
    </row>
    <row r="316" ht="19.5" customHeight="1">
      <c r="I316" s="171"/>
    </row>
    <row r="317" ht="19.5" customHeight="1">
      <c r="I317" s="171"/>
    </row>
    <row r="318" ht="19.5" customHeight="1">
      <c r="I318" s="171"/>
    </row>
    <row r="319" ht="19.5" customHeight="1">
      <c r="I319" s="171"/>
    </row>
    <row r="320" ht="19.5" customHeight="1">
      <c r="I320" s="171"/>
    </row>
    <row r="321" ht="19.5" customHeight="1">
      <c r="I321" s="171"/>
    </row>
    <row r="322" ht="19.5" customHeight="1">
      <c r="I322" s="171"/>
    </row>
    <row r="323" ht="19.5" customHeight="1">
      <c r="I323" s="171"/>
    </row>
    <row r="324" ht="19.5" customHeight="1">
      <c r="I324" s="171"/>
    </row>
    <row r="325" ht="19.5" customHeight="1">
      <c r="I325" s="171"/>
    </row>
    <row r="326" ht="19.5" customHeight="1">
      <c r="I326" s="171"/>
    </row>
    <row r="327" ht="19.5" customHeight="1">
      <c r="I327" s="171"/>
    </row>
    <row r="328" ht="19.5" customHeight="1">
      <c r="I328" s="171"/>
    </row>
    <row r="329" ht="19.5" customHeight="1">
      <c r="I329" s="171"/>
    </row>
    <row r="330" ht="19.5" customHeight="1">
      <c r="I330" s="171"/>
    </row>
    <row r="331" ht="19.5" customHeight="1">
      <c r="I331" s="171"/>
    </row>
    <row r="332" ht="19.5" customHeight="1">
      <c r="I332" s="171"/>
    </row>
    <row r="333" ht="19.5" customHeight="1">
      <c r="I333" s="171"/>
    </row>
    <row r="334" ht="19.5" customHeight="1">
      <c r="I334" s="171"/>
    </row>
    <row r="335" ht="19.5" customHeight="1">
      <c r="I335" s="171"/>
    </row>
    <row r="336" ht="19.5" customHeight="1">
      <c r="I336" s="171"/>
    </row>
    <row r="337" ht="19.5" customHeight="1">
      <c r="I337" s="171"/>
    </row>
    <row r="338" ht="19.5" customHeight="1">
      <c r="I338" s="171"/>
    </row>
    <row r="339" ht="19.5" customHeight="1">
      <c r="I339" s="171"/>
    </row>
    <row r="340" ht="19.5" customHeight="1">
      <c r="I340" s="171"/>
    </row>
    <row r="341" ht="19.5" customHeight="1">
      <c r="I341" s="171"/>
    </row>
    <row r="342" ht="19.5" customHeight="1">
      <c r="I342" s="171"/>
    </row>
    <row r="343" ht="19.5" customHeight="1">
      <c r="I343" s="171"/>
    </row>
    <row r="344" ht="19.5" customHeight="1">
      <c r="I344" s="171"/>
    </row>
    <row r="345" ht="19.5" customHeight="1">
      <c r="I345" s="171"/>
    </row>
    <row r="346" ht="19.5" customHeight="1">
      <c r="I346" s="171"/>
    </row>
    <row r="347" ht="19.5" customHeight="1">
      <c r="I347" s="171"/>
    </row>
    <row r="348" ht="19.5" customHeight="1">
      <c r="I348" s="171"/>
    </row>
    <row r="349" ht="19.5" customHeight="1">
      <c r="I349" s="171"/>
    </row>
    <row r="350" ht="19.5" customHeight="1">
      <c r="I350" s="171"/>
    </row>
    <row r="351" ht="19.5" customHeight="1">
      <c r="I351" s="171"/>
    </row>
    <row r="352" ht="19.5" customHeight="1">
      <c r="I352" s="171"/>
    </row>
    <row r="353" ht="19.5" customHeight="1">
      <c r="I353" s="171"/>
    </row>
    <row r="354" ht="19.5" customHeight="1">
      <c r="I354" s="171"/>
    </row>
    <row r="355" ht="19.5" customHeight="1">
      <c r="I355" s="171"/>
    </row>
    <row r="356" ht="19.5" customHeight="1">
      <c r="I356" s="171"/>
    </row>
    <row r="357" ht="19.5" customHeight="1">
      <c r="I357" s="171"/>
    </row>
    <row r="358" ht="19.5" customHeight="1">
      <c r="I358" s="171"/>
    </row>
    <row r="359" ht="19.5" customHeight="1">
      <c r="I359" s="171"/>
    </row>
    <row r="360" ht="19.5" customHeight="1">
      <c r="I360" s="171"/>
    </row>
    <row r="361" ht="19.5" customHeight="1">
      <c r="I361" s="171"/>
    </row>
    <row r="362" ht="19.5" customHeight="1">
      <c r="I362" s="171"/>
    </row>
    <row r="363" ht="19.5" customHeight="1">
      <c r="I363" s="171"/>
    </row>
    <row r="364" ht="19.5" customHeight="1">
      <c r="I364" s="171"/>
    </row>
    <row r="365" ht="19.5" customHeight="1">
      <c r="I365" s="171"/>
    </row>
    <row r="366" ht="19.5" customHeight="1">
      <c r="I366" s="171"/>
    </row>
    <row r="367" ht="19.5" customHeight="1">
      <c r="I367" s="171"/>
    </row>
    <row r="368" ht="19.5" customHeight="1">
      <c r="I368" s="171"/>
    </row>
    <row r="369" ht="19.5" customHeight="1">
      <c r="I369" s="171"/>
    </row>
    <row r="370" ht="19.5" customHeight="1">
      <c r="I370" s="171"/>
    </row>
    <row r="371" ht="19.5" customHeight="1">
      <c r="I371" s="171"/>
    </row>
    <row r="372" ht="19.5" customHeight="1">
      <c r="I372" s="171"/>
    </row>
    <row r="373" ht="19.5" customHeight="1">
      <c r="I373" s="171"/>
    </row>
    <row r="374" ht="19.5" customHeight="1">
      <c r="I374" s="171"/>
    </row>
    <row r="375" ht="19.5" customHeight="1">
      <c r="I375" s="171"/>
    </row>
    <row r="376" ht="19.5" customHeight="1">
      <c r="I376" s="171"/>
    </row>
    <row r="377" ht="19.5" customHeight="1">
      <c r="I377" s="171"/>
    </row>
    <row r="378" ht="19.5" customHeight="1">
      <c r="I378" s="171"/>
    </row>
    <row r="379" ht="19.5" customHeight="1">
      <c r="I379" s="171"/>
    </row>
    <row r="380" ht="19.5" customHeight="1">
      <c r="I380" s="171"/>
    </row>
    <row r="381" ht="19.5" customHeight="1">
      <c r="I381" s="171"/>
    </row>
    <row r="382" ht="19.5" customHeight="1">
      <c r="I382" s="171"/>
    </row>
    <row r="383" ht="19.5" customHeight="1">
      <c r="I383" s="171"/>
    </row>
    <row r="384" ht="19.5" customHeight="1">
      <c r="I384" s="171"/>
    </row>
    <row r="385" ht="19.5" customHeight="1">
      <c r="I385" s="171"/>
    </row>
    <row r="386" ht="19.5" customHeight="1">
      <c r="I386" s="171"/>
    </row>
    <row r="387" ht="19.5" customHeight="1">
      <c r="I387" s="171"/>
    </row>
    <row r="388" ht="19.5" customHeight="1">
      <c r="I388" s="171"/>
    </row>
    <row r="389" ht="19.5" customHeight="1">
      <c r="I389" s="171"/>
    </row>
    <row r="390" ht="19.5" customHeight="1">
      <c r="I390" s="171"/>
    </row>
    <row r="391" ht="19.5" customHeight="1">
      <c r="I391" s="171"/>
    </row>
    <row r="392" ht="19.5" customHeight="1">
      <c r="I392" s="171"/>
    </row>
    <row r="393" ht="19.5" customHeight="1">
      <c r="I393" s="171"/>
    </row>
    <row r="394" ht="19.5" customHeight="1">
      <c r="I394" s="171"/>
    </row>
    <row r="395" ht="19.5" customHeight="1">
      <c r="I395" s="171"/>
    </row>
    <row r="396" ht="19.5" customHeight="1">
      <c r="I396" s="171"/>
    </row>
    <row r="397" ht="19.5" customHeight="1">
      <c r="I397" s="171"/>
    </row>
    <row r="398" ht="19.5" customHeight="1">
      <c r="I398" s="171"/>
    </row>
    <row r="399" ht="19.5" customHeight="1">
      <c r="I399" s="171"/>
    </row>
    <row r="400" ht="19.5" customHeight="1">
      <c r="I400" s="171"/>
    </row>
    <row r="401" ht="19.5" customHeight="1">
      <c r="I401" s="171"/>
    </row>
    <row r="402" ht="19.5" customHeight="1">
      <c r="I402" s="171"/>
    </row>
    <row r="403" ht="19.5" customHeight="1">
      <c r="I403" s="171"/>
    </row>
    <row r="404" ht="19.5" customHeight="1">
      <c r="I404" s="171"/>
    </row>
    <row r="405" ht="19.5" customHeight="1">
      <c r="I405" s="171"/>
    </row>
    <row r="406" ht="19.5" customHeight="1">
      <c r="I406" s="171"/>
    </row>
    <row r="407" ht="19.5" customHeight="1">
      <c r="I407" s="171"/>
    </row>
    <row r="408" ht="19.5" customHeight="1">
      <c r="I408" s="171"/>
    </row>
    <row r="409" ht="19.5" customHeight="1">
      <c r="I409" s="171"/>
    </row>
    <row r="410" ht="19.5" customHeight="1">
      <c r="I410" s="171"/>
    </row>
    <row r="411" ht="19.5" customHeight="1">
      <c r="I411" s="171"/>
    </row>
    <row r="412" ht="19.5" customHeight="1">
      <c r="I412" s="171"/>
    </row>
    <row r="413" ht="19.5" customHeight="1">
      <c r="I413" s="171"/>
    </row>
    <row r="414" ht="19.5" customHeight="1">
      <c r="I414" s="171"/>
    </row>
    <row r="415" ht="19.5" customHeight="1">
      <c r="I415" s="171"/>
    </row>
    <row r="416" ht="19.5" customHeight="1">
      <c r="I416" s="171"/>
    </row>
    <row r="417" ht="19.5" customHeight="1">
      <c r="I417" s="171"/>
    </row>
    <row r="418" ht="19.5" customHeight="1">
      <c r="I418" s="171"/>
    </row>
    <row r="419" ht="19.5" customHeight="1">
      <c r="I419" s="171"/>
    </row>
    <row r="420" ht="19.5" customHeight="1">
      <c r="I420" s="171"/>
    </row>
    <row r="421" ht="19.5" customHeight="1">
      <c r="I421" s="171"/>
    </row>
    <row r="422" ht="19.5" customHeight="1">
      <c r="I422" s="171"/>
    </row>
    <row r="423" ht="19.5" customHeight="1">
      <c r="I423" s="171"/>
    </row>
    <row r="424" ht="19.5" customHeight="1">
      <c r="I424" s="171"/>
    </row>
    <row r="425" ht="19.5" customHeight="1">
      <c r="I425" s="171"/>
    </row>
    <row r="426" ht="19.5" customHeight="1">
      <c r="I426" s="171"/>
    </row>
    <row r="427" ht="19.5" customHeight="1">
      <c r="I427" s="171"/>
    </row>
    <row r="428" ht="19.5" customHeight="1">
      <c r="I428" s="171"/>
    </row>
    <row r="429" ht="19.5" customHeight="1">
      <c r="I429" s="171"/>
    </row>
    <row r="430" ht="19.5" customHeight="1">
      <c r="I430" s="171"/>
    </row>
    <row r="431" ht="19.5" customHeight="1">
      <c r="I431" s="171"/>
    </row>
    <row r="432" ht="19.5" customHeight="1">
      <c r="I432" s="171"/>
    </row>
    <row r="433" ht="19.5" customHeight="1">
      <c r="I433" s="171"/>
    </row>
    <row r="434" ht="19.5" customHeight="1">
      <c r="I434" s="171"/>
    </row>
  </sheetData>
  <sheetProtection/>
  <mergeCells count="59">
    <mergeCell ref="G58:G59"/>
    <mergeCell ref="H58:H59"/>
    <mergeCell ref="B60:E60"/>
    <mergeCell ref="A55:H55"/>
    <mergeCell ref="A56:H57"/>
    <mergeCell ref="F58:F59"/>
    <mergeCell ref="A58:A59"/>
    <mergeCell ref="B58:E59"/>
    <mergeCell ref="B48:E48"/>
    <mergeCell ref="B36:E36"/>
    <mergeCell ref="B37:E37"/>
    <mergeCell ref="B43:E43"/>
    <mergeCell ref="B38:E38"/>
    <mergeCell ref="B40:E40"/>
    <mergeCell ref="B39:E39"/>
    <mergeCell ref="B31:E31"/>
    <mergeCell ref="B25:E25"/>
    <mergeCell ref="B26:E26"/>
    <mergeCell ref="B27:E27"/>
    <mergeCell ref="B28:E28"/>
    <mergeCell ref="B33:E33"/>
    <mergeCell ref="B35:E35"/>
    <mergeCell ref="B34:E34"/>
    <mergeCell ref="B32:E32"/>
    <mergeCell ref="A1:H1"/>
    <mergeCell ref="G15:G16"/>
    <mergeCell ref="H15:H16"/>
    <mergeCell ref="F5:H5"/>
    <mergeCell ref="F15:F16"/>
    <mergeCell ref="A14:H14"/>
    <mergeCell ref="A7:H7"/>
    <mergeCell ref="A10:H10"/>
    <mergeCell ref="B22:E22"/>
    <mergeCell ref="B23:E23"/>
    <mergeCell ref="B29:E29"/>
    <mergeCell ref="B30:E30"/>
    <mergeCell ref="B68:E68"/>
    <mergeCell ref="B69:E69"/>
    <mergeCell ref="A15:A16"/>
    <mergeCell ref="B15:E16"/>
    <mergeCell ref="B24:E24"/>
    <mergeCell ref="B17:E17"/>
    <mergeCell ref="B18:E18"/>
    <mergeCell ref="B19:E19"/>
    <mergeCell ref="B20:E20"/>
    <mergeCell ref="B21:E21"/>
    <mergeCell ref="B75:E75"/>
    <mergeCell ref="B70:E70"/>
    <mergeCell ref="B72:E72"/>
    <mergeCell ref="B73:E73"/>
    <mergeCell ref="B74:E74"/>
    <mergeCell ref="B71:E71"/>
    <mergeCell ref="B61:E61"/>
    <mergeCell ref="B66:E66"/>
    <mergeCell ref="B67:E67"/>
    <mergeCell ref="B62:E62"/>
    <mergeCell ref="B63:E63"/>
    <mergeCell ref="B64:E64"/>
    <mergeCell ref="B65:E65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0.00390625" style="234" bestFit="1" customWidth="1"/>
    <col min="2" max="2" width="61.421875" style="233" customWidth="1"/>
    <col min="3" max="3" width="15.8515625" style="233" customWidth="1"/>
    <col min="4" max="16384" width="9.140625" style="233" customWidth="1"/>
  </cols>
  <sheetData>
    <row r="4" spans="2:3" ht="18">
      <c r="B4" s="388" t="s">
        <v>292</v>
      </c>
      <c r="C4" s="388"/>
    </row>
    <row r="5" spans="1:3" ht="69.75" customHeight="1">
      <c r="A5" s="387" t="s">
        <v>287</v>
      </c>
      <c r="B5" s="387"/>
      <c r="C5" s="387"/>
    </row>
    <row r="6" spans="1:3" ht="18">
      <c r="A6" s="222"/>
      <c r="B6" s="197" t="s">
        <v>180</v>
      </c>
      <c r="C6" s="197" t="s">
        <v>234</v>
      </c>
    </row>
    <row r="7" spans="1:3" ht="18">
      <c r="A7" s="222" t="s">
        <v>4</v>
      </c>
      <c r="B7" s="235" t="s">
        <v>275</v>
      </c>
      <c r="C7" s="222">
        <v>5237244</v>
      </c>
    </row>
    <row r="8" spans="1:3" ht="18">
      <c r="A8" s="222" t="s">
        <v>5</v>
      </c>
      <c r="B8" s="235" t="s">
        <v>276</v>
      </c>
      <c r="C8" s="222">
        <v>2544695</v>
      </c>
    </row>
    <row r="9" spans="1:3" ht="18">
      <c r="A9" s="222"/>
      <c r="B9" s="235" t="s">
        <v>277</v>
      </c>
      <c r="C9" s="222">
        <v>1440287</v>
      </c>
    </row>
    <row r="10" spans="1:3" ht="18">
      <c r="A10" s="222"/>
      <c r="B10" s="235" t="s">
        <v>278</v>
      </c>
      <c r="C10" s="222">
        <v>791300</v>
      </c>
    </row>
    <row r="11" spans="1:3" ht="18">
      <c r="A11" s="222"/>
      <c r="B11" s="235" t="s">
        <v>279</v>
      </c>
      <c r="C11" s="222">
        <v>213108</v>
      </c>
    </row>
    <row r="12" spans="1:3" ht="18">
      <c r="A12" s="222"/>
      <c r="B12" s="235" t="s">
        <v>280</v>
      </c>
      <c r="C12" s="222">
        <v>100000</v>
      </c>
    </row>
    <row r="13" spans="1:3" ht="18">
      <c r="A13" s="222" t="s">
        <v>7</v>
      </c>
      <c r="B13" s="235" t="s">
        <v>281</v>
      </c>
      <c r="C13" s="222">
        <v>-211795</v>
      </c>
    </row>
    <row r="14" spans="1:3" ht="18">
      <c r="A14" s="222" t="s">
        <v>8</v>
      </c>
      <c r="B14" s="235" t="s">
        <v>282</v>
      </c>
      <c r="C14" s="222">
        <v>3000000</v>
      </c>
    </row>
    <row r="15" spans="1:4" ht="18">
      <c r="A15" s="222" t="s">
        <v>9</v>
      </c>
      <c r="B15" s="235" t="s">
        <v>221</v>
      </c>
      <c r="C15" s="224">
        <v>10570144</v>
      </c>
      <c r="D15" s="230"/>
    </row>
    <row r="16" spans="1:3" ht="18">
      <c r="A16" s="222" t="s">
        <v>10</v>
      </c>
      <c r="B16" s="235" t="s">
        <v>283</v>
      </c>
      <c r="C16" s="222">
        <v>3790716</v>
      </c>
    </row>
    <row r="17" spans="1:3" ht="18">
      <c r="A17" s="222" t="s">
        <v>12</v>
      </c>
      <c r="B17" s="235" t="s">
        <v>288</v>
      </c>
      <c r="C17" s="222">
        <v>1996550</v>
      </c>
    </row>
    <row r="18" spans="1:3" ht="18">
      <c r="A18" s="222" t="s">
        <v>54</v>
      </c>
      <c r="B18" s="235" t="s">
        <v>284</v>
      </c>
      <c r="C18" s="222">
        <v>387520</v>
      </c>
    </row>
    <row r="19" spans="1:3" ht="18">
      <c r="A19" s="222" t="s">
        <v>88</v>
      </c>
      <c r="B19" s="235" t="s">
        <v>217</v>
      </c>
      <c r="C19" s="222">
        <f>SUM(C15+C16+C17+C18)</f>
        <v>16744930</v>
      </c>
    </row>
    <row r="20" spans="1:3" ht="18">
      <c r="A20" s="222" t="s">
        <v>99</v>
      </c>
      <c r="B20" s="235" t="s">
        <v>285</v>
      </c>
      <c r="C20" s="222">
        <v>7600000</v>
      </c>
    </row>
    <row r="21" spans="1:3" ht="18">
      <c r="A21" s="222" t="s">
        <v>124</v>
      </c>
      <c r="B21" s="235" t="s">
        <v>286</v>
      </c>
      <c r="C21" s="224">
        <f>SUM(C19+C20)</f>
        <v>24344930</v>
      </c>
    </row>
    <row r="22" spans="1:3" ht="18">
      <c r="A22" s="222" t="s">
        <v>125</v>
      </c>
      <c r="B22" s="235" t="s">
        <v>184</v>
      </c>
      <c r="C22" s="222">
        <v>231000</v>
      </c>
    </row>
    <row r="23" spans="1:3" ht="18">
      <c r="A23" s="222"/>
      <c r="B23" s="236" t="s">
        <v>28</v>
      </c>
      <c r="C23" s="224">
        <v>231000</v>
      </c>
    </row>
    <row r="24" ht="18">
      <c r="C24" s="230"/>
    </row>
  </sheetData>
  <sheetProtection/>
  <mergeCells count="2">
    <mergeCell ref="A5:C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47.57421875" style="0" customWidth="1"/>
    <col min="2" max="2" width="16.00390625" style="0" customWidth="1"/>
    <col min="3" max="3" width="14.421875" style="160" customWidth="1"/>
  </cols>
  <sheetData>
    <row r="1" spans="2:3" ht="21.75" customHeight="1">
      <c r="B1" s="391" t="s">
        <v>296</v>
      </c>
      <c r="C1" s="392"/>
    </row>
    <row r="2" spans="1:3" ht="41.25" customHeight="1">
      <c r="A2" s="389" t="s">
        <v>267</v>
      </c>
      <c r="B2" s="389"/>
      <c r="C2" s="390"/>
    </row>
    <row r="4" spans="1:3" ht="55.5" customHeight="1">
      <c r="A4" s="60"/>
      <c r="C4" s="208" t="s">
        <v>169</v>
      </c>
    </row>
    <row r="5" spans="1:3" ht="34.5" customHeight="1">
      <c r="A5" s="71" t="s">
        <v>181</v>
      </c>
      <c r="B5" s="194" t="s">
        <v>249</v>
      </c>
      <c r="C5" s="209" t="s">
        <v>250</v>
      </c>
    </row>
    <row r="6" spans="1:3" ht="34.5" customHeight="1">
      <c r="A6" s="73" t="s">
        <v>210</v>
      </c>
      <c r="B6" s="74">
        <v>1070</v>
      </c>
      <c r="C6" s="74">
        <v>950</v>
      </c>
    </row>
    <row r="7" spans="1:3" ht="34.5" customHeight="1">
      <c r="A7" s="73" t="s">
        <v>182</v>
      </c>
      <c r="B7" s="74">
        <v>561</v>
      </c>
      <c r="C7" s="74">
        <v>600</v>
      </c>
    </row>
    <row r="8" spans="1:3" ht="29.25" customHeight="1">
      <c r="A8" s="72" t="s">
        <v>183</v>
      </c>
      <c r="B8" s="75">
        <f>SUM(B6:B7)</f>
        <v>1631</v>
      </c>
      <c r="C8" s="75">
        <f>SUM(C6:C7)</f>
        <v>1550</v>
      </c>
    </row>
    <row r="9" spans="1:3" ht="28.5" customHeight="1">
      <c r="A9" s="73" t="s">
        <v>293</v>
      </c>
      <c r="B9" s="74">
        <v>110</v>
      </c>
      <c r="C9" s="74">
        <v>50</v>
      </c>
    </row>
    <row r="10" spans="1:3" ht="30.75" customHeight="1">
      <c r="A10" s="231"/>
      <c r="B10" s="232"/>
      <c r="C10" s="232"/>
    </row>
    <row r="11" ht="23.25" customHeight="1"/>
    <row r="12" ht="29.25" customHeight="1"/>
    <row r="13" spans="1:2" ht="15" hidden="1">
      <c r="A13" s="42"/>
      <c r="B13" s="61"/>
    </row>
    <row r="14" spans="1:2" ht="12.75" hidden="1">
      <c r="A14" s="59"/>
      <c r="B14" s="64"/>
    </row>
    <row r="15" spans="1:2" ht="18" hidden="1">
      <c r="A15" s="65"/>
      <c r="B15" s="67"/>
    </row>
    <row r="16" spans="1:2" ht="18">
      <c r="A16" s="60"/>
      <c r="B16" s="66"/>
    </row>
    <row r="17" spans="1:2" ht="12.75">
      <c r="A17" s="171"/>
      <c r="B17" s="171"/>
    </row>
  </sheetData>
  <sheetProtection/>
  <mergeCells count="2">
    <mergeCell ref="A2:C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8.421875" style="0" customWidth="1"/>
    <col min="2" max="2" width="20.57421875" style="0" hidden="1" customWidth="1"/>
    <col min="3" max="3" width="16.8515625" style="0" customWidth="1"/>
    <col min="4" max="4" width="15.140625" style="94" customWidth="1"/>
  </cols>
  <sheetData>
    <row r="1" spans="1:3" ht="18">
      <c r="A1" s="393" t="s">
        <v>297</v>
      </c>
      <c r="B1" s="391"/>
      <c r="C1" s="391"/>
    </row>
    <row r="2" spans="1:4" ht="35.25" customHeight="1">
      <c r="A2" s="389" t="s">
        <v>268</v>
      </c>
      <c r="B2" s="390"/>
      <c r="C2" s="390"/>
      <c r="D2" s="218"/>
    </row>
    <row r="3" spans="1:3" ht="18">
      <c r="A3" s="41"/>
      <c r="B3" s="41"/>
      <c r="C3" s="41"/>
    </row>
    <row r="4" spans="1:3" ht="18">
      <c r="A4" s="41"/>
      <c r="B4" s="41"/>
      <c r="C4" s="41"/>
    </row>
    <row r="5" spans="1:3" ht="27" customHeight="1">
      <c r="A5" s="60"/>
      <c r="B5" s="70" t="s">
        <v>169</v>
      </c>
      <c r="C5" s="41" t="s">
        <v>0</v>
      </c>
    </row>
    <row r="6" spans="1:3" ht="41.25" customHeight="1">
      <c r="A6" s="71" t="s">
        <v>185</v>
      </c>
      <c r="B6" s="194"/>
      <c r="C6" s="196" t="s">
        <v>251</v>
      </c>
    </row>
    <row r="7" spans="1:3" ht="24.75" customHeight="1">
      <c r="A7" s="73" t="s">
        <v>209</v>
      </c>
      <c r="B7" s="74"/>
      <c r="C7" s="197">
        <v>225</v>
      </c>
    </row>
    <row r="8" spans="1:3" ht="21" customHeight="1">
      <c r="A8" s="94" t="s">
        <v>252</v>
      </c>
      <c r="B8" s="74"/>
      <c r="C8" s="197">
        <v>17</v>
      </c>
    </row>
    <row r="9" spans="1:3" ht="19.5" customHeight="1">
      <c r="A9" s="73" t="s">
        <v>208</v>
      </c>
      <c r="B9" s="74"/>
      <c r="C9" s="197">
        <v>295</v>
      </c>
    </row>
    <row r="10" spans="1:3" ht="19.5" customHeight="1">
      <c r="A10" s="73" t="s">
        <v>272</v>
      </c>
      <c r="B10" s="74"/>
      <c r="C10" s="197">
        <v>5648</v>
      </c>
    </row>
    <row r="11" spans="1:3" ht="17.25" customHeight="1">
      <c r="A11" s="73" t="s">
        <v>270</v>
      </c>
      <c r="B11" s="74"/>
      <c r="C11" s="197">
        <v>300</v>
      </c>
    </row>
    <row r="12" spans="1:3" ht="19.5" customHeight="1">
      <c r="A12" s="197" t="s">
        <v>253</v>
      </c>
      <c r="B12" s="59"/>
      <c r="C12" s="197">
        <v>20</v>
      </c>
    </row>
    <row r="13" spans="1:3" s="51" customFormat="1" ht="18.75" customHeight="1">
      <c r="A13" s="73" t="s">
        <v>271</v>
      </c>
      <c r="B13" s="74"/>
      <c r="C13" s="197">
        <v>50</v>
      </c>
    </row>
    <row r="14" spans="1:4" s="68" customFormat="1" ht="22.5" customHeight="1">
      <c r="A14" s="72" t="s">
        <v>203</v>
      </c>
      <c r="B14" s="75"/>
      <c r="C14" s="195">
        <f>SUM(C7:C13)</f>
        <v>6555</v>
      </c>
      <c r="D14" s="100"/>
    </row>
    <row r="15" s="68" customFormat="1" ht="22.5" customHeight="1"/>
    <row r="16" spans="1:5" s="68" customFormat="1" ht="22.5" customHeight="1">
      <c r="A16" s="169"/>
      <c r="B16" s="228"/>
      <c r="C16" s="229"/>
      <c r="D16" s="230"/>
      <c r="E16" s="166"/>
    </row>
    <row r="17" spans="1:5" s="68" customFormat="1" ht="22.5" customHeight="1">
      <c r="A17" s="166"/>
      <c r="B17" s="166"/>
      <c r="C17" s="166"/>
      <c r="D17" s="166"/>
      <c r="E17" s="166"/>
    </row>
    <row r="18" spans="1:5" s="68" customFormat="1" ht="22.5" customHeight="1">
      <c r="A18" s="166"/>
      <c r="B18" s="166"/>
      <c r="C18" s="166"/>
      <c r="D18" s="166"/>
      <c r="E18" s="166"/>
    </row>
    <row r="19" spans="1:5" s="68" customFormat="1" ht="22.5" customHeight="1">
      <c r="A19" s="169"/>
      <c r="B19" s="228"/>
      <c r="C19" s="229"/>
      <c r="D19" s="230"/>
      <c r="E19" s="166"/>
    </row>
    <row r="20" spans="1:5" s="68" customFormat="1" ht="22.5" customHeight="1">
      <c r="A20" s="169"/>
      <c r="B20" s="228"/>
      <c r="C20" s="229"/>
      <c r="D20" s="230"/>
      <c r="E20" s="166"/>
    </row>
    <row r="21" s="68" customFormat="1" ht="22.5" customHeight="1"/>
    <row r="22" s="68" customFormat="1" ht="22.5" customHeight="1">
      <c r="D22" s="98"/>
    </row>
    <row r="23" s="68" customFormat="1" ht="22.5" customHeight="1">
      <c r="D23" s="98"/>
    </row>
    <row r="24" s="68" customFormat="1" ht="22.5" customHeight="1">
      <c r="D24" s="98"/>
    </row>
    <row r="25" s="68" customFormat="1" ht="22.5" customHeight="1">
      <c r="D25" s="98"/>
    </row>
    <row r="26" s="68" customFormat="1" ht="22.5" customHeight="1">
      <c r="D26" s="98"/>
    </row>
    <row r="43" ht="18">
      <c r="C43" s="45"/>
    </row>
    <row r="44" spans="2:3" ht="18">
      <c r="B44" s="389"/>
      <c r="C44" s="389"/>
    </row>
    <row r="47" spans="2:3" ht="18">
      <c r="B47" s="60"/>
      <c r="C47" s="66"/>
    </row>
    <row r="48" spans="2:3" ht="18">
      <c r="B48" s="162"/>
      <c r="C48" s="162"/>
    </row>
    <row r="49" spans="2:3" ht="18">
      <c r="B49" s="163"/>
      <c r="C49" s="164"/>
    </row>
    <row r="50" spans="2:3" ht="18">
      <c r="B50" s="163"/>
      <c r="C50" s="164"/>
    </row>
    <row r="51" spans="2:3" ht="18">
      <c r="B51" s="163"/>
      <c r="C51" s="164"/>
    </row>
    <row r="52" spans="2:3" ht="18">
      <c r="B52" s="163"/>
      <c r="C52" s="164"/>
    </row>
    <row r="53" spans="2:3" ht="18">
      <c r="B53" s="163"/>
      <c r="C53" s="164"/>
    </row>
    <row r="54" spans="2:3" ht="18">
      <c r="B54" s="163"/>
      <c r="C54" s="164"/>
    </row>
    <row r="55" spans="2:3" ht="18">
      <c r="B55" s="163"/>
      <c r="C55" s="164"/>
    </row>
    <row r="56" spans="2:3" ht="18">
      <c r="B56" s="163"/>
      <c r="C56" s="164"/>
    </row>
    <row r="57" spans="2:3" ht="18">
      <c r="B57" s="163"/>
      <c r="C57" s="164"/>
    </row>
    <row r="58" spans="2:3" ht="18">
      <c r="B58" s="165"/>
      <c r="C58" s="165"/>
    </row>
    <row r="59" spans="2:3" ht="18">
      <c r="B59" s="165"/>
      <c r="C59" s="165"/>
    </row>
    <row r="60" spans="2:3" ht="18">
      <c r="B60" s="165"/>
      <c r="C60" s="165"/>
    </row>
    <row r="61" spans="2:3" ht="18">
      <c r="B61" s="165"/>
      <c r="C61" s="165"/>
    </row>
    <row r="62" spans="2:3" ht="18">
      <c r="B62" s="166"/>
      <c r="C62" s="167"/>
    </row>
  </sheetData>
  <sheetProtection/>
  <mergeCells count="3">
    <mergeCell ref="B44:C44"/>
    <mergeCell ref="A2:C2"/>
    <mergeCell ref="A1:C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9.140625" style="0" customWidth="1"/>
    <col min="2" max="2" width="18.140625" style="0" hidden="1" customWidth="1"/>
    <col min="3" max="3" width="31.421875" style="0" customWidth="1"/>
  </cols>
  <sheetData>
    <row r="1" ht="14.25">
      <c r="C1" s="69" t="s">
        <v>298</v>
      </c>
    </row>
    <row r="2" spans="1:3" ht="49.5" customHeight="1">
      <c r="A2" s="389" t="s">
        <v>269</v>
      </c>
      <c r="B2" s="389"/>
      <c r="C2" s="389"/>
    </row>
    <row r="3" spans="1:3" ht="18" customHeight="1">
      <c r="A3" s="41"/>
      <c r="B3" s="41"/>
      <c r="C3" s="41"/>
    </row>
    <row r="4" spans="1:3" ht="18">
      <c r="A4" s="41"/>
      <c r="B4" s="41"/>
      <c r="C4" s="41"/>
    </row>
    <row r="5" spans="1:3" ht="18">
      <c r="A5" s="41"/>
      <c r="B5" s="41"/>
      <c r="C5" s="41"/>
    </row>
    <row r="6" spans="1:3" ht="23.25" customHeight="1">
      <c r="A6" s="60"/>
      <c r="B6" s="60"/>
      <c r="C6" s="70" t="s">
        <v>169</v>
      </c>
    </row>
    <row r="7" spans="1:3" ht="39" customHeight="1">
      <c r="A7" s="71" t="s">
        <v>180</v>
      </c>
      <c r="B7" s="71"/>
      <c r="C7" s="71" t="s">
        <v>179</v>
      </c>
    </row>
    <row r="8" spans="1:3" ht="30" customHeight="1">
      <c r="A8" s="72" t="s">
        <v>186</v>
      </c>
      <c r="B8" s="73"/>
      <c r="C8" s="74"/>
    </row>
    <row r="9" spans="1:3" ht="24.75" customHeight="1">
      <c r="A9" s="73" t="s">
        <v>231</v>
      </c>
      <c r="B9" s="73"/>
      <c r="C9" s="74">
        <v>6300</v>
      </c>
    </row>
    <row r="10" spans="1:3" ht="24.75" customHeight="1">
      <c r="A10" s="73" t="s">
        <v>273</v>
      </c>
      <c r="B10" s="73"/>
      <c r="C10" s="74">
        <v>760</v>
      </c>
    </row>
    <row r="11" spans="1:3" ht="24.75" customHeight="1">
      <c r="A11" s="73" t="s">
        <v>274</v>
      </c>
      <c r="B11" s="73"/>
      <c r="C11" s="74">
        <v>275</v>
      </c>
    </row>
    <row r="12" spans="1:3" ht="24.75" customHeight="1">
      <c r="A12" s="73" t="s">
        <v>254</v>
      </c>
      <c r="B12" s="73"/>
      <c r="C12" s="74">
        <v>75</v>
      </c>
    </row>
    <row r="13" spans="1:3" ht="24.75" customHeight="1">
      <c r="A13" s="73" t="s">
        <v>211</v>
      </c>
      <c r="B13" s="73"/>
      <c r="C13" s="74">
        <v>528</v>
      </c>
    </row>
    <row r="14" spans="1:3" ht="24.75" customHeight="1">
      <c r="A14" s="73" t="s">
        <v>187</v>
      </c>
      <c r="B14" s="73"/>
      <c r="C14" s="74">
        <v>1986</v>
      </c>
    </row>
    <row r="15" spans="1:3" ht="24.75" customHeight="1">
      <c r="A15" s="72" t="s">
        <v>188</v>
      </c>
      <c r="B15" s="73"/>
      <c r="C15" s="75">
        <f>SUM(C9:C14)</f>
        <v>9924</v>
      </c>
    </row>
    <row r="16" spans="1:3" ht="25.5" customHeight="1">
      <c r="A16" s="72" t="s">
        <v>189</v>
      </c>
      <c r="B16" s="73"/>
      <c r="C16" s="74"/>
    </row>
    <row r="17" spans="1:3" ht="25.5" customHeight="1">
      <c r="A17" s="73" t="s">
        <v>190</v>
      </c>
      <c r="B17" s="73"/>
      <c r="C17" s="74">
        <v>100</v>
      </c>
    </row>
    <row r="18" spans="1:3" ht="32.25" customHeight="1">
      <c r="A18" s="73" t="s">
        <v>191</v>
      </c>
      <c r="B18" s="73"/>
      <c r="C18" s="74">
        <v>50</v>
      </c>
    </row>
    <row r="19" spans="1:3" ht="33" customHeight="1">
      <c r="A19" s="73" t="s">
        <v>192</v>
      </c>
      <c r="B19" s="73"/>
      <c r="C19" s="73">
        <v>104</v>
      </c>
    </row>
    <row r="20" spans="1:3" ht="26.25" customHeight="1">
      <c r="A20" s="73" t="s">
        <v>255</v>
      </c>
      <c r="B20" s="73"/>
      <c r="C20" s="73">
        <v>150</v>
      </c>
    </row>
    <row r="21" spans="1:3" ht="24.75" customHeight="1">
      <c r="A21" s="72" t="s">
        <v>193</v>
      </c>
      <c r="B21" s="73"/>
      <c r="C21" s="75">
        <f>SUM(C17:C20)</f>
        <v>404</v>
      </c>
    </row>
    <row r="22" spans="1:3" ht="20.25" customHeight="1">
      <c r="A22" s="72" t="s">
        <v>194</v>
      </c>
      <c r="B22" s="73"/>
      <c r="C22" s="75">
        <f>C15+C21</f>
        <v>10328</v>
      </c>
    </row>
    <row r="23" ht="22.5" customHeight="1"/>
    <row r="24" ht="26.25" customHeight="1"/>
    <row r="25" ht="35.25" customHeight="1"/>
    <row r="26" spans="1:3" ht="15.75" hidden="1">
      <c r="A26" s="62"/>
      <c r="B26" s="62"/>
      <c r="C26" s="6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7109375" style="0" customWidth="1"/>
    <col min="5" max="5" width="18.00390625" style="0" customWidth="1"/>
    <col min="6" max="6" width="16.28125" style="0" customWidth="1"/>
    <col min="7" max="7" width="14.421875" style="0" customWidth="1"/>
    <col min="8" max="8" width="15.421875" style="0" customWidth="1"/>
  </cols>
  <sheetData>
    <row r="1" spans="1:9" ht="18.75">
      <c r="A1" s="94"/>
      <c r="B1" s="94"/>
      <c r="C1" s="94"/>
      <c r="D1" s="94"/>
      <c r="E1" s="94"/>
      <c r="F1" s="256" t="s">
        <v>237</v>
      </c>
      <c r="G1" s="256"/>
      <c r="H1" s="256"/>
      <c r="I1" s="95"/>
    </row>
    <row r="2" spans="1:9" ht="18.75">
      <c r="A2" s="94"/>
      <c r="B2" s="94"/>
      <c r="C2" s="94"/>
      <c r="D2" s="94"/>
      <c r="E2" s="94"/>
      <c r="F2" s="102"/>
      <c r="G2" s="102"/>
      <c r="H2" s="102"/>
      <c r="I2" s="95"/>
    </row>
    <row r="3" spans="1:9" ht="47.25" customHeight="1">
      <c r="A3" s="277" t="s">
        <v>299</v>
      </c>
      <c r="B3" s="278"/>
      <c r="C3" s="278"/>
      <c r="D3" s="278"/>
      <c r="E3" s="278"/>
      <c r="F3" s="278"/>
      <c r="G3" s="278"/>
      <c r="H3" s="278"/>
      <c r="I3" s="177"/>
    </row>
    <row r="4" spans="1:9" ht="12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8">
      <c r="A6" s="279" t="s">
        <v>258</v>
      </c>
      <c r="B6" s="279"/>
      <c r="C6" s="279"/>
      <c r="D6" s="279"/>
      <c r="E6" s="279"/>
      <c r="F6" s="279"/>
      <c r="G6" s="279"/>
      <c r="H6" s="279"/>
      <c r="I6" s="207"/>
    </row>
    <row r="7" spans="1:9" ht="18">
      <c r="A7" s="78"/>
      <c r="B7" s="78"/>
      <c r="C7" s="78"/>
      <c r="D7" s="78"/>
      <c r="E7" s="78"/>
      <c r="F7" s="78"/>
      <c r="G7" s="78"/>
      <c r="H7" s="78"/>
      <c r="I7" s="78"/>
    </row>
    <row r="8" spans="1:9" ht="18">
      <c r="A8" s="94"/>
      <c r="B8" s="78"/>
      <c r="C8" s="78"/>
      <c r="D8" s="78"/>
      <c r="E8" s="78"/>
      <c r="F8" s="78"/>
      <c r="G8" s="78"/>
      <c r="H8" s="78"/>
      <c r="I8" s="94"/>
    </row>
    <row r="9" spans="1:9" ht="18">
      <c r="A9" s="94"/>
      <c r="B9" s="94"/>
      <c r="C9" s="78"/>
      <c r="D9" s="78"/>
      <c r="E9" s="78"/>
      <c r="F9" s="78"/>
      <c r="G9" s="78"/>
      <c r="H9" s="78"/>
      <c r="I9" s="94"/>
    </row>
    <row r="10" spans="1:9" ht="18.75" thickBot="1">
      <c r="A10" s="94"/>
      <c r="B10" s="94"/>
      <c r="C10" s="94"/>
      <c r="D10" s="94"/>
      <c r="E10" s="94"/>
      <c r="F10" s="94"/>
      <c r="G10" s="287" t="s">
        <v>0</v>
      </c>
      <c r="H10" s="287"/>
      <c r="I10" s="94"/>
    </row>
    <row r="11" spans="1:9" ht="18.75" thickTop="1">
      <c r="A11" s="259" t="s">
        <v>1</v>
      </c>
      <c r="B11" s="261" t="s">
        <v>2</v>
      </c>
      <c r="C11" s="261"/>
      <c r="D11" s="261"/>
      <c r="E11" s="261"/>
      <c r="F11" s="251" t="s">
        <v>18</v>
      </c>
      <c r="G11" s="251" t="s">
        <v>236</v>
      </c>
      <c r="H11" s="257" t="s">
        <v>69</v>
      </c>
      <c r="I11" s="94"/>
    </row>
    <row r="12" spans="1:9" ht="34.5" customHeight="1">
      <c r="A12" s="260"/>
      <c r="B12" s="271"/>
      <c r="C12" s="271"/>
      <c r="D12" s="271"/>
      <c r="E12" s="271"/>
      <c r="F12" s="252"/>
      <c r="G12" s="252"/>
      <c r="H12" s="258"/>
      <c r="I12" s="94"/>
    </row>
    <row r="13" spans="1:9" ht="18">
      <c r="A13" s="101"/>
      <c r="B13" s="268" t="s">
        <v>3</v>
      </c>
      <c r="C13" s="268"/>
      <c r="D13" s="268"/>
      <c r="E13" s="268"/>
      <c r="F13" s="83"/>
      <c r="G13" s="83"/>
      <c r="H13" s="103"/>
      <c r="I13" s="94"/>
    </row>
    <row r="14" spans="1:9" ht="18">
      <c r="A14" s="101" t="s">
        <v>70</v>
      </c>
      <c r="B14" s="268" t="s">
        <v>21</v>
      </c>
      <c r="C14" s="268"/>
      <c r="D14" s="268"/>
      <c r="E14" s="268"/>
      <c r="F14" s="83">
        <v>18961</v>
      </c>
      <c r="G14" s="83">
        <v>4022</v>
      </c>
      <c r="H14" s="145">
        <f aca="true" t="shared" si="0" ref="H14:H35">G14/F14*100</f>
        <v>21.21196139444122</v>
      </c>
      <c r="I14" s="94"/>
    </row>
    <row r="15" spans="1:9" ht="18">
      <c r="A15" s="104" t="s">
        <v>71</v>
      </c>
      <c r="B15" s="289" t="s">
        <v>31</v>
      </c>
      <c r="C15" s="290"/>
      <c r="D15" s="290"/>
      <c r="E15" s="291"/>
      <c r="F15" s="83">
        <v>25252</v>
      </c>
      <c r="G15" s="83">
        <v>24345</v>
      </c>
      <c r="H15" s="145">
        <f t="shared" si="0"/>
        <v>96.40820529067004</v>
      </c>
      <c r="I15" s="94"/>
    </row>
    <row r="16" spans="1:9" ht="18">
      <c r="A16" s="105" t="s">
        <v>72</v>
      </c>
      <c r="B16" s="262" t="s">
        <v>73</v>
      </c>
      <c r="C16" s="263"/>
      <c r="D16" s="263"/>
      <c r="E16" s="264"/>
      <c r="F16" s="106"/>
      <c r="G16" s="106"/>
      <c r="H16" s="145"/>
      <c r="I16" s="94"/>
    </row>
    <row r="17" spans="1:9" ht="18">
      <c r="A17" s="107" t="s">
        <v>74</v>
      </c>
      <c r="B17" s="289" t="s">
        <v>39</v>
      </c>
      <c r="C17" s="290"/>
      <c r="D17" s="290"/>
      <c r="E17" s="291"/>
      <c r="F17" s="83">
        <v>10505</v>
      </c>
      <c r="G17" s="83">
        <v>7888</v>
      </c>
      <c r="H17" s="145">
        <f t="shared" si="0"/>
        <v>75.0880533079486</v>
      </c>
      <c r="I17" s="94"/>
    </row>
    <row r="18" spans="1:9" ht="18">
      <c r="A18" s="108" t="s">
        <v>75</v>
      </c>
      <c r="B18" s="265" t="s">
        <v>197</v>
      </c>
      <c r="C18" s="266"/>
      <c r="D18" s="266"/>
      <c r="E18" s="255"/>
      <c r="F18" s="109">
        <v>150</v>
      </c>
      <c r="G18" s="109">
        <v>150</v>
      </c>
      <c r="H18" s="145">
        <f t="shared" si="0"/>
        <v>100</v>
      </c>
      <c r="I18" s="94"/>
    </row>
    <row r="19" spans="1:9" ht="18">
      <c r="A19" s="110"/>
      <c r="B19" s="293" t="s">
        <v>198</v>
      </c>
      <c r="C19" s="294"/>
      <c r="D19" s="294"/>
      <c r="E19" s="295"/>
      <c r="F19" s="81"/>
      <c r="G19" s="81"/>
      <c r="H19" s="145"/>
      <c r="I19" s="94"/>
    </row>
    <row r="20" spans="1:9" ht="18">
      <c r="A20" s="107" t="s">
        <v>76</v>
      </c>
      <c r="B20" s="289" t="s">
        <v>44</v>
      </c>
      <c r="C20" s="290"/>
      <c r="D20" s="290"/>
      <c r="E20" s="291"/>
      <c r="F20" s="83">
        <v>3500</v>
      </c>
      <c r="G20" s="83">
        <v>1227</v>
      </c>
      <c r="H20" s="145">
        <f t="shared" si="0"/>
        <v>35.05714285714286</v>
      </c>
      <c r="I20" s="94"/>
    </row>
    <row r="21" spans="1:9" ht="18">
      <c r="A21" s="107"/>
      <c r="B21" s="289" t="s">
        <v>77</v>
      </c>
      <c r="C21" s="290"/>
      <c r="D21" s="290"/>
      <c r="E21" s="291"/>
      <c r="F21" s="106">
        <f>SUM(F14:F20)</f>
        <v>58368</v>
      </c>
      <c r="G21" s="106">
        <f>SUM(G14:G20)</f>
        <v>37632</v>
      </c>
      <c r="H21" s="145">
        <f t="shared" si="0"/>
        <v>64.47368421052632</v>
      </c>
      <c r="I21" s="94"/>
    </row>
    <row r="22" spans="1:9" ht="18">
      <c r="A22" s="107"/>
      <c r="B22" s="289" t="s">
        <v>78</v>
      </c>
      <c r="C22" s="290"/>
      <c r="D22" s="290"/>
      <c r="E22" s="291"/>
      <c r="F22" s="106"/>
      <c r="G22" s="106"/>
      <c r="H22" s="145"/>
      <c r="I22" s="94"/>
    </row>
    <row r="23" spans="1:9" ht="18">
      <c r="A23" s="105" t="s">
        <v>79</v>
      </c>
      <c r="B23" s="289" t="s">
        <v>80</v>
      </c>
      <c r="C23" s="290"/>
      <c r="D23" s="290"/>
      <c r="E23" s="291"/>
      <c r="F23" s="106"/>
      <c r="G23" s="106"/>
      <c r="H23" s="145"/>
      <c r="I23" s="94"/>
    </row>
    <row r="24" spans="1:9" s="43" customFormat="1" ht="18">
      <c r="A24" s="111"/>
      <c r="B24" s="292" t="s">
        <v>47</v>
      </c>
      <c r="C24" s="292"/>
      <c r="D24" s="292"/>
      <c r="E24" s="292"/>
      <c r="F24" s="112">
        <f>SUM(F21)</f>
        <v>58368</v>
      </c>
      <c r="G24" s="112">
        <f>SUM(G21)</f>
        <v>37632</v>
      </c>
      <c r="H24" s="145">
        <f t="shared" si="0"/>
        <v>64.47368421052632</v>
      </c>
      <c r="I24" s="98"/>
    </row>
    <row r="25" spans="1:9" ht="18">
      <c r="A25" s="113"/>
      <c r="B25" s="268" t="s">
        <v>16</v>
      </c>
      <c r="C25" s="268"/>
      <c r="D25" s="268"/>
      <c r="E25" s="268"/>
      <c r="F25" s="83"/>
      <c r="G25" s="83"/>
      <c r="H25" s="145"/>
      <c r="I25" s="99"/>
    </row>
    <row r="26" spans="1:9" ht="18">
      <c r="A26" s="104" t="s">
        <v>70</v>
      </c>
      <c r="B26" s="268" t="s">
        <v>81</v>
      </c>
      <c r="C26" s="268"/>
      <c r="D26" s="268"/>
      <c r="E26" s="268"/>
      <c r="F26" s="83">
        <v>53050</v>
      </c>
      <c r="G26" s="83">
        <v>35690</v>
      </c>
      <c r="H26" s="145">
        <f t="shared" si="0"/>
        <v>67.27615457115928</v>
      </c>
      <c r="I26" s="99"/>
    </row>
    <row r="27" spans="1:9" ht="18">
      <c r="A27" s="104" t="s">
        <v>71</v>
      </c>
      <c r="B27" s="268" t="s">
        <v>82</v>
      </c>
      <c r="C27" s="268"/>
      <c r="D27" s="268"/>
      <c r="E27" s="268"/>
      <c r="F27" s="83">
        <v>5118</v>
      </c>
      <c r="G27" s="83">
        <v>870</v>
      </c>
      <c r="H27" s="145">
        <f t="shared" si="0"/>
        <v>16.998827667057444</v>
      </c>
      <c r="I27" s="99"/>
    </row>
    <row r="28" spans="1:9" ht="18">
      <c r="A28" s="104" t="s">
        <v>72</v>
      </c>
      <c r="B28" s="268" t="s">
        <v>83</v>
      </c>
      <c r="C28" s="268"/>
      <c r="D28" s="268"/>
      <c r="E28" s="268"/>
      <c r="F28" s="83">
        <v>200</v>
      </c>
      <c r="G28" s="83">
        <v>100</v>
      </c>
      <c r="H28" s="145"/>
      <c r="I28" s="99"/>
    </row>
    <row r="29" spans="1:9" ht="18">
      <c r="A29" s="114" t="s">
        <v>74</v>
      </c>
      <c r="B29" s="268" t="s">
        <v>84</v>
      </c>
      <c r="C29" s="268"/>
      <c r="D29" s="268"/>
      <c r="E29" s="268"/>
      <c r="F29" s="83"/>
      <c r="G29" s="83"/>
      <c r="H29" s="183"/>
      <c r="I29" s="99"/>
    </row>
    <row r="30" spans="1:9" ht="18">
      <c r="A30" s="114"/>
      <c r="B30" s="268" t="s">
        <v>65</v>
      </c>
      <c r="C30" s="268"/>
      <c r="D30" s="268"/>
      <c r="E30" s="268"/>
      <c r="F30" s="83"/>
      <c r="G30" s="83">
        <v>972</v>
      </c>
      <c r="H30" s="183"/>
      <c r="I30" s="99"/>
    </row>
    <row r="31" spans="1:9" ht="18">
      <c r="A31" s="115"/>
      <c r="B31" s="268" t="s">
        <v>17</v>
      </c>
      <c r="C31" s="268"/>
      <c r="D31" s="268"/>
      <c r="E31" s="268"/>
      <c r="F31" s="83"/>
      <c r="G31" s="83"/>
      <c r="H31" s="183"/>
      <c r="I31" s="99"/>
    </row>
    <row r="32" spans="1:9" ht="18">
      <c r="A32" s="104"/>
      <c r="B32" s="268" t="s">
        <v>85</v>
      </c>
      <c r="C32" s="268"/>
      <c r="D32" s="268"/>
      <c r="E32" s="268"/>
      <c r="F32" s="83">
        <f>SUM(F26:F31)</f>
        <v>58368</v>
      </c>
      <c r="G32" s="83">
        <f>SUM(G26:G31)</f>
        <v>37632</v>
      </c>
      <c r="H32" s="145">
        <f t="shared" si="0"/>
        <v>64.47368421052632</v>
      </c>
      <c r="I32" s="99"/>
    </row>
    <row r="33" spans="1:9" ht="18">
      <c r="A33" s="104"/>
      <c r="B33" s="268" t="s">
        <v>86</v>
      </c>
      <c r="C33" s="268"/>
      <c r="D33" s="268"/>
      <c r="E33" s="268"/>
      <c r="F33" s="83"/>
      <c r="G33" s="83"/>
      <c r="H33" s="145"/>
      <c r="I33" s="118"/>
    </row>
    <row r="34" spans="1:9" ht="18">
      <c r="A34" s="104" t="s">
        <v>75</v>
      </c>
      <c r="B34" s="268" t="s">
        <v>87</v>
      </c>
      <c r="C34" s="268"/>
      <c r="D34" s="268"/>
      <c r="E34" s="268"/>
      <c r="F34" s="83"/>
      <c r="G34" s="83"/>
      <c r="H34" s="145"/>
      <c r="I34" s="118"/>
    </row>
    <row r="35" spans="1:9" s="43" customFormat="1" ht="18.75" thickBot="1">
      <c r="A35" s="116"/>
      <c r="B35" s="288" t="s">
        <v>64</v>
      </c>
      <c r="C35" s="288"/>
      <c r="D35" s="288"/>
      <c r="E35" s="288"/>
      <c r="F35" s="117">
        <f>SUM(F32)</f>
        <v>58368</v>
      </c>
      <c r="G35" s="117">
        <f>SUM(G32)</f>
        <v>37632</v>
      </c>
      <c r="H35" s="145">
        <f t="shared" si="0"/>
        <v>64.47368421052632</v>
      </c>
      <c r="I35" s="119"/>
    </row>
    <row r="36" spans="1:9" ht="18.75" thickTop="1">
      <c r="A36" s="94"/>
      <c r="B36" s="94"/>
      <c r="C36" s="94"/>
      <c r="D36" s="94"/>
      <c r="E36" s="94"/>
      <c r="F36" s="94"/>
      <c r="G36" s="94"/>
      <c r="H36" s="94"/>
      <c r="I36" s="99"/>
    </row>
    <row r="37" spans="1:9" ht="18">
      <c r="A37" s="94"/>
      <c r="B37" s="94"/>
      <c r="C37" s="94"/>
      <c r="D37" s="94"/>
      <c r="E37" s="94"/>
      <c r="F37" s="94"/>
      <c r="G37" s="94"/>
      <c r="H37" s="94"/>
      <c r="I37" s="94"/>
    </row>
  </sheetData>
  <sheetProtection/>
  <mergeCells count="32">
    <mergeCell ref="H11:H12"/>
    <mergeCell ref="A11:A12"/>
    <mergeCell ref="B11:E12"/>
    <mergeCell ref="F11:F12"/>
    <mergeCell ref="G11:G12"/>
    <mergeCell ref="F1:H1"/>
    <mergeCell ref="G10:H10"/>
    <mergeCell ref="A3:H3"/>
    <mergeCell ref="A6:H6"/>
    <mergeCell ref="B25:E25"/>
    <mergeCell ref="B26:E26"/>
    <mergeCell ref="B13:E13"/>
    <mergeCell ref="B14:E14"/>
    <mergeCell ref="B15:E15"/>
    <mergeCell ref="B19:E19"/>
    <mergeCell ref="B20:E20"/>
    <mergeCell ref="B16:E16"/>
    <mergeCell ref="B17:E17"/>
    <mergeCell ref="B18:E18"/>
    <mergeCell ref="B21:E21"/>
    <mergeCell ref="B22:E22"/>
    <mergeCell ref="B23:E23"/>
    <mergeCell ref="B24:E24"/>
    <mergeCell ref="B35:E35"/>
    <mergeCell ref="B29:E29"/>
    <mergeCell ref="B30:E30"/>
    <mergeCell ref="B31:E31"/>
    <mergeCell ref="B32:E32"/>
    <mergeCell ref="B27:E27"/>
    <mergeCell ref="B28:E28"/>
    <mergeCell ref="B33:E33"/>
    <mergeCell ref="B34:E3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4.28125" style="0" customWidth="1"/>
    <col min="5" max="5" width="19.8515625" style="0" customWidth="1"/>
    <col min="6" max="8" width="11.57421875" style="0" customWidth="1"/>
    <col min="9" max="9" width="14.28125" style="0" customWidth="1"/>
  </cols>
  <sheetData>
    <row r="1" spans="1:9" ht="19.5" customHeight="1">
      <c r="A1" s="46"/>
      <c r="B1" s="46"/>
      <c r="C1" s="46"/>
      <c r="D1" s="46"/>
      <c r="E1" s="303" t="s">
        <v>238</v>
      </c>
      <c r="F1" s="303"/>
      <c r="G1" s="303"/>
      <c r="H1" s="303"/>
      <c r="I1" s="303"/>
    </row>
    <row r="2" spans="1:9" ht="19.5" customHeight="1">
      <c r="A2" s="46"/>
      <c r="B2" s="46"/>
      <c r="C2" s="46"/>
      <c r="D2" s="46"/>
      <c r="E2" s="47"/>
      <c r="F2" s="47"/>
      <c r="G2" s="47"/>
      <c r="H2" s="47"/>
      <c r="I2" s="47"/>
    </row>
    <row r="3" spans="1:9" ht="19.5" customHeight="1">
      <c r="A3" s="46"/>
      <c r="B3" s="46"/>
      <c r="C3" s="46"/>
      <c r="D3" s="46"/>
      <c r="E3" s="47"/>
      <c r="F3" s="47"/>
      <c r="G3" s="47"/>
      <c r="H3" s="47"/>
      <c r="I3" s="47"/>
    </row>
    <row r="4" spans="1:9" ht="3.75" customHeight="1" hidden="1">
      <c r="A4" s="46"/>
      <c r="B4" s="46"/>
      <c r="C4" s="46"/>
      <c r="D4" s="46"/>
      <c r="E4" s="46"/>
      <c r="F4" s="46"/>
      <c r="G4" s="46"/>
      <c r="H4" s="46"/>
      <c r="I4" s="48"/>
    </row>
    <row r="5" spans="1:12" ht="25.5" customHeight="1">
      <c r="A5" s="253" t="s">
        <v>300</v>
      </c>
      <c r="B5" s="253"/>
      <c r="C5" s="253"/>
      <c r="D5" s="253"/>
      <c r="E5" s="253"/>
      <c r="F5" s="253"/>
      <c r="G5" s="253"/>
      <c r="H5" s="253"/>
      <c r="I5" s="253"/>
      <c r="J5" s="177"/>
      <c r="K5" s="177"/>
      <c r="L5" s="177"/>
    </row>
    <row r="6" spans="1:9" ht="19.5" customHeight="1">
      <c r="A6" s="304" t="s">
        <v>259</v>
      </c>
      <c r="B6" s="304"/>
      <c r="C6" s="304"/>
      <c r="D6" s="304"/>
      <c r="E6" s="304"/>
      <c r="F6" s="304"/>
      <c r="G6" s="304"/>
      <c r="H6" s="304"/>
      <c r="I6" s="304"/>
    </row>
    <row r="7" spans="1:9" ht="19.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19.5" customHeight="1">
      <c r="A8" s="46"/>
      <c r="B8" s="49"/>
      <c r="C8" s="49"/>
      <c r="D8" s="49"/>
      <c r="E8" s="49"/>
      <c r="F8" s="49"/>
      <c r="G8" s="49"/>
      <c r="H8" s="49"/>
      <c r="I8" s="49"/>
    </row>
    <row r="9" spans="1:9" ht="19.5" customHeight="1">
      <c r="A9" s="46"/>
      <c r="B9" s="46"/>
      <c r="C9" s="49"/>
      <c r="D9" s="49"/>
      <c r="E9" s="49"/>
      <c r="F9" s="49"/>
      <c r="G9" s="49"/>
      <c r="H9" s="49"/>
      <c r="I9" s="49"/>
    </row>
    <row r="10" spans="1:9" ht="19.5" customHeight="1" thickBot="1">
      <c r="A10" s="46"/>
      <c r="B10" s="46"/>
      <c r="C10" s="46"/>
      <c r="D10" s="46"/>
      <c r="E10" s="46"/>
      <c r="F10" s="46"/>
      <c r="G10" s="244" t="s">
        <v>0</v>
      </c>
      <c r="H10" s="244"/>
      <c r="I10" s="244"/>
    </row>
    <row r="11" spans="1:9" ht="19.5" customHeight="1" thickTop="1">
      <c r="A11" s="245" t="s">
        <v>1</v>
      </c>
      <c r="B11" s="305" t="s">
        <v>2</v>
      </c>
      <c r="C11" s="305"/>
      <c r="D11" s="305"/>
      <c r="E11" s="305"/>
      <c r="F11" s="245" t="s">
        <v>18</v>
      </c>
      <c r="G11" s="245" t="s">
        <v>236</v>
      </c>
      <c r="H11" s="242" t="s">
        <v>241</v>
      </c>
      <c r="I11" s="245" t="s">
        <v>20</v>
      </c>
    </row>
    <row r="12" spans="1:9" ht="40.5" customHeight="1">
      <c r="A12" s="245"/>
      <c r="B12" s="305"/>
      <c r="C12" s="305"/>
      <c r="D12" s="305"/>
      <c r="E12" s="305"/>
      <c r="F12" s="245"/>
      <c r="G12" s="245"/>
      <c r="H12" s="299"/>
      <c r="I12" s="245"/>
    </row>
    <row r="13" spans="1:9" ht="19.5" customHeight="1">
      <c r="A13" s="213"/>
      <c r="B13" s="246" t="s">
        <v>3</v>
      </c>
      <c r="C13" s="246"/>
      <c r="D13" s="246"/>
      <c r="E13" s="246"/>
      <c r="F13" s="50"/>
      <c r="G13" s="50"/>
      <c r="H13" s="50"/>
      <c r="I13" s="50"/>
    </row>
    <row r="14" spans="1:9" ht="19.5" customHeight="1">
      <c r="A14" s="213"/>
      <c r="B14" s="246" t="s">
        <v>21</v>
      </c>
      <c r="C14" s="246"/>
      <c r="D14" s="246"/>
      <c r="E14" s="246"/>
      <c r="F14" s="12">
        <f>SUM(F15+F16)</f>
        <v>18961</v>
      </c>
      <c r="G14" s="12">
        <f>SUM(G15+G16)</f>
        <v>4022</v>
      </c>
      <c r="H14" s="12"/>
      <c r="I14" s="147">
        <f>G14/F14*100</f>
        <v>21.21196139444122</v>
      </c>
    </row>
    <row r="15" spans="1:9" ht="19.5" customHeight="1">
      <c r="A15" s="50" t="s">
        <v>4</v>
      </c>
      <c r="B15" s="247" t="s">
        <v>22</v>
      </c>
      <c r="C15" s="247"/>
      <c r="D15" s="247"/>
      <c r="E15" s="247"/>
      <c r="F15" s="12">
        <v>3205</v>
      </c>
      <c r="G15" s="12">
        <v>2191</v>
      </c>
      <c r="H15" s="12"/>
      <c r="I15" s="147">
        <f>G15/F15*100</f>
        <v>68.3619344773791</v>
      </c>
    </row>
    <row r="16" spans="1:9" ht="19.5" customHeight="1">
      <c r="A16" s="50" t="s">
        <v>5</v>
      </c>
      <c r="B16" s="247" t="s">
        <v>23</v>
      </c>
      <c r="C16" s="247"/>
      <c r="D16" s="247"/>
      <c r="E16" s="247"/>
      <c r="F16" s="12">
        <f>SUM(F17:F20)</f>
        <v>15756</v>
      </c>
      <c r="G16" s="12">
        <f>SUM(G17:G20)</f>
        <v>1831</v>
      </c>
      <c r="H16" s="12"/>
      <c r="I16" s="147">
        <f>G16/F16*100</f>
        <v>11.62096978928662</v>
      </c>
    </row>
    <row r="17" spans="1:9" ht="19.5" customHeight="1">
      <c r="A17" s="214" t="s">
        <v>24</v>
      </c>
      <c r="B17" s="247" t="s">
        <v>25</v>
      </c>
      <c r="C17" s="247"/>
      <c r="D17" s="247"/>
      <c r="E17" s="247"/>
      <c r="F17" s="12"/>
      <c r="G17" s="12"/>
      <c r="H17" s="12"/>
      <c r="I17" s="147"/>
    </row>
    <row r="18" spans="1:9" ht="19.5" customHeight="1">
      <c r="A18" s="214" t="s">
        <v>26</v>
      </c>
      <c r="B18" s="247" t="s">
        <v>6</v>
      </c>
      <c r="C18" s="247"/>
      <c r="D18" s="247"/>
      <c r="E18" s="247"/>
      <c r="F18" s="12">
        <v>2300</v>
      </c>
      <c r="G18" s="12">
        <v>1550</v>
      </c>
      <c r="H18" s="12"/>
      <c r="I18" s="147">
        <f>G18/F18*100</f>
        <v>67.3913043478261</v>
      </c>
    </row>
    <row r="19" spans="1:9" ht="19.5" customHeight="1">
      <c r="A19" s="214" t="s">
        <v>27</v>
      </c>
      <c r="B19" s="247" t="s">
        <v>28</v>
      </c>
      <c r="C19" s="247"/>
      <c r="D19" s="247"/>
      <c r="E19" s="247"/>
      <c r="F19" s="12">
        <v>13156</v>
      </c>
      <c r="G19" s="12">
        <v>231</v>
      </c>
      <c r="H19" s="12"/>
      <c r="I19" s="147">
        <f>G19/F19*100</f>
        <v>1.7558528428093645</v>
      </c>
    </row>
    <row r="20" spans="1:9" ht="19.5" customHeight="1">
      <c r="A20" s="214" t="s">
        <v>29</v>
      </c>
      <c r="B20" s="247" t="s">
        <v>30</v>
      </c>
      <c r="C20" s="247"/>
      <c r="D20" s="247"/>
      <c r="E20" s="247"/>
      <c r="F20" s="12">
        <v>300</v>
      </c>
      <c r="G20" s="12">
        <v>50</v>
      </c>
      <c r="H20" s="12"/>
      <c r="I20" s="147">
        <f>G20/F20*100</f>
        <v>16.666666666666664</v>
      </c>
    </row>
    <row r="21" spans="1:9" ht="19.5" customHeight="1">
      <c r="A21" s="215"/>
      <c r="B21" s="246" t="s">
        <v>31</v>
      </c>
      <c r="C21" s="246"/>
      <c r="D21" s="246"/>
      <c r="E21" s="246"/>
      <c r="F21" s="12"/>
      <c r="G21" s="12"/>
      <c r="H21" s="12"/>
      <c r="I21" s="147"/>
    </row>
    <row r="22" spans="1:9" ht="19.5" customHeight="1">
      <c r="A22" s="214" t="s">
        <v>7</v>
      </c>
      <c r="B22" s="247" t="s">
        <v>15</v>
      </c>
      <c r="C22" s="247"/>
      <c r="D22" s="247"/>
      <c r="E22" s="247"/>
      <c r="F22" s="12">
        <f>SUM(F23:F27)</f>
        <v>22752</v>
      </c>
      <c r="G22" s="12">
        <f>SUM(G23:G27)</f>
        <v>24345</v>
      </c>
      <c r="H22" s="12">
        <v>20958</v>
      </c>
      <c r="I22" s="147">
        <f>G22/F22*100</f>
        <v>107.00158227848102</v>
      </c>
    </row>
    <row r="23" spans="1:9" ht="19.5" customHeight="1">
      <c r="A23" s="214" t="s">
        <v>48</v>
      </c>
      <c r="B23" s="247" t="s">
        <v>32</v>
      </c>
      <c r="C23" s="247"/>
      <c r="D23" s="247"/>
      <c r="E23" s="247"/>
      <c r="F23" s="12">
        <v>10606</v>
      </c>
      <c r="G23" s="12">
        <v>16745</v>
      </c>
      <c r="H23" s="12">
        <v>13358</v>
      </c>
      <c r="I23" s="147">
        <f>G23/F23*100</f>
        <v>157.88233075617575</v>
      </c>
    </row>
    <row r="24" spans="1:9" ht="19.5" customHeight="1">
      <c r="A24" s="214" t="s">
        <v>49</v>
      </c>
      <c r="B24" s="247" t="s">
        <v>33</v>
      </c>
      <c r="C24" s="247"/>
      <c r="D24" s="247"/>
      <c r="E24" s="247"/>
      <c r="F24" s="12">
        <v>648</v>
      </c>
      <c r="G24" s="12"/>
      <c r="H24" s="12"/>
      <c r="I24" s="147">
        <f>G24/F24*100</f>
        <v>0</v>
      </c>
    </row>
    <row r="25" spans="1:9" ht="19.5" customHeight="1">
      <c r="A25" s="214" t="s">
        <v>50</v>
      </c>
      <c r="B25" s="247" t="s">
        <v>34</v>
      </c>
      <c r="C25" s="247"/>
      <c r="D25" s="247"/>
      <c r="E25" s="247"/>
      <c r="F25" s="12">
        <v>11035</v>
      </c>
      <c r="G25" s="12">
        <v>7600</v>
      </c>
      <c r="H25" s="12">
        <v>7600</v>
      </c>
      <c r="I25" s="147">
        <f>G25/F25*100</f>
        <v>68.87177163570458</v>
      </c>
    </row>
    <row r="26" spans="1:9" ht="19.5" customHeight="1">
      <c r="A26" s="214" t="s">
        <v>51</v>
      </c>
      <c r="B26" s="247" t="s">
        <v>215</v>
      </c>
      <c r="C26" s="247"/>
      <c r="D26" s="247"/>
      <c r="E26" s="247"/>
      <c r="F26" s="12"/>
      <c r="G26" s="12"/>
      <c r="H26" s="12"/>
      <c r="I26" s="147"/>
    </row>
    <row r="27" spans="1:9" ht="19.5" customHeight="1">
      <c r="A27" s="214" t="s">
        <v>212</v>
      </c>
      <c r="B27" s="247" t="s">
        <v>213</v>
      </c>
      <c r="C27" s="247"/>
      <c r="D27" s="247"/>
      <c r="E27" s="247"/>
      <c r="F27" s="12">
        <v>463</v>
      </c>
      <c r="G27" s="12"/>
      <c r="H27" s="12"/>
      <c r="I27" s="147"/>
    </row>
    <row r="28" spans="1:9" ht="19.5" customHeight="1">
      <c r="A28" s="214" t="s">
        <v>8</v>
      </c>
      <c r="B28" s="246" t="s">
        <v>39</v>
      </c>
      <c r="C28" s="246"/>
      <c r="D28" s="246"/>
      <c r="E28" s="246"/>
      <c r="F28" s="12">
        <v>10505</v>
      </c>
      <c r="G28" s="12">
        <v>7888</v>
      </c>
      <c r="H28" s="12"/>
      <c r="I28" s="147">
        <f>G28/F28*100</f>
        <v>75.0880533079486</v>
      </c>
    </row>
    <row r="29" spans="1:9" ht="19.5" customHeight="1">
      <c r="A29" s="214"/>
      <c r="B29" s="247" t="s">
        <v>41</v>
      </c>
      <c r="C29" s="247"/>
      <c r="D29" s="247"/>
      <c r="E29" s="247"/>
      <c r="F29" s="12"/>
      <c r="G29" s="12"/>
      <c r="H29" s="12"/>
      <c r="I29" s="147"/>
    </row>
    <row r="30" spans="1:9" ht="19.5" customHeight="1">
      <c r="A30" s="214" t="s">
        <v>9</v>
      </c>
      <c r="B30" s="300" t="s">
        <v>233</v>
      </c>
      <c r="C30" s="301"/>
      <c r="D30" s="301"/>
      <c r="E30" s="302"/>
      <c r="F30" s="12"/>
      <c r="G30" s="12"/>
      <c r="H30" s="12"/>
      <c r="I30" s="147"/>
    </row>
    <row r="31" spans="1:9" ht="19.5" customHeight="1" hidden="1">
      <c r="A31" s="214"/>
      <c r="B31" s="211" t="s">
        <v>222</v>
      </c>
      <c r="C31" s="211"/>
      <c r="D31" s="211"/>
      <c r="E31" s="211"/>
      <c r="F31" s="12"/>
      <c r="G31" s="12">
        <v>636</v>
      </c>
      <c r="H31" s="12"/>
      <c r="I31" s="147"/>
    </row>
    <row r="32" spans="1:9" ht="19.5" customHeight="1">
      <c r="A32" s="214"/>
      <c r="B32" s="210" t="s">
        <v>89</v>
      </c>
      <c r="C32" s="210"/>
      <c r="D32" s="210"/>
      <c r="E32" s="210"/>
      <c r="F32" s="12"/>
      <c r="G32" s="12"/>
      <c r="H32" s="12"/>
      <c r="I32" s="147"/>
    </row>
    <row r="33" spans="1:9" ht="19.5" customHeight="1">
      <c r="A33" s="214"/>
      <c r="B33" s="211" t="s">
        <v>44</v>
      </c>
      <c r="C33" s="211"/>
      <c r="D33" s="211"/>
      <c r="E33" s="211"/>
      <c r="F33" s="12"/>
      <c r="G33" s="12"/>
      <c r="H33" s="12"/>
      <c r="I33" s="147"/>
    </row>
    <row r="34" spans="1:9" ht="19.5" customHeight="1">
      <c r="A34" s="214" t="s">
        <v>10</v>
      </c>
      <c r="B34" s="210" t="s">
        <v>45</v>
      </c>
      <c r="C34" s="210"/>
      <c r="D34" s="210"/>
      <c r="E34" s="210"/>
      <c r="F34" s="12">
        <v>832</v>
      </c>
      <c r="G34" s="12">
        <v>407</v>
      </c>
      <c r="H34" s="12"/>
      <c r="I34" s="147"/>
    </row>
    <row r="35" spans="1:9" ht="19.5" customHeight="1">
      <c r="A35" s="214"/>
      <c r="B35" s="247" t="s">
        <v>46</v>
      </c>
      <c r="C35" s="247"/>
      <c r="D35" s="247"/>
      <c r="E35" s="247"/>
      <c r="F35" s="12"/>
      <c r="G35" s="12"/>
      <c r="H35" s="12"/>
      <c r="I35" s="147"/>
    </row>
    <row r="36" spans="1:9" ht="19.5" customHeight="1">
      <c r="A36" s="214"/>
      <c r="B36" s="246" t="s">
        <v>47</v>
      </c>
      <c r="C36" s="246"/>
      <c r="D36" s="246"/>
      <c r="E36" s="246"/>
      <c r="F36" s="12">
        <f>SUM(F14+F22+F28+F30+F34)</f>
        <v>53050</v>
      </c>
      <c r="G36" s="12">
        <f>SUM(G14+G22+G28+G30+G34)</f>
        <v>36662</v>
      </c>
      <c r="H36" s="12">
        <f>SUM(H14+H22+H28+H30+H34)</f>
        <v>20958</v>
      </c>
      <c r="I36" s="147">
        <f>G36/F36*100</f>
        <v>69.10838831291235</v>
      </c>
    </row>
    <row r="37" ht="19.5" customHeight="1">
      <c r="A37" s="212"/>
    </row>
    <row r="38" ht="19.5" customHeight="1">
      <c r="A38" s="212"/>
    </row>
    <row r="39" spans="1:9" ht="19.5" customHeight="1">
      <c r="A39" s="51"/>
      <c r="B39" s="51"/>
      <c r="C39" s="51"/>
      <c r="D39" s="51"/>
      <c r="E39" s="51"/>
      <c r="F39" s="52"/>
      <c r="G39" s="52"/>
      <c r="H39" s="52"/>
      <c r="I39" s="52"/>
    </row>
    <row r="42" spans="5:10" ht="12.75">
      <c r="E42" s="7"/>
      <c r="F42" s="7"/>
      <c r="I42" s="7" t="s">
        <v>239</v>
      </c>
      <c r="J42" s="7"/>
    </row>
    <row r="45" spans="2:9" ht="19.5" customHeight="1">
      <c r="B45" s="53"/>
      <c r="C45" s="53"/>
      <c r="D45" s="53"/>
      <c r="E45" s="53"/>
      <c r="F45" s="53"/>
      <c r="G45" s="53"/>
      <c r="H45" s="53"/>
      <c r="I45" s="53"/>
    </row>
    <row r="46" spans="2:9" ht="19.5" customHeight="1" thickBot="1">
      <c r="B46" s="53"/>
      <c r="C46" s="53"/>
      <c r="D46" s="53"/>
      <c r="E46" s="53"/>
      <c r="F46" s="53"/>
      <c r="G46" s="53"/>
      <c r="H46" s="53"/>
      <c r="I46" s="54" t="s">
        <v>0</v>
      </c>
    </row>
    <row r="47" spans="1:9" ht="19.5" customHeight="1" thickTop="1">
      <c r="A47" s="250" t="s">
        <v>1</v>
      </c>
      <c r="B47" s="238" t="s">
        <v>2</v>
      </c>
      <c r="C47" s="239"/>
      <c r="D47" s="239"/>
      <c r="E47" s="240"/>
      <c r="F47" s="242" t="s">
        <v>18</v>
      </c>
      <c r="G47" s="242" t="s">
        <v>240</v>
      </c>
      <c r="H47" s="242" t="s">
        <v>241</v>
      </c>
      <c r="I47" s="254" t="s">
        <v>20</v>
      </c>
    </row>
    <row r="48" spans="1:9" ht="38.25" customHeight="1">
      <c r="A48" s="237"/>
      <c r="B48" s="296"/>
      <c r="C48" s="297"/>
      <c r="D48" s="297"/>
      <c r="E48" s="298"/>
      <c r="F48" s="243"/>
      <c r="G48" s="243"/>
      <c r="H48" s="299"/>
      <c r="I48" s="241"/>
    </row>
    <row r="49" spans="1:9" ht="19.5" customHeight="1">
      <c r="A49" s="3"/>
      <c r="B49" s="248" t="s">
        <v>16</v>
      </c>
      <c r="C49" s="248"/>
      <c r="D49" s="248"/>
      <c r="E49" s="248"/>
      <c r="F49" s="55"/>
      <c r="G49" s="55"/>
      <c r="H49" s="55"/>
      <c r="I49" s="55"/>
    </row>
    <row r="50" spans="1:9" ht="19.5" customHeight="1">
      <c r="A50" s="4" t="s">
        <v>4</v>
      </c>
      <c r="B50" s="249" t="s">
        <v>55</v>
      </c>
      <c r="C50" s="249"/>
      <c r="D50" s="249"/>
      <c r="E50" s="249"/>
      <c r="F50" s="55">
        <v>12228</v>
      </c>
      <c r="G50" s="55">
        <v>10670</v>
      </c>
      <c r="H50" s="55">
        <v>1784</v>
      </c>
      <c r="I50" s="148">
        <f>G50/F50*100</f>
        <v>87.25875040889761</v>
      </c>
    </row>
    <row r="51" spans="1:9" ht="19.5" customHeight="1">
      <c r="A51" s="5" t="s">
        <v>5</v>
      </c>
      <c r="B51" s="249" t="s">
        <v>56</v>
      </c>
      <c r="C51" s="249"/>
      <c r="D51" s="249"/>
      <c r="E51" s="249"/>
      <c r="F51" s="55">
        <v>2460</v>
      </c>
      <c r="G51" s="55">
        <v>2057</v>
      </c>
      <c r="H51" s="55">
        <v>433</v>
      </c>
      <c r="I51" s="148">
        <f aca="true" t="shared" si="0" ref="I51:I59">G51/F51*100</f>
        <v>83.6178861788618</v>
      </c>
    </row>
    <row r="52" spans="1:9" ht="19.5" customHeight="1">
      <c r="A52" s="5" t="s">
        <v>7</v>
      </c>
      <c r="B52" s="249" t="s">
        <v>57</v>
      </c>
      <c r="C52" s="249"/>
      <c r="D52" s="249"/>
      <c r="E52" s="249"/>
      <c r="F52" s="55">
        <v>10789</v>
      </c>
      <c r="G52" s="55">
        <v>6080</v>
      </c>
      <c r="H52" s="55">
        <v>3176</v>
      </c>
      <c r="I52" s="148">
        <f t="shared" si="0"/>
        <v>56.35369357679117</v>
      </c>
    </row>
    <row r="53" spans="1:9" ht="19.5" customHeight="1">
      <c r="A53" s="1" t="s">
        <v>8</v>
      </c>
      <c r="B53" s="249" t="s">
        <v>294</v>
      </c>
      <c r="C53" s="249"/>
      <c r="D53" s="249"/>
      <c r="E53" s="249"/>
      <c r="F53" s="55">
        <v>13531</v>
      </c>
      <c r="G53" s="55">
        <v>10328</v>
      </c>
      <c r="H53" s="55">
        <v>10328</v>
      </c>
      <c r="I53" s="148">
        <f t="shared" si="0"/>
        <v>76.32843101027271</v>
      </c>
    </row>
    <row r="54" spans="1:9" ht="19.5" customHeight="1">
      <c r="A54" s="1" t="s">
        <v>9</v>
      </c>
      <c r="B54" s="249" t="s">
        <v>90</v>
      </c>
      <c r="C54" s="249"/>
      <c r="D54" s="249"/>
      <c r="E54" s="249"/>
      <c r="F54" s="55">
        <v>14042</v>
      </c>
      <c r="G54" s="55">
        <v>6555</v>
      </c>
      <c r="H54" s="55">
        <v>5237</v>
      </c>
      <c r="I54" s="148">
        <f t="shared" si="0"/>
        <v>46.68138441817405</v>
      </c>
    </row>
    <row r="55" spans="1:9" ht="19.5" customHeight="1">
      <c r="A55" s="2"/>
      <c r="B55" s="248" t="s">
        <v>62</v>
      </c>
      <c r="C55" s="248"/>
      <c r="D55" s="248"/>
      <c r="E55" s="248"/>
      <c r="F55" s="55">
        <f>SUM(F50:F54)</f>
        <v>53050</v>
      </c>
      <c r="G55" s="55">
        <f>SUM(G50:G54)</f>
        <v>35690</v>
      </c>
      <c r="H55" s="55">
        <f>SUM(H50:H54)</f>
        <v>20958</v>
      </c>
      <c r="I55" s="148">
        <f t="shared" si="0"/>
        <v>67.27615457115928</v>
      </c>
    </row>
    <row r="56" spans="1:9" ht="19.5" customHeight="1">
      <c r="A56" s="5" t="s">
        <v>10</v>
      </c>
      <c r="B56" s="249" t="s">
        <v>65</v>
      </c>
      <c r="C56" s="249"/>
      <c r="D56" s="249"/>
      <c r="E56" s="249"/>
      <c r="F56" s="55"/>
      <c r="G56" s="55">
        <v>972</v>
      </c>
      <c r="H56" s="55"/>
      <c r="I56" s="148"/>
    </row>
    <row r="57" spans="1:9" ht="19.5" customHeight="1">
      <c r="A57" s="5" t="s">
        <v>12</v>
      </c>
      <c r="B57" s="249" t="s">
        <v>17</v>
      </c>
      <c r="C57" s="249"/>
      <c r="D57" s="249"/>
      <c r="E57" s="249"/>
      <c r="F57" s="55"/>
      <c r="G57" s="55"/>
      <c r="H57" s="55"/>
      <c r="I57" s="148"/>
    </row>
    <row r="58" spans="1:9" ht="19.5" customHeight="1">
      <c r="A58" s="6" t="s">
        <v>13</v>
      </c>
      <c r="B58" s="249" t="s">
        <v>19</v>
      </c>
      <c r="C58" s="249"/>
      <c r="D58" s="249"/>
      <c r="E58" s="249"/>
      <c r="F58" s="55"/>
      <c r="G58" s="55"/>
      <c r="H58" s="55"/>
      <c r="I58" s="148"/>
    </row>
    <row r="59" spans="1:9" ht="19.5" customHeight="1" thickBot="1">
      <c r="A59" s="10"/>
      <c r="B59" s="248" t="s">
        <v>64</v>
      </c>
      <c r="C59" s="248"/>
      <c r="D59" s="248"/>
      <c r="E59" s="248"/>
      <c r="F59" s="55">
        <f>SUM(F55+F56)</f>
        <v>53050</v>
      </c>
      <c r="G59" s="55">
        <f>SUM(G55+G56)</f>
        <v>36662</v>
      </c>
      <c r="H59" s="55">
        <v>20958</v>
      </c>
      <c r="I59" s="148">
        <f t="shared" si="0"/>
        <v>69.10838831291235</v>
      </c>
    </row>
    <row r="60" ht="13.5" thickTop="1"/>
  </sheetData>
  <sheetProtection/>
  <mergeCells count="47">
    <mergeCell ref="F11:F12"/>
    <mergeCell ref="B51:E51"/>
    <mergeCell ref="B27:E27"/>
    <mergeCell ref="E1:I1"/>
    <mergeCell ref="A6:I6"/>
    <mergeCell ref="B16:E16"/>
    <mergeCell ref="A11:A12"/>
    <mergeCell ref="B11:E12"/>
    <mergeCell ref="I11:I12"/>
    <mergeCell ref="B13:E13"/>
    <mergeCell ref="B59:E59"/>
    <mergeCell ref="B52:E52"/>
    <mergeCell ref="B53:E53"/>
    <mergeCell ref="B54:E54"/>
    <mergeCell ref="B55:E55"/>
    <mergeCell ref="B56:E56"/>
    <mergeCell ref="B57:E57"/>
    <mergeCell ref="B58:E58"/>
    <mergeCell ref="B24:E24"/>
    <mergeCell ref="B15:E15"/>
    <mergeCell ref="H47:H48"/>
    <mergeCell ref="B14:E14"/>
    <mergeCell ref="B22:E22"/>
    <mergeCell ref="H11:H12"/>
    <mergeCell ref="B30:E30"/>
    <mergeCell ref="B29:E29"/>
    <mergeCell ref="B25:E25"/>
    <mergeCell ref="B17:E17"/>
    <mergeCell ref="B18:E18"/>
    <mergeCell ref="B19:E19"/>
    <mergeCell ref="B20:E20"/>
    <mergeCell ref="B21:E21"/>
    <mergeCell ref="B23:E23"/>
    <mergeCell ref="B49:E49"/>
    <mergeCell ref="B50:E50"/>
    <mergeCell ref="A47:A48"/>
    <mergeCell ref="B47:E48"/>
    <mergeCell ref="A5:I5"/>
    <mergeCell ref="I47:I48"/>
    <mergeCell ref="F47:F48"/>
    <mergeCell ref="G47:G48"/>
    <mergeCell ref="G10:I10"/>
    <mergeCell ref="G11:G12"/>
    <mergeCell ref="B36:E36"/>
    <mergeCell ref="B35:E35"/>
    <mergeCell ref="B28:E28"/>
    <mergeCell ref="B26:E26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00390625" style="0" customWidth="1"/>
    <col min="5" max="5" width="20.57421875" style="0" customWidth="1"/>
    <col min="6" max="6" width="10.00390625" style="0" customWidth="1"/>
    <col min="7" max="7" width="9.8515625" style="0" customWidth="1"/>
    <col min="8" max="8" width="9.57421875" style="0" customWidth="1"/>
  </cols>
  <sheetData>
    <row r="1" spans="1:8" ht="12.75">
      <c r="A1" s="11"/>
      <c r="B1" s="11"/>
      <c r="C1" s="11"/>
      <c r="D1" s="11"/>
      <c r="E1" s="309" t="s">
        <v>91</v>
      </c>
      <c r="F1" s="309"/>
      <c r="G1" s="309"/>
      <c r="H1" s="309"/>
    </row>
    <row r="2" spans="1:8" ht="12.75">
      <c r="A2" s="11"/>
      <c r="B2" s="11"/>
      <c r="C2" s="11"/>
      <c r="D2" s="11"/>
      <c r="E2" s="13"/>
      <c r="F2" s="13"/>
      <c r="G2" s="13"/>
      <c r="H2" s="13"/>
    </row>
    <row r="3" spans="1:8" ht="0.75" customHeight="1">
      <c r="A3" s="11"/>
      <c r="B3" s="11"/>
      <c r="C3" s="11"/>
      <c r="D3" s="11"/>
      <c r="E3" s="11"/>
      <c r="F3" s="11"/>
      <c r="G3" s="11"/>
      <c r="H3" s="11"/>
    </row>
    <row r="4" spans="1:8" ht="15" hidden="1">
      <c r="A4" s="53"/>
      <c r="B4" s="53"/>
      <c r="C4" s="53"/>
      <c r="D4" s="53"/>
      <c r="E4" s="53"/>
      <c r="F4" s="53"/>
      <c r="G4" s="53"/>
      <c r="H4" s="53"/>
    </row>
    <row r="5" spans="1:10" ht="40.5" customHeight="1">
      <c r="A5" s="313" t="s">
        <v>299</v>
      </c>
      <c r="B5" s="313"/>
      <c r="C5" s="313"/>
      <c r="D5" s="313"/>
      <c r="E5" s="313"/>
      <c r="F5" s="313"/>
      <c r="G5" s="313"/>
      <c r="H5" s="313"/>
      <c r="I5" s="177"/>
      <c r="J5" s="177"/>
    </row>
    <row r="6" spans="1:10" ht="22.5" customHeight="1">
      <c r="A6" s="314" t="s">
        <v>260</v>
      </c>
      <c r="B6" s="314"/>
      <c r="C6" s="314"/>
      <c r="D6" s="314"/>
      <c r="E6" s="314"/>
      <c r="F6" s="314"/>
      <c r="G6" s="314"/>
      <c r="H6" s="314"/>
      <c r="I6" s="51"/>
      <c r="J6" s="5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4.25">
      <c r="A8" s="11"/>
      <c r="B8" s="51"/>
      <c r="C8" s="51"/>
      <c r="D8" s="51"/>
      <c r="E8" s="51"/>
      <c r="F8" s="51"/>
      <c r="G8" s="51"/>
      <c r="H8" s="51"/>
    </row>
    <row r="9" spans="1:9" ht="4.5" customHeight="1">
      <c r="A9" s="11"/>
      <c r="B9" s="11"/>
      <c r="C9" s="11"/>
      <c r="D9" s="11"/>
      <c r="E9" s="11"/>
      <c r="F9" s="11"/>
      <c r="G9" s="11"/>
      <c r="H9" s="11"/>
      <c r="I9" s="51"/>
    </row>
    <row r="10" spans="1:9" ht="15" thickBot="1">
      <c r="A10" s="11"/>
      <c r="B10" s="11"/>
      <c r="C10" s="11"/>
      <c r="D10" s="11"/>
      <c r="E10" s="11"/>
      <c r="F10" s="11"/>
      <c r="G10" s="310" t="s">
        <v>0</v>
      </c>
      <c r="H10" s="310"/>
      <c r="I10" s="51"/>
    </row>
    <row r="11" spans="1:9" ht="15" thickTop="1">
      <c r="A11" s="315" t="s">
        <v>1</v>
      </c>
      <c r="B11" s="317" t="s">
        <v>2</v>
      </c>
      <c r="C11" s="317"/>
      <c r="D11" s="317"/>
      <c r="E11" s="317"/>
      <c r="F11" s="319" t="s">
        <v>18</v>
      </c>
      <c r="G11" s="319" t="s">
        <v>240</v>
      </c>
      <c r="H11" s="311" t="s">
        <v>69</v>
      </c>
      <c r="I11" s="51"/>
    </row>
    <row r="12" spans="1:9" ht="33" customHeight="1">
      <c r="A12" s="316"/>
      <c r="B12" s="318"/>
      <c r="C12" s="318"/>
      <c r="D12" s="318"/>
      <c r="E12" s="318"/>
      <c r="F12" s="320"/>
      <c r="G12" s="320"/>
      <c r="H12" s="312"/>
      <c r="I12" s="51"/>
    </row>
    <row r="13" spans="1:9" ht="14.25">
      <c r="A13" s="120"/>
      <c r="B13" s="308" t="s">
        <v>3</v>
      </c>
      <c r="C13" s="308"/>
      <c r="D13" s="308"/>
      <c r="E13" s="308"/>
      <c r="F13" s="57"/>
      <c r="G13" s="57"/>
      <c r="H13" s="57"/>
      <c r="I13" s="51"/>
    </row>
    <row r="14" spans="1:9" ht="14.25">
      <c r="A14" s="121" t="s">
        <v>4</v>
      </c>
      <c r="B14" s="306" t="s">
        <v>37</v>
      </c>
      <c r="C14" s="306"/>
      <c r="D14" s="306"/>
      <c r="E14" s="306"/>
      <c r="F14" s="58"/>
      <c r="G14" s="58"/>
      <c r="H14" s="149"/>
      <c r="I14" s="51"/>
    </row>
    <row r="15" spans="1:9" ht="14.25">
      <c r="A15" s="122" t="s">
        <v>5</v>
      </c>
      <c r="B15" s="307" t="s">
        <v>38</v>
      </c>
      <c r="C15" s="307"/>
      <c r="D15" s="307"/>
      <c r="E15" s="307"/>
      <c r="F15" s="58"/>
      <c r="G15" s="58"/>
      <c r="H15" s="149" t="e">
        <f>G15/F15*100</f>
        <v>#DIV/0!</v>
      </c>
      <c r="I15" s="51"/>
    </row>
    <row r="16" spans="1:9" ht="14.25">
      <c r="A16" s="122" t="s">
        <v>7</v>
      </c>
      <c r="B16" s="307" t="s">
        <v>92</v>
      </c>
      <c r="C16" s="307"/>
      <c r="D16" s="307"/>
      <c r="E16" s="307"/>
      <c r="F16" s="58"/>
      <c r="G16" s="58"/>
      <c r="H16" s="149"/>
      <c r="I16" s="51"/>
    </row>
    <row r="17" spans="1:9" ht="14.25">
      <c r="A17" s="122" t="s">
        <v>8</v>
      </c>
      <c r="B17" s="307" t="s">
        <v>93</v>
      </c>
      <c r="C17" s="307"/>
      <c r="D17" s="307"/>
      <c r="E17" s="307"/>
      <c r="F17" s="58"/>
      <c r="G17" s="58"/>
      <c r="H17" s="149"/>
      <c r="I17" s="51"/>
    </row>
    <row r="18" spans="1:9" ht="14.25">
      <c r="A18" s="122" t="s">
        <v>9</v>
      </c>
      <c r="B18" s="307" t="s">
        <v>94</v>
      </c>
      <c r="C18" s="307"/>
      <c r="D18" s="307"/>
      <c r="E18" s="307"/>
      <c r="F18" s="58"/>
      <c r="G18" s="58"/>
      <c r="H18" s="149"/>
      <c r="I18" s="51"/>
    </row>
    <row r="19" spans="1:9" ht="14.25">
      <c r="A19" s="122" t="s">
        <v>10</v>
      </c>
      <c r="B19" s="307" t="s">
        <v>177</v>
      </c>
      <c r="C19" s="307"/>
      <c r="D19" s="307"/>
      <c r="E19" s="307"/>
      <c r="F19" s="58"/>
      <c r="G19" s="58"/>
      <c r="H19" s="149"/>
      <c r="I19" s="51"/>
    </row>
    <row r="20" spans="1:9" ht="14.25">
      <c r="A20" s="123" t="s">
        <v>12</v>
      </c>
      <c r="B20" s="307" t="s">
        <v>95</v>
      </c>
      <c r="C20" s="307"/>
      <c r="D20" s="307"/>
      <c r="E20" s="307"/>
      <c r="F20" s="58"/>
      <c r="G20" s="58"/>
      <c r="H20" s="149"/>
      <c r="I20" s="51"/>
    </row>
    <row r="21" spans="1:9" ht="14.25">
      <c r="A21" s="122" t="s">
        <v>13</v>
      </c>
      <c r="B21" s="321" t="s">
        <v>42</v>
      </c>
      <c r="C21" s="322"/>
      <c r="D21" s="322"/>
      <c r="E21" s="323"/>
      <c r="F21" s="58"/>
      <c r="G21" s="58"/>
      <c r="H21" s="149" t="e">
        <f>G21/F21*100</f>
        <v>#DIV/0!</v>
      </c>
      <c r="I21" s="51"/>
    </row>
    <row r="22" spans="1:9" ht="14.25">
      <c r="A22" s="122" t="s">
        <v>14</v>
      </c>
      <c r="B22" s="143" t="s">
        <v>108</v>
      </c>
      <c r="C22" s="143"/>
      <c r="D22" s="143"/>
      <c r="E22" s="143"/>
      <c r="F22" s="58">
        <v>150</v>
      </c>
      <c r="G22" s="58">
        <v>150</v>
      </c>
      <c r="H22" s="149">
        <f>G22/F22*100</f>
        <v>100</v>
      </c>
      <c r="I22" s="51"/>
    </row>
    <row r="23" spans="1:9" ht="14.25">
      <c r="A23" s="122" t="s">
        <v>52</v>
      </c>
      <c r="B23" s="143" t="s">
        <v>96</v>
      </c>
      <c r="C23" s="143"/>
      <c r="D23" s="143"/>
      <c r="E23" s="143"/>
      <c r="F23" s="58"/>
      <c r="G23" s="58"/>
      <c r="H23" s="149"/>
      <c r="I23" s="51"/>
    </row>
    <row r="24" spans="1:9" ht="14.25">
      <c r="A24" s="122" t="s">
        <v>53</v>
      </c>
      <c r="B24" s="143" t="s">
        <v>97</v>
      </c>
      <c r="C24" s="143"/>
      <c r="D24" s="143"/>
      <c r="E24" s="143"/>
      <c r="F24" s="58"/>
      <c r="G24" s="58"/>
      <c r="H24" s="149"/>
      <c r="I24" s="51"/>
    </row>
    <row r="25" spans="1:9" ht="14.25">
      <c r="A25" s="122" t="s">
        <v>54</v>
      </c>
      <c r="B25" s="321" t="s">
        <v>199</v>
      </c>
      <c r="C25" s="322"/>
      <c r="D25" s="322"/>
      <c r="E25" s="323"/>
      <c r="F25" s="58">
        <v>2500</v>
      </c>
      <c r="G25" s="58"/>
      <c r="H25" s="149">
        <f>G25/F25*100</f>
        <v>0</v>
      </c>
      <c r="I25" s="51"/>
    </row>
    <row r="26" spans="1:9" ht="14.25">
      <c r="A26" s="122"/>
      <c r="B26" s="321" t="s">
        <v>223</v>
      </c>
      <c r="C26" s="322"/>
      <c r="D26" s="322"/>
      <c r="E26" s="323"/>
      <c r="F26" s="58"/>
      <c r="G26" s="58"/>
      <c r="H26" s="149"/>
      <c r="I26" s="51"/>
    </row>
    <row r="27" spans="1:9" ht="14.25">
      <c r="A27" s="122" t="s">
        <v>88</v>
      </c>
      <c r="B27" s="321" t="s">
        <v>98</v>
      </c>
      <c r="C27" s="322"/>
      <c r="D27" s="322"/>
      <c r="E27" s="323"/>
      <c r="F27" s="58"/>
      <c r="G27" s="58"/>
      <c r="H27" s="149"/>
      <c r="I27" s="51"/>
    </row>
    <row r="28" spans="1:9" ht="14.25">
      <c r="A28" s="122" t="s">
        <v>99</v>
      </c>
      <c r="B28" s="143" t="s">
        <v>100</v>
      </c>
      <c r="C28" s="143"/>
      <c r="D28" s="143"/>
      <c r="E28" s="143"/>
      <c r="F28" s="58">
        <v>2668</v>
      </c>
      <c r="G28" s="58">
        <v>820</v>
      </c>
      <c r="H28" s="149"/>
      <c r="I28" s="51"/>
    </row>
    <row r="29" spans="1:9" ht="14.25">
      <c r="A29" s="124"/>
      <c r="B29" s="326" t="s">
        <v>101</v>
      </c>
      <c r="C29" s="327"/>
      <c r="D29" s="327"/>
      <c r="E29" s="328"/>
      <c r="F29" s="205">
        <f>SUM(F14:F28)</f>
        <v>5318</v>
      </c>
      <c r="G29" s="205">
        <f>SUM(G14:G28)</f>
        <v>970</v>
      </c>
      <c r="H29" s="206">
        <f>G29/F29*100</f>
        <v>18.239939827002633</v>
      </c>
      <c r="I29" s="51"/>
    </row>
    <row r="30" spans="1:9" ht="14.25">
      <c r="A30" s="124"/>
      <c r="B30" s="329" t="s">
        <v>16</v>
      </c>
      <c r="C30" s="330"/>
      <c r="D30" s="330"/>
      <c r="E30" s="331"/>
      <c r="F30" s="58"/>
      <c r="G30" s="58"/>
      <c r="H30" s="149"/>
      <c r="I30" s="51"/>
    </row>
    <row r="31" spans="1:9" ht="14.25">
      <c r="A31" s="122" t="s">
        <v>102</v>
      </c>
      <c r="B31" s="143" t="s">
        <v>103</v>
      </c>
      <c r="C31" s="143"/>
      <c r="D31" s="143"/>
      <c r="E31" s="143"/>
      <c r="F31" s="58"/>
      <c r="G31" s="58"/>
      <c r="H31" s="149" t="e">
        <f aca="true" t="shared" si="0" ref="H31:H37">G31/F31*100</f>
        <v>#DIV/0!</v>
      </c>
      <c r="I31" s="51"/>
    </row>
    <row r="32" spans="1:9" ht="14.25">
      <c r="A32" s="122" t="s">
        <v>5</v>
      </c>
      <c r="B32" s="321" t="s">
        <v>104</v>
      </c>
      <c r="C32" s="322"/>
      <c r="D32" s="322"/>
      <c r="E32" s="323"/>
      <c r="F32" s="58">
        <v>140</v>
      </c>
      <c r="G32" s="58"/>
      <c r="H32" s="149">
        <f t="shared" si="0"/>
        <v>0</v>
      </c>
      <c r="I32" s="51"/>
    </row>
    <row r="33" spans="1:9" ht="14.25">
      <c r="A33" s="122" t="s">
        <v>7</v>
      </c>
      <c r="B33" s="143" t="s">
        <v>105</v>
      </c>
      <c r="C33" s="143"/>
      <c r="D33" s="143"/>
      <c r="E33" s="143"/>
      <c r="F33" s="58">
        <v>3925</v>
      </c>
      <c r="G33" s="58"/>
      <c r="H33" s="149">
        <f t="shared" si="0"/>
        <v>0</v>
      </c>
      <c r="I33" s="51"/>
    </row>
    <row r="34" spans="1:9" ht="14.25">
      <c r="A34" s="122" t="s">
        <v>8</v>
      </c>
      <c r="B34" s="143" t="s">
        <v>204</v>
      </c>
      <c r="C34" s="168"/>
      <c r="D34" s="168"/>
      <c r="E34" s="168"/>
      <c r="F34" s="58">
        <v>1053</v>
      </c>
      <c r="G34" s="58">
        <v>870</v>
      </c>
      <c r="H34" s="149">
        <f t="shared" si="0"/>
        <v>82.62108262108262</v>
      </c>
      <c r="I34" s="51"/>
    </row>
    <row r="35" spans="1:9" ht="14.25">
      <c r="A35" s="122" t="s">
        <v>9</v>
      </c>
      <c r="B35" s="321" t="s">
        <v>205</v>
      </c>
      <c r="C35" s="324"/>
      <c r="D35" s="324"/>
      <c r="E35" s="325"/>
      <c r="F35" s="58"/>
      <c r="G35" s="58"/>
      <c r="H35" s="149"/>
      <c r="I35" s="51"/>
    </row>
    <row r="36" spans="1:9" ht="14.25">
      <c r="A36" s="122" t="s">
        <v>10</v>
      </c>
      <c r="B36" s="321" t="s">
        <v>200</v>
      </c>
      <c r="C36" s="322"/>
      <c r="D36" s="322"/>
      <c r="E36" s="323"/>
      <c r="F36" s="58">
        <v>200</v>
      </c>
      <c r="G36" s="58">
        <v>100</v>
      </c>
      <c r="H36" s="149">
        <f t="shared" si="0"/>
        <v>50</v>
      </c>
      <c r="I36" s="51"/>
    </row>
    <row r="37" spans="1:9" ht="14.25">
      <c r="A37" s="122" t="s">
        <v>12</v>
      </c>
      <c r="B37" s="321" t="s">
        <v>17</v>
      </c>
      <c r="C37" s="324"/>
      <c r="D37" s="324"/>
      <c r="E37" s="325"/>
      <c r="F37" s="58"/>
      <c r="G37" s="58"/>
      <c r="H37" s="149" t="e">
        <f t="shared" si="0"/>
        <v>#DIV/0!</v>
      </c>
      <c r="I37" s="51"/>
    </row>
    <row r="38" spans="1:9" ht="14.25">
      <c r="A38" s="122" t="s">
        <v>13</v>
      </c>
      <c r="B38" s="143" t="s">
        <v>106</v>
      </c>
      <c r="C38" s="143"/>
      <c r="D38" s="143"/>
      <c r="E38" s="143"/>
      <c r="F38" s="58"/>
      <c r="G38" s="58"/>
      <c r="H38" s="149"/>
      <c r="I38" s="51"/>
    </row>
    <row r="39" spans="1:9" ht="15" thickBot="1">
      <c r="A39" s="125"/>
      <c r="B39" s="308" t="s">
        <v>107</v>
      </c>
      <c r="C39" s="308"/>
      <c r="D39" s="308"/>
      <c r="E39" s="308"/>
      <c r="F39" s="205">
        <f>SUM(F31:F38)</f>
        <v>5318</v>
      </c>
      <c r="G39" s="205">
        <f>SUM(G31:G38)</f>
        <v>970</v>
      </c>
      <c r="H39" s="149">
        <f>G39/F39*100</f>
        <v>18.239939827002633</v>
      </c>
      <c r="I39" s="51"/>
    </row>
    <row r="40" ht="13.5" thickTop="1"/>
    <row r="41" ht="14.25">
      <c r="I41" s="51"/>
    </row>
    <row r="42" spans="1:8" ht="13.5" hidden="1" thickTop="1">
      <c r="A42" s="56"/>
      <c r="B42" s="126"/>
      <c r="C42" s="126"/>
      <c r="D42" s="126"/>
      <c r="E42" s="126"/>
      <c r="F42" s="126"/>
      <c r="G42" s="126"/>
      <c r="H42" s="149" t="e">
        <f>G42/F42*100</f>
        <v>#DIV/0!</v>
      </c>
    </row>
  </sheetData>
  <sheetProtection/>
  <mergeCells count="28">
    <mergeCell ref="B39:E39"/>
    <mergeCell ref="B35:E35"/>
    <mergeCell ref="B36:E36"/>
    <mergeCell ref="B29:E29"/>
    <mergeCell ref="B30:E30"/>
    <mergeCell ref="B32:E32"/>
    <mergeCell ref="B37:E37"/>
    <mergeCell ref="B25:E25"/>
    <mergeCell ref="B26:E26"/>
    <mergeCell ref="B27:E27"/>
    <mergeCell ref="B17:E17"/>
    <mergeCell ref="B18:E18"/>
    <mergeCell ref="B19:E19"/>
    <mergeCell ref="B20:E20"/>
    <mergeCell ref="B21:E21"/>
    <mergeCell ref="E1:H1"/>
    <mergeCell ref="G10:H10"/>
    <mergeCell ref="H11:H12"/>
    <mergeCell ref="A5:H5"/>
    <mergeCell ref="A6:H6"/>
    <mergeCell ref="A11:A12"/>
    <mergeCell ref="B11:E12"/>
    <mergeCell ref="F11:F12"/>
    <mergeCell ref="G11:G12"/>
    <mergeCell ref="B14:E14"/>
    <mergeCell ref="B15:E15"/>
    <mergeCell ref="B16:E16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4.7109375" style="0" customWidth="1"/>
    <col min="5" max="5" width="13.8515625" style="0" customWidth="1"/>
    <col min="6" max="6" width="10.8515625" style="0" customWidth="1"/>
    <col min="7" max="7" width="11.00390625" style="0" bestFit="1" customWidth="1"/>
    <col min="8" max="8" width="10.28125" style="0" bestFit="1" customWidth="1"/>
    <col min="9" max="9" width="9.421875" style="0" bestFit="1" customWidth="1"/>
    <col min="10" max="11" width="11.00390625" style="0" bestFit="1" customWidth="1"/>
    <col min="12" max="12" width="10.00390625" style="0" customWidth="1"/>
    <col min="13" max="13" width="9.421875" style="0" bestFit="1" customWidth="1"/>
    <col min="14" max="14" width="11.57421875" style="0" bestFit="1" customWidth="1"/>
    <col min="15" max="15" width="11.00390625" style="0" bestFit="1" customWidth="1"/>
    <col min="16" max="16" width="10.28125" style="0" bestFit="1" customWidth="1"/>
    <col min="17" max="17" width="17.140625" style="0" bestFit="1" customWidth="1"/>
  </cols>
  <sheetData>
    <row r="1" spans="1:17" ht="15">
      <c r="A1" s="14"/>
      <c r="B1" s="14"/>
      <c r="C1" s="14"/>
      <c r="D1" s="14"/>
      <c r="F1" s="14"/>
      <c r="G1" s="14"/>
      <c r="H1" s="14"/>
      <c r="I1" s="14"/>
      <c r="J1" s="14"/>
      <c r="K1" s="14"/>
      <c r="L1" s="14"/>
      <c r="M1" s="15"/>
      <c r="N1" s="15"/>
      <c r="O1" s="339" t="s">
        <v>244</v>
      </c>
      <c r="P1" s="339"/>
      <c r="Q1" s="339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6"/>
      <c r="Q2" s="16"/>
    </row>
    <row r="3" spans="1:1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6"/>
      <c r="P3" s="16"/>
      <c r="Q3" s="16"/>
    </row>
    <row r="4" spans="1:17" ht="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4"/>
      <c r="Q4" s="16"/>
    </row>
    <row r="5" spans="1:17" ht="34.5" customHeight="1">
      <c r="A5" s="340" t="s">
        <v>299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18" customHeight="1">
      <c r="A6" s="340" t="s">
        <v>262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17" ht="15.75">
      <c r="A7" s="1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41" t="s">
        <v>0</v>
      </c>
      <c r="P10" s="341"/>
      <c r="Q10" s="341"/>
    </row>
    <row r="11" spans="1:17" ht="15">
      <c r="A11" s="337" t="s">
        <v>1</v>
      </c>
      <c r="B11" s="337" t="s">
        <v>109</v>
      </c>
      <c r="C11" s="337"/>
      <c r="D11" s="337"/>
      <c r="E11" s="337"/>
      <c r="F11" s="338" t="s">
        <v>110</v>
      </c>
      <c r="G11" s="338"/>
      <c r="H11" s="338"/>
      <c r="I11" s="338"/>
      <c r="J11" s="342" t="s">
        <v>111</v>
      </c>
      <c r="K11" s="342"/>
      <c r="L11" s="342"/>
      <c r="M11" s="342"/>
      <c r="N11" s="342"/>
      <c r="O11" s="342"/>
      <c r="P11" s="342"/>
      <c r="Q11" s="342"/>
    </row>
    <row r="12" spans="1:17" ht="15">
      <c r="A12" s="337"/>
      <c r="B12" s="337"/>
      <c r="C12" s="337"/>
      <c r="D12" s="337"/>
      <c r="E12" s="337"/>
      <c r="F12" s="338"/>
      <c r="G12" s="338"/>
      <c r="H12" s="338"/>
      <c r="I12" s="338"/>
      <c r="J12" s="342" t="s">
        <v>112</v>
      </c>
      <c r="K12" s="342"/>
      <c r="L12" s="342"/>
      <c r="M12" s="342"/>
      <c r="N12" s="342" t="s">
        <v>113</v>
      </c>
      <c r="O12" s="342"/>
      <c r="P12" s="342"/>
      <c r="Q12" s="342"/>
    </row>
    <row r="13" spans="1:17" ht="15">
      <c r="A13" s="337"/>
      <c r="B13" s="337"/>
      <c r="C13" s="337"/>
      <c r="D13" s="337"/>
      <c r="E13" s="337"/>
      <c r="F13" s="20" t="s">
        <v>114</v>
      </c>
      <c r="G13" s="20" t="s">
        <v>115</v>
      </c>
      <c r="H13" s="342" t="s">
        <v>116</v>
      </c>
      <c r="I13" s="342"/>
      <c r="J13" s="20" t="s">
        <v>114</v>
      </c>
      <c r="K13" s="20" t="s">
        <v>117</v>
      </c>
      <c r="L13" s="342" t="s">
        <v>116</v>
      </c>
      <c r="M13" s="342"/>
      <c r="N13" s="20" t="s">
        <v>114</v>
      </c>
      <c r="O13" s="20" t="s">
        <v>117</v>
      </c>
      <c r="P13" s="342" t="s">
        <v>116</v>
      </c>
      <c r="Q13" s="342"/>
    </row>
    <row r="14" spans="1:17" ht="15">
      <c r="A14" s="337"/>
      <c r="B14" s="337"/>
      <c r="C14" s="337"/>
      <c r="D14" s="337"/>
      <c r="E14" s="337"/>
      <c r="F14" s="342" t="s">
        <v>118</v>
      </c>
      <c r="G14" s="342"/>
      <c r="H14" s="20" t="s">
        <v>119</v>
      </c>
      <c r="I14" s="20" t="s">
        <v>120</v>
      </c>
      <c r="J14" s="342" t="s">
        <v>118</v>
      </c>
      <c r="K14" s="342"/>
      <c r="L14" s="20" t="s">
        <v>119</v>
      </c>
      <c r="M14" s="20" t="s">
        <v>120</v>
      </c>
      <c r="N14" s="342" t="s">
        <v>118</v>
      </c>
      <c r="O14" s="342"/>
      <c r="P14" s="22" t="s">
        <v>119</v>
      </c>
      <c r="Q14" s="22" t="s">
        <v>120</v>
      </c>
    </row>
    <row r="15" spans="1:17" ht="15">
      <c r="A15" s="337"/>
      <c r="B15" s="342" t="s">
        <v>4</v>
      </c>
      <c r="C15" s="342"/>
      <c r="D15" s="342"/>
      <c r="E15" s="342"/>
      <c r="F15" s="20" t="s">
        <v>5</v>
      </c>
      <c r="G15" s="20" t="s">
        <v>7</v>
      </c>
      <c r="H15" s="20" t="s">
        <v>8</v>
      </c>
      <c r="I15" s="20" t="s">
        <v>9</v>
      </c>
      <c r="J15" s="20" t="s">
        <v>10</v>
      </c>
      <c r="K15" s="20" t="s">
        <v>12</v>
      </c>
      <c r="L15" s="20" t="s">
        <v>13</v>
      </c>
      <c r="M15" s="20" t="s">
        <v>14</v>
      </c>
      <c r="N15" s="20" t="s">
        <v>52</v>
      </c>
      <c r="O15" s="20" t="s">
        <v>53</v>
      </c>
      <c r="P15" s="20" t="s">
        <v>54</v>
      </c>
      <c r="Q15" s="20" t="s">
        <v>88</v>
      </c>
    </row>
    <row r="16" spans="1:17" ht="15" hidden="1">
      <c r="A16" s="19"/>
      <c r="B16" s="332"/>
      <c r="C16" s="332"/>
      <c r="D16" s="332"/>
      <c r="E16" s="33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5">
      <c r="A17" s="19" t="s">
        <v>4</v>
      </c>
      <c r="B17" s="336" t="s">
        <v>219</v>
      </c>
      <c r="C17" s="336"/>
      <c r="D17" s="336"/>
      <c r="E17" s="336"/>
      <c r="F17" s="27">
        <f>SUM(J17+N17)</f>
        <v>58368</v>
      </c>
      <c r="G17" s="27">
        <f>SUM(K17+O17)</f>
        <v>37632</v>
      </c>
      <c r="H17" s="27">
        <f>G17-F17</f>
        <v>-20736</v>
      </c>
      <c r="I17" s="150">
        <f>G17/F17*100</f>
        <v>64.47368421052632</v>
      </c>
      <c r="J17" s="27">
        <v>33116</v>
      </c>
      <c r="K17" s="27">
        <v>13287</v>
      </c>
      <c r="L17" s="27">
        <f>K17-J17</f>
        <v>-19829</v>
      </c>
      <c r="M17" s="150">
        <f>K17/J17*100</f>
        <v>40.12259934774731</v>
      </c>
      <c r="N17" s="27">
        <v>25252</v>
      </c>
      <c r="O17" s="27">
        <v>24345</v>
      </c>
      <c r="P17" s="27">
        <f>O17-N17</f>
        <v>-907</v>
      </c>
      <c r="Q17" s="151">
        <f>N17/O17*100</f>
        <v>103.72561100842061</v>
      </c>
    </row>
    <row r="18" spans="1:17" ht="15">
      <c r="A18" s="217" t="s">
        <v>5</v>
      </c>
      <c r="B18" s="336" t="s">
        <v>261</v>
      </c>
      <c r="C18" s="336"/>
      <c r="D18" s="336"/>
      <c r="E18" s="336"/>
      <c r="F18" s="27">
        <f>SUM(J18+N18)</f>
        <v>9872</v>
      </c>
      <c r="G18" s="27">
        <f>SUM(K18+O18)</f>
        <v>7494</v>
      </c>
      <c r="H18" s="27">
        <f>G18-F18</f>
        <v>-2378</v>
      </c>
      <c r="I18" s="150">
        <f>G18/F18*100</f>
        <v>75.91166936790924</v>
      </c>
      <c r="J18" s="27">
        <v>9872</v>
      </c>
      <c r="K18" s="27">
        <v>7494</v>
      </c>
      <c r="L18" s="27">
        <f>K18-J18</f>
        <v>-2378</v>
      </c>
      <c r="M18" s="150">
        <f>K18/J18*100</f>
        <v>75.91166936790924</v>
      </c>
      <c r="N18" s="27"/>
      <c r="O18" s="27"/>
      <c r="P18" s="27">
        <f>O18-N18</f>
        <v>0</v>
      </c>
      <c r="Q18" s="151"/>
    </row>
    <row r="19" spans="1:17" ht="15.75">
      <c r="A19" s="28"/>
      <c r="B19" s="333" t="s">
        <v>232</v>
      </c>
      <c r="C19" s="334"/>
      <c r="D19" s="334"/>
      <c r="E19" s="335"/>
      <c r="F19" s="176">
        <f>SUM(F17)</f>
        <v>58368</v>
      </c>
      <c r="G19" s="176">
        <f>SUM(G17)</f>
        <v>37632</v>
      </c>
      <c r="H19" s="176">
        <f>SUM(H17)</f>
        <v>-20736</v>
      </c>
      <c r="I19" s="175">
        <f>G19/F19*100</f>
        <v>64.47368421052632</v>
      </c>
      <c r="J19" s="174">
        <f>SUM(J17)</f>
        <v>33116</v>
      </c>
      <c r="K19" s="174">
        <f>SUM(K17)</f>
        <v>13287</v>
      </c>
      <c r="L19" s="174">
        <f>SUM(L17)</f>
        <v>-19829</v>
      </c>
      <c r="M19" s="175">
        <f>K19/J19*100</f>
        <v>40.12259934774731</v>
      </c>
      <c r="N19" s="172">
        <f>SUM(N17:N18)</f>
        <v>25252</v>
      </c>
      <c r="O19" s="172">
        <f>SUM(O17:O18)</f>
        <v>24345</v>
      </c>
      <c r="P19" s="172">
        <f>SUM(P17:P18)</f>
        <v>-907</v>
      </c>
      <c r="Q19" s="151">
        <f>N19/O19*100</f>
        <v>103.72561100842061</v>
      </c>
    </row>
    <row r="20" ht="15">
      <c r="A20" s="184"/>
    </row>
    <row r="21" spans="6:7" ht="12.75">
      <c r="F21" s="160"/>
      <c r="G21" s="160"/>
    </row>
    <row r="25" ht="19.5" customHeight="1"/>
  </sheetData>
  <sheetProtection/>
  <mergeCells count="21">
    <mergeCell ref="H13:I13"/>
    <mergeCell ref="J14:K14"/>
    <mergeCell ref="N14:O14"/>
    <mergeCell ref="J12:M12"/>
    <mergeCell ref="N12:Q12"/>
    <mergeCell ref="L13:M13"/>
    <mergeCell ref="P13:Q13"/>
    <mergeCell ref="B11:E14"/>
    <mergeCell ref="F11:I12"/>
    <mergeCell ref="O1:Q1"/>
    <mergeCell ref="A5:Q5"/>
    <mergeCell ref="A6:Q6"/>
    <mergeCell ref="O10:Q10"/>
    <mergeCell ref="A11:A15"/>
    <mergeCell ref="B15:E15"/>
    <mergeCell ref="J11:Q11"/>
    <mergeCell ref="F14:G14"/>
    <mergeCell ref="B16:E16"/>
    <mergeCell ref="B19:E19"/>
    <mergeCell ref="B17:E17"/>
    <mergeCell ref="B18:E18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J18" sqref="J18"/>
    </sheetView>
  </sheetViews>
  <sheetFormatPr defaultColWidth="9.140625" defaultRowHeight="12.75"/>
  <cols>
    <col min="1" max="1" width="5.7109375" style="0" customWidth="1"/>
    <col min="5" max="5" width="6.28125" style="0" customWidth="1"/>
    <col min="6" max="7" width="11.00390625" style="0" bestFit="1" customWidth="1"/>
    <col min="8" max="8" width="10.28125" style="0" bestFit="1" customWidth="1"/>
    <col min="9" max="9" width="19.00390625" style="0" bestFit="1" customWidth="1"/>
    <col min="10" max="10" width="10.00390625" style="0" customWidth="1"/>
    <col min="11" max="11" width="9.8515625" style="0" customWidth="1"/>
    <col min="12" max="12" width="9.421875" style="0" bestFit="1" customWidth="1"/>
    <col min="13" max="13" width="8.28125" style="0" customWidth="1"/>
    <col min="14" max="15" width="9.57421875" style="0" bestFit="1" customWidth="1"/>
    <col min="16" max="16" width="9.421875" style="0" bestFit="1" customWidth="1"/>
  </cols>
  <sheetData>
    <row r="1" spans="1:17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339" t="s">
        <v>243</v>
      </c>
      <c r="P1" s="339"/>
      <c r="Q1" s="339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6"/>
      <c r="Q2" s="16" t="s">
        <v>166</v>
      </c>
    </row>
    <row r="3" spans="1:1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6"/>
      <c r="P3" s="16"/>
      <c r="Q3" s="16"/>
    </row>
    <row r="4" spans="1:17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4"/>
      <c r="Q4" s="16"/>
    </row>
    <row r="5" spans="1:17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>
      <c r="A7" s="1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 customHeight="1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41" t="s">
        <v>0</v>
      </c>
      <c r="P10" s="341"/>
      <c r="Q10" s="341"/>
    </row>
    <row r="11" spans="1:17" ht="15.75" thickTop="1">
      <c r="A11" s="348" t="s">
        <v>1</v>
      </c>
      <c r="B11" s="350" t="s">
        <v>289</v>
      </c>
      <c r="C11" s="350"/>
      <c r="D11" s="350"/>
      <c r="E11" s="350"/>
      <c r="F11" s="351" t="s">
        <v>121</v>
      </c>
      <c r="G11" s="351"/>
      <c r="H11" s="351"/>
      <c r="I11" s="351"/>
      <c r="J11" s="352" t="s">
        <v>111</v>
      </c>
      <c r="K11" s="352"/>
      <c r="L11" s="352"/>
      <c r="M11" s="352"/>
      <c r="N11" s="352"/>
      <c r="O11" s="352"/>
      <c r="P11" s="352"/>
      <c r="Q11" s="353"/>
    </row>
    <row r="12" spans="1:17" ht="15">
      <c r="A12" s="349"/>
      <c r="B12" s="337"/>
      <c r="C12" s="337"/>
      <c r="D12" s="337"/>
      <c r="E12" s="337"/>
      <c r="F12" s="338"/>
      <c r="G12" s="338"/>
      <c r="H12" s="338"/>
      <c r="I12" s="338"/>
      <c r="J12" s="342" t="s">
        <v>206</v>
      </c>
      <c r="K12" s="342"/>
      <c r="L12" s="342"/>
      <c r="M12" s="342"/>
      <c r="N12" s="342" t="s">
        <v>122</v>
      </c>
      <c r="O12" s="342"/>
      <c r="P12" s="342"/>
      <c r="Q12" s="347"/>
    </row>
    <row r="13" spans="1:17" ht="27.75" customHeight="1">
      <c r="A13" s="349"/>
      <c r="B13" s="337"/>
      <c r="C13" s="337"/>
      <c r="D13" s="337"/>
      <c r="E13" s="337"/>
      <c r="F13" s="20" t="s">
        <v>114</v>
      </c>
      <c r="G13" s="20" t="s">
        <v>115</v>
      </c>
      <c r="H13" s="342" t="s">
        <v>116</v>
      </c>
      <c r="I13" s="342"/>
      <c r="J13" s="20" t="s">
        <v>114</v>
      </c>
      <c r="K13" s="20" t="s">
        <v>117</v>
      </c>
      <c r="L13" s="342" t="s">
        <v>116</v>
      </c>
      <c r="M13" s="342"/>
      <c r="N13" s="20" t="s">
        <v>114</v>
      </c>
      <c r="O13" s="20" t="s">
        <v>117</v>
      </c>
      <c r="P13" s="342" t="s">
        <v>116</v>
      </c>
      <c r="Q13" s="347"/>
    </row>
    <row r="14" spans="1:17" ht="0.75" customHeight="1">
      <c r="A14" s="349"/>
      <c r="B14" s="337"/>
      <c r="C14" s="337"/>
      <c r="D14" s="337"/>
      <c r="E14" s="337"/>
      <c r="F14" s="342" t="s">
        <v>118</v>
      </c>
      <c r="G14" s="342"/>
      <c r="H14" s="20" t="s">
        <v>119</v>
      </c>
      <c r="I14" s="20" t="s">
        <v>120</v>
      </c>
      <c r="J14" s="342" t="s">
        <v>118</v>
      </c>
      <c r="K14" s="342"/>
      <c r="L14" s="20" t="s">
        <v>119</v>
      </c>
      <c r="M14" s="20" t="s">
        <v>120</v>
      </c>
      <c r="N14" s="342" t="s">
        <v>118</v>
      </c>
      <c r="O14" s="342"/>
      <c r="P14" s="22" t="s">
        <v>119</v>
      </c>
      <c r="Q14" s="23" t="s">
        <v>120</v>
      </c>
    </row>
    <row r="15" spans="1:17" ht="15">
      <c r="A15" s="349"/>
      <c r="B15" s="342" t="s">
        <v>4</v>
      </c>
      <c r="C15" s="342"/>
      <c r="D15" s="342"/>
      <c r="E15" s="342"/>
      <c r="F15" s="20" t="s">
        <v>99</v>
      </c>
      <c r="G15" s="20" t="s">
        <v>123</v>
      </c>
      <c r="H15" s="20" t="s">
        <v>124</v>
      </c>
      <c r="I15" s="20" t="s">
        <v>125</v>
      </c>
      <c r="J15" s="20" t="s">
        <v>126</v>
      </c>
      <c r="K15" s="20" t="s">
        <v>127</v>
      </c>
      <c r="L15" s="20" t="s">
        <v>128</v>
      </c>
      <c r="M15" s="20" t="s">
        <v>129</v>
      </c>
      <c r="N15" s="20" t="s">
        <v>130</v>
      </c>
      <c r="O15" s="20" t="s">
        <v>131</v>
      </c>
      <c r="P15" s="20" t="s">
        <v>132</v>
      </c>
      <c r="Q15" s="21" t="s">
        <v>133</v>
      </c>
    </row>
    <row r="16" spans="1:17" ht="15" hidden="1">
      <c r="A16" s="19"/>
      <c r="B16" s="332"/>
      <c r="C16" s="332"/>
      <c r="D16" s="332"/>
      <c r="E16" s="33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15">
      <c r="A17" s="26" t="s">
        <v>4</v>
      </c>
      <c r="B17" s="336" t="s">
        <v>218</v>
      </c>
      <c r="C17" s="336"/>
      <c r="D17" s="336"/>
      <c r="E17" s="336"/>
      <c r="F17" s="27">
        <f>SUM(J17+N17+'3.b.3.sz.melléklet'!A16+'3.b.3.sz.melléklet'!E16+'3.b.3.sz.melléklet'!I16+'3.b.3.sz.melléklet'!M16+'3.b.3.sz.melléklet'!Q16)</f>
        <v>58368</v>
      </c>
      <c r="G17" s="27">
        <f>SUM(K17+O17+'3.b.3.sz.melléklet'!B16+'3.b.3.sz.melléklet'!F16+'3.b.3.sz.melléklet'!J16+'3.b.3.sz.melléklet'!N16+'3.b.3.sz.melléklet'!R16)</f>
        <v>37632</v>
      </c>
      <c r="H17" s="27">
        <f>G17-F17</f>
        <v>-20736</v>
      </c>
      <c r="I17" s="150">
        <f>G17/F17*100</f>
        <v>64.47368421052632</v>
      </c>
      <c r="J17" s="27">
        <v>12228</v>
      </c>
      <c r="K17" s="27">
        <v>10670</v>
      </c>
      <c r="L17" s="27">
        <f>K17-J17</f>
        <v>-1558</v>
      </c>
      <c r="M17" s="150">
        <f>K17/J17*100</f>
        <v>87.25875040889761</v>
      </c>
      <c r="N17" s="27">
        <v>2460</v>
      </c>
      <c r="O17" s="27">
        <v>2057</v>
      </c>
      <c r="P17" s="27">
        <f>O17-N17</f>
        <v>-403</v>
      </c>
      <c r="Q17" s="150">
        <f>O17/N17*100</f>
        <v>83.6178861788618</v>
      </c>
    </row>
    <row r="18" spans="1:17" ht="15">
      <c r="A18" s="26"/>
      <c r="B18" s="344" t="s">
        <v>227</v>
      </c>
      <c r="C18" s="345"/>
      <c r="D18" s="345"/>
      <c r="E18" s="346"/>
      <c r="F18" s="27"/>
      <c r="G18" s="27"/>
      <c r="H18" s="27">
        <f>G18-F18</f>
        <v>0</v>
      </c>
      <c r="I18" s="150" t="e">
        <f>G18/F18*100</f>
        <v>#DIV/0!</v>
      </c>
      <c r="J18" s="27">
        <v>4739</v>
      </c>
      <c r="K18" s="27">
        <v>5638</v>
      </c>
      <c r="L18" s="27"/>
      <c r="M18" s="150"/>
      <c r="N18" s="27">
        <v>640</v>
      </c>
      <c r="O18" s="27">
        <v>761</v>
      </c>
      <c r="P18" s="27"/>
      <c r="Q18" s="150"/>
    </row>
    <row r="19" spans="1:17" ht="15">
      <c r="A19" s="26"/>
      <c r="B19" s="344"/>
      <c r="C19" s="345"/>
      <c r="D19" s="345"/>
      <c r="E19" s="346"/>
      <c r="F19" s="27"/>
      <c r="G19" s="27"/>
      <c r="H19" s="27"/>
      <c r="I19" s="150"/>
      <c r="J19" s="27"/>
      <c r="K19" s="27"/>
      <c r="L19" s="27">
        <f>K19-J19</f>
        <v>0</v>
      </c>
      <c r="M19" s="150"/>
      <c r="N19" s="27"/>
      <c r="O19" s="27"/>
      <c r="P19" s="27"/>
      <c r="Q19" s="150"/>
    </row>
    <row r="20" spans="1:17" ht="15.75">
      <c r="A20" s="28"/>
      <c r="B20" s="343" t="s">
        <v>232</v>
      </c>
      <c r="C20" s="343"/>
      <c r="D20" s="343"/>
      <c r="E20" s="343"/>
      <c r="F20" s="174">
        <f>SUM(F17)</f>
        <v>58368</v>
      </c>
      <c r="G20" s="174">
        <f>SUM(G17)</f>
        <v>37632</v>
      </c>
      <c r="H20" s="174">
        <f>SUM(H17:H19)</f>
        <v>-20736</v>
      </c>
      <c r="I20" s="175">
        <f>G20/F20*100</f>
        <v>64.47368421052632</v>
      </c>
      <c r="J20" s="172">
        <f>SUM(J17)</f>
        <v>12228</v>
      </c>
      <c r="K20" s="172">
        <f>SUM(K17)</f>
        <v>10670</v>
      </c>
      <c r="L20" s="172">
        <f>SUM(L17)</f>
        <v>-1558</v>
      </c>
      <c r="M20" s="175">
        <f>K20/J20*100</f>
        <v>87.25875040889761</v>
      </c>
      <c r="N20" s="174">
        <f>SUM(N17)</f>
        <v>2460</v>
      </c>
      <c r="O20" s="174">
        <f>SUM(O17)</f>
        <v>2057</v>
      </c>
      <c r="P20" s="174">
        <f>SUM(P17)</f>
        <v>-403</v>
      </c>
      <c r="Q20" s="175">
        <f>O20/N20*100</f>
        <v>83.6178861788618</v>
      </c>
    </row>
    <row r="22" ht="15">
      <c r="A22" s="184"/>
    </row>
  </sheetData>
  <sheetProtection/>
  <mergeCells count="20">
    <mergeCell ref="A11:A15"/>
    <mergeCell ref="B11:E14"/>
    <mergeCell ref="F11:I12"/>
    <mergeCell ref="J11:Q11"/>
    <mergeCell ref="J12:M12"/>
    <mergeCell ref="N12:Q12"/>
    <mergeCell ref="H13:I13"/>
    <mergeCell ref="L13:M13"/>
    <mergeCell ref="B15:E15"/>
    <mergeCell ref="B16:E16"/>
    <mergeCell ref="O1:Q1"/>
    <mergeCell ref="O10:Q10"/>
    <mergeCell ref="P13:Q13"/>
    <mergeCell ref="F14:G14"/>
    <mergeCell ref="J14:K14"/>
    <mergeCell ref="N14:O14"/>
    <mergeCell ref="B20:E20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421875" style="0" bestFit="1" customWidth="1"/>
    <col min="2" max="3" width="9.28125" style="0" bestFit="1" customWidth="1"/>
    <col min="4" max="4" width="10.00390625" style="0" customWidth="1"/>
    <col min="5" max="6" width="9.421875" style="0" bestFit="1" customWidth="1"/>
    <col min="7" max="9" width="9.28125" style="0" bestFit="1" customWidth="1"/>
    <col min="10" max="10" width="9.7109375" style="0" bestFit="1" customWidth="1"/>
    <col min="11" max="11" width="10.28125" style="0" bestFit="1" customWidth="1"/>
    <col min="12" max="13" width="9.7109375" style="0" bestFit="1" customWidth="1"/>
    <col min="14" max="14" width="9.57421875" style="0" bestFit="1" customWidth="1"/>
    <col min="15" max="15" width="10.421875" style="0" bestFit="1" customWidth="1"/>
    <col min="16" max="16" width="9.421875" style="0" bestFit="1" customWidth="1"/>
    <col min="17" max="17" width="9.57421875" style="0" bestFit="1" customWidth="1"/>
    <col min="18" max="18" width="9.421875" style="0" bestFit="1" customWidth="1"/>
    <col min="19" max="19" width="10.28125" style="0" bestFit="1" customWidth="1"/>
    <col min="20" max="20" width="7.57421875" style="0" customWidth="1"/>
    <col min="21" max="21" width="9.00390625" style="0" customWidth="1"/>
    <col min="22" max="22" width="10.140625" style="0" customWidth="1"/>
    <col min="23" max="23" width="9.421875" style="0" bestFit="1" customWidth="1"/>
  </cols>
  <sheetData>
    <row r="1" spans="1:23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60" t="s">
        <v>242</v>
      </c>
      <c r="Q1" s="360"/>
      <c r="R1" s="360"/>
      <c r="S1" s="360"/>
      <c r="T1" s="360"/>
      <c r="U1" s="360"/>
      <c r="V1" s="360"/>
      <c r="W1" s="360"/>
    </row>
    <row r="2" spans="1:2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 t="s">
        <v>167</v>
      </c>
      <c r="R2" s="34"/>
      <c r="S2" s="34"/>
      <c r="T2" s="34"/>
      <c r="U2" s="34"/>
      <c r="V2" s="34"/>
      <c r="W2" s="34"/>
    </row>
    <row r="3" spans="1:2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9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1:23" ht="19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33" ht="19.5" customHeight="1">
      <c r="A7" s="34"/>
      <c r="B7" s="34"/>
      <c r="C7" s="34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AG7" s="171"/>
    </row>
    <row r="8" spans="1:33" ht="19.5" customHeight="1">
      <c r="A8" s="29"/>
      <c r="B8" s="29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29"/>
      <c r="AG8" s="171"/>
    </row>
    <row r="9" spans="1:33" ht="19.5" customHeight="1">
      <c r="A9" s="29"/>
      <c r="B9" s="29"/>
      <c r="C9" s="29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9"/>
      <c r="W9" s="29"/>
      <c r="AG9" s="171"/>
    </row>
    <row r="10" spans="1:33" ht="19.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61"/>
      <c r="S10" s="361"/>
      <c r="T10" s="361"/>
      <c r="U10" s="31"/>
      <c r="V10" s="362" t="s">
        <v>0</v>
      </c>
      <c r="W10" s="362"/>
      <c r="AG10" s="171"/>
    </row>
    <row r="11" spans="1:33" ht="19.5" customHeight="1" thickTop="1">
      <c r="A11" s="363" t="s">
        <v>111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5"/>
      <c r="AG11" s="171"/>
    </row>
    <row r="12" spans="1:42" s="41" customFormat="1" ht="19.5" customHeight="1">
      <c r="A12" s="369" t="s">
        <v>134</v>
      </c>
      <c r="B12" s="369"/>
      <c r="C12" s="369"/>
      <c r="D12" s="369"/>
      <c r="E12" s="356" t="s">
        <v>295</v>
      </c>
      <c r="F12" s="369"/>
      <c r="G12" s="369"/>
      <c r="H12" s="369"/>
      <c r="I12" s="369" t="s">
        <v>135</v>
      </c>
      <c r="J12" s="369"/>
      <c r="K12" s="369"/>
      <c r="L12" s="369"/>
      <c r="M12" s="369" t="s">
        <v>136</v>
      </c>
      <c r="N12" s="369"/>
      <c r="O12" s="369"/>
      <c r="P12" s="369"/>
      <c r="Q12" s="354" t="s">
        <v>137</v>
      </c>
      <c r="R12" s="355"/>
      <c r="S12" s="355"/>
      <c r="T12" s="356"/>
      <c r="U12" s="357" t="s">
        <v>138</v>
      </c>
      <c r="V12" s="358"/>
      <c r="W12" s="359"/>
      <c r="AG12" s="169"/>
      <c r="AO12" s="169"/>
      <c r="AP12" s="169"/>
    </row>
    <row r="13" spans="1:42" s="41" customFormat="1" ht="19.5" customHeight="1">
      <c r="A13" s="35" t="s">
        <v>139</v>
      </c>
      <c r="B13" s="35" t="s">
        <v>140</v>
      </c>
      <c r="C13" s="366" t="s">
        <v>141</v>
      </c>
      <c r="D13" s="366"/>
      <c r="E13" s="36" t="s">
        <v>139</v>
      </c>
      <c r="F13" s="35" t="s">
        <v>140</v>
      </c>
      <c r="G13" s="366" t="s">
        <v>141</v>
      </c>
      <c r="H13" s="366"/>
      <c r="I13" s="35" t="s">
        <v>139</v>
      </c>
      <c r="J13" s="35" t="s">
        <v>140</v>
      </c>
      <c r="K13" s="366" t="s">
        <v>141</v>
      </c>
      <c r="L13" s="366"/>
      <c r="M13" s="37" t="s">
        <v>139</v>
      </c>
      <c r="N13" s="37" t="s">
        <v>140</v>
      </c>
      <c r="O13" s="366" t="s">
        <v>141</v>
      </c>
      <c r="P13" s="366"/>
      <c r="Q13" s="37" t="s">
        <v>139</v>
      </c>
      <c r="R13" s="37" t="s">
        <v>140</v>
      </c>
      <c r="S13" s="366" t="s">
        <v>141</v>
      </c>
      <c r="T13" s="366"/>
      <c r="U13" s="354" t="s">
        <v>142</v>
      </c>
      <c r="V13" s="367"/>
      <c r="W13" s="368"/>
      <c r="AG13" s="169"/>
      <c r="AO13" s="169"/>
      <c r="AP13" s="169"/>
    </row>
    <row r="14" spans="1:42" s="41" customFormat="1" ht="19.5" customHeight="1">
      <c r="A14" s="366" t="s">
        <v>118</v>
      </c>
      <c r="B14" s="366"/>
      <c r="C14" s="35" t="s">
        <v>143</v>
      </c>
      <c r="D14" s="35" t="s">
        <v>120</v>
      </c>
      <c r="E14" s="376" t="s">
        <v>118</v>
      </c>
      <c r="F14" s="366"/>
      <c r="G14" s="35" t="s">
        <v>143</v>
      </c>
      <c r="H14" s="35" t="s">
        <v>120</v>
      </c>
      <c r="I14" s="366" t="s">
        <v>118</v>
      </c>
      <c r="J14" s="366"/>
      <c r="K14" s="35" t="s">
        <v>143</v>
      </c>
      <c r="L14" s="35" t="s">
        <v>120</v>
      </c>
      <c r="M14" s="366" t="s">
        <v>118</v>
      </c>
      <c r="N14" s="366"/>
      <c r="O14" s="37" t="s">
        <v>143</v>
      </c>
      <c r="P14" s="37" t="s">
        <v>120</v>
      </c>
      <c r="Q14" s="366" t="s">
        <v>118</v>
      </c>
      <c r="R14" s="366"/>
      <c r="S14" s="37" t="s">
        <v>143</v>
      </c>
      <c r="T14" s="37" t="s">
        <v>120</v>
      </c>
      <c r="U14" s="370" t="s">
        <v>144</v>
      </c>
      <c r="V14" s="372" t="s">
        <v>115</v>
      </c>
      <c r="W14" s="374" t="s">
        <v>145</v>
      </c>
      <c r="AG14" s="169"/>
      <c r="AO14" s="169"/>
      <c r="AP14" s="169"/>
    </row>
    <row r="15" spans="1:42" s="41" customFormat="1" ht="19.5" customHeight="1">
      <c r="A15" s="38" t="s">
        <v>146</v>
      </c>
      <c r="B15" s="38" t="s">
        <v>147</v>
      </c>
      <c r="C15" s="38" t="s">
        <v>148</v>
      </c>
      <c r="D15" s="38" t="s">
        <v>149</v>
      </c>
      <c r="E15" s="39" t="s">
        <v>150</v>
      </c>
      <c r="F15" s="38" t="s">
        <v>151</v>
      </c>
      <c r="G15" s="38" t="s">
        <v>152</v>
      </c>
      <c r="H15" s="38" t="s">
        <v>153</v>
      </c>
      <c r="I15" s="40" t="s">
        <v>154</v>
      </c>
      <c r="J15" s="40" t="s">
        <v>155</v>
      </c>
      <c r="K15" s="40" t="s">
        <v>156</v>
      </c>
      <c r="L15" s="40" t="s">
        <v>157</v>
      </c>
      <c r="M15" s="40" t="s">
        <v>158</v>
      </c>
      <c r="N15" s="40" t="s">
        <v>159</v>
      </c>
      <c r="O15" s="40" t="s">
        <v>160</v>
      </c>
      <c r="P15" s="40" t="s">
        <v>161</v>
      </c>
      <c r="Q15" s="40" t="s">
        <v>162</v>
      </c>
      <c r="R15" s="40" t="s">
        <v>163</v>
      </c>
      <c r="S15" s="40" t="s">
        <v>164</v>
      </c>
      <c r="T15" s="40" t="s">
        <v>165</v>
      </c>
      <c r="U15" s="371"/>
      <c r="V15" s="373"/>
      <c r="W15" s="37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O15" s="169"/>
      <c r="AP15" s="169"/>
    </row>
    <row r="16" spans="1:23" s="163" customFormat="1" ht="19.5" customHeight="1">
      <c r="A16" s="32">
        <v>10789</v>
      </c>
      <c r="B16" s="32">
        <v>6080</v>
      </c>
      <c r="C16" s="32">
        <f>B16-A16</f>
        <v>-4709</v>
      </c>
      <c r="D16" s="152">
        <f>B16/A16*100</f>
        <v>56.35369357679117</v>
      </c>
      <c r="E16" s="32">
        <v>13531</v>
      </c>
      <c r="F16" s="32">
        <v>10328</v>
      </c>
      <c r="G16" s="32">
        <f>F16-E16</f>
        <v>-3203</v>
      </c>
      <c r="H16" s="152">
        <f>F16/E16*100</f>
        <v>76.32843101027271</v>
      </c>
      <c r="I16" s="32">
        <v>140</v>
      </c>
      <c r="J16" s="32"/>
      <c r="K16" s="32">
        <f>J16-I16</f>
        <v>-140</v>
      </c>
      <c r="L16" s="152">
        <f>J16/I16*100</f>
        <v>0</v>
      </c>
      <c r="M16" s="32">
        <v>3925</v>
      </c>
      <c r="N16" s="32"/>
      <c r="O16" s="32">
        <f>N16-M16</f>
        <v>-3925</v>
      </c>
      <c r="P16" s="152">
        <f>N16/M16*100</f>
        <v>0</v>
      </c>
      <c r="Q16" s="32">
        <v>15295</v>
      </c>
      <c r="R16" s="32">
        <v>8497</v>
      </c>
      <c r="S16" s="32">
        <f>R16-Q16</f>
        <v>-6798</v>
      </c>
      <c r="T16" s="152">
        <f>R16/Q16*100</f>
        <v>55.554102647924154</v>
      </c>
      <c r="U16" s="216">
        <v>15</v>
      </c>
      <c r="V16" s="216">
        <v>7</v>
      </c>
      <c r="W16" s="216">
        <f>V16-U16</f>
        <v>-8</v>
      </c>
    </row>
    <row r="17" spans="1:23" s="163" customFormat="1" ht="19.5" customHeight="1">
      <c r="A17" s="32">
        <v>3793</v>
      </c>
      <c r="B17" s="32">
        <v>1095</v>
      </c>
      <c r="C17" s="32">
        <f>B17-A17</f>
        <v>-2698</v>
      </c>
      <c r="D17" s="152">
        <f>B17/A17*100</f>
        <v>28.868969153704192</v>
      </c>
      <c r="E17" s="32"/>
      <c r="F17" s="32"/>
      <c r="G17" s="32">
        <f>F17-E17</f>
        <v>0</v>
      </c>
      <c r="H17" s="152"/>
      <c r="I17" s="32"/>
      <c r="J17" s="32"/>
      <c r="K17" s="32">
        <f>J17-I17</f>
        <v>0</v>
      </c>
      <c r="L17" s="152"/>
      <c r="M17" s="32">
        <v>700</v>
      </c>
      <c r="N17" s="32"/>
      <c r="O17" s="32">
        <f>N17-M17</f>
        <v>-700</v>
      </c>
      <c r="P17" s="152"/>
      <c r="Q17" s="32"/>
      <c r="R17" s="32"/>
      <c r="S17" s="32">
        <f>R17-Q17</f>
        <v>0</v>
      </c>
      <c r="T17" s="152"/>
      <c r="U17" s="32">
        <v>13</v>
      </c>
      <c r="V17" s="32">
        <v>6</v>
      </c>
      <c r="W17" s="216">
        <f>V17-U17</f>
        <v>-7</v>
      </c>
    </row>
    <row r="18" spans="1:23" s="163" customFormat="1" ht="19.5" customHeight="1">
      <c r="A18" s="63">
        <f>SUM(A16)</f>
        <v>10789</v>
      </c>
      <c r="B18" s="63">
        <f>SUM(B16)</f>
        <v>6080</v>
      </c>
      <c r="C18" s="63">
        <f>SUM(C16)</f>
        <v>-4709</v>
      </c>
      <c r="D18" s="152">
        <f>B18/A18*100</f>
        <v>56.35369357679117</v>
      </c>
      <c r="E18" s="172">
        <f>SUM(E16)</f>
        <v>13531</v>
      </c>
      <c r="F18" s="172">
        <f>SUM(F16)</f>
        <v>10328</v>
      </c>
      <c r="G18" s="172">
        <f>SUM(G16)</f>
        <v>-3203</v>
      </c>
      <c r="H18" s="173">
        <f>F18/E18*100</f>
        <v>76.32843101027271</v>
      </c>
      <c r="I18" s="172">
        <f>SUM(I16:I17)</f>
        <v>140</v>
      </c>
      <c r="J18" s="172">
        <f>SUM(J16:J17)</f>
        <v>0</v>
      </c>
      <c r="K18" s="32">
        <f>J18-I18</f>
        <v>-140</v>
      </c>
      <c r="L18" s="152">
        <f>J18/I18*100</f>
        <v>0</v>
      </c>
      <c r="M18" s="172">
        <f>SUM(M16:M17)</f>
        <v>4625</v>
      </c>
      <c r="N18" s="172">
        <f>SUM(N16:N17)</f>
        <v>0</v>
      </c>
      <c r="O18" s="172">
        <f>N18-M18</f>
        <v>-4625</v>
      </c>
      <c r="P18" s="152">
        <f>N18/M18*100</f>
        <v>0</v>
      </c>
      <c r="Q18" s="172">
        <f>SUM(Q16:Q17)</f>
        <v>15295</v>
      </c>
      <c r="R18" s="172">
        <f>SUM(R16:R17)</f>
        <v>8497</v>
      </c>
      <c r="S18" s="32">
        <f>R18-Q18</f>
        <v>-6798</v>
      </c>
      <c r="T18" s="152">
        <f>R18/Q18*100</f>
        <v>55.554102647924154</v>
      </c>
      <c r="U18" s="216">
        <f>SUM(U16)</f>
        <v>15</v>
      </c>
      <c r="V18" s="216">
        <f>SUM(V16)</f>
        <v>7</v>
      </c>
      <c r="W18" s="216">
        <f>V18-U18</f>
        <v>-8</v>
      </c>
    </row>
    <row r="19" s="170" customFormat="1" ht="19.5" customHeight="1"/>
    <row r="20" spans="1:23" s="163" customFormat="1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171"/>
      <c r="T20" s="31"/>
      <c r="U20" s="31"/>
      <c r="V20" s="31"/>
      <c r="W20" s="31"/>
    </row>
    <row r="21" spans="1:41" s="171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AG21"/>
      <c r="AH21"/>
      <c r="AI21"/>
      <c r="AJ21"/>
      <c r="AK21"/>
      <c r="AL21"/>
      <c r="AM21"/>
      <c r="AN21"/>
      <c r="AO21"/>
    </row>
    <row r="23" ht="19.5" customHeight="1"/>
    <row r="24" ht="19.5" customHeight="1"/>
  </sheetData>
  <sheetProtection/>
  <mergeCells count="24">
    <mergeCell ref="A14:B14"/>
    <mergeCell ref="E14:F14"/>
    <mergeCell ref="I14:J14"/>
    <mergeCell ref="M14:N14"/>
    <mergeCell ref="Q14:R14"/>
    <mergeCell ref="U14:U15"/>
    <mergeCell ref="V14:V15"/>
    <mergeCell ref="W14:W15"/>
    <mergeCell ref="S13:T13"/>
    <mergeCell ref="U13:W13"/>
    <mergeCell ref="A12:D12"/>
    <mergeCell ref="E12:H12"/>
    <mergeCell ref="C13:D13"/>
    <mergeCell ref="G13:H13"/>
    <mergeCell ref="K13:L13"/>
    <mergeCell ref="O13:P13"/>
    <mergeCell ref="I12:L12"/>
    <mergeCell ref="M12:P12"/>
    <mergeCell ref="Q12:T12"/>
    <mergeCell ref="U12:W12"/>
    <mergeCell ref="P1:W1"/>
    <mergeCell ref="R10:T10"/>
    <mergeCell ref="V10:W10"/>
    <mergeCell ref="A11:W1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8.28125" style="0" customWidth="1"/>
    <col min="2" max="2" width="44.140625" style="160" customWidth="1"/>
    <col min="3" max="3" width="21.8515625" style="160" customWidth="1"/>
    <col min="4" max="4" width="21.00390625" style="160" customWidth="1"/>
    <col min="5" max="5" width="23.00390625" style="160" customWidth="1"/>
  </cols>
  <sheetData>
    <row r="1" spans="1:3" ht="19.5" customHeight="1">
      <c r="A1" s="53" t="s">
        <v>301</v>
      </c>
      <c r="B1" s="131" t="s">
        <v>245</v>
      </c>
      <c r="C1" s="158"/>
    </row>
    <row r="2" spans="1:5" s="44" customFormat="1" ht="45.75" customHeight="1">
      <c r="A2" s="378" t="s">
        <v>263</v>
      </c>
      <c r="B2" s="378"/>
      <c r="C2" s="144"/>
      <c r="D2" s="144"/>
      <c r="E2" s="144"/>
    </row>
    <row r="3" spans="1:3" s="44" customFormat="1" ht="34.5" customHeight="1">
      <c r="A3" s="130"/>
      <c r="B3" s="161" t="s">
        <v>169</v>
      </c>
      <c r="C3" s="159"/>
    </row>
    <row r="4" spans="1:5" s="98" customFormat="1" ht="37.5" customHeight="1">
      <c r="A4" s="85" t="s">
        <v>201</v>
      </c>
      <c r="B4" s="199" t="s">
        <v>264</v>
      </c>
      <c r="C4" s="200"/>
      <c r="D4" s="200"/>
      <c r="E4" s="100"/>
    </row>
    <row r="5" spans="1:5" ht="19.5" customHeight="1">
      <c r="A5" s="226" t="s">
        <v>82</v>
      </c>
      <c r="B5" s="227"/>
      <c r="C5" s="187"/>
      <c r="D5" s="187"/>
      <c r="E5" s="187"/>
    </row>
    <row r="6" spans="1:5" ht="19.5" customHeight="1">
      <c r="A6" s="221"/>
      <c r="B6" s="222"/>
      <c r="C6" s="187"/>
      <c r="D6" s="187"/>
      <c r="E6" s="187"/>
    </row>
    <row r="7" spans="1:5" ht="19.5" customHeight="1">
      <c r="A7" s="223"/>
      <c r="B7" s="224"/>
      <c r="C7" s="164"/>
      <c r="D7" s="192"/>
      <c r="E7" s="187"/>
    </row>
    <row r="8" spans="1:5" ht="19.5" customHeight="1">
      <c r="A8" s="81" t="s">
        <v>228</v>
      </c>
      <c r="B8" s="202">
        <v>870</v>
      </c>
      <c r="C8" s="187"/>
      <c r="D8" s="187"/>
      <c r="E8" s="187"/>
    </row>
    <row r="9" spans="1:5" s="43" customFormat="1" ht="19.5" customHeight="1">
      <c r="A9" s="225" t="s">
        <v>229</v>
      </c>
      <c r="B9" s="224">
        <v>870</v>
      </c>
      <c r="C9" s="201"/>
      <c r="D9" s="192"/>
      <c r="E9" s="187"/>
    </row>
    <row r="10" spans="1:5" ht="19.5" customHeight="1">
      <c r="A10" s="203" t="s">
        <v>290</v>
      </c>
      <c r="B10" s="204">
        <v>100</v>
      </c>
      <c r="C10" s="187"/>
      <c r="D10" s="187"/>
      <c r="E10" s="187"/>
    </row>
    <row r="11" spans="1:5" ht="19.5" customHeight="1">
      <c r="A11" s="203" t="s">
        <v>230</v>
      </c>
      <c r="B11" s="204">
        <v>970</v>
      </c>
      <c r="C11" s="187"/>
      <c r="D11" s="187"/>
      <c r="E11" s="187"/>
    </row>
    <row r="12" spans="1:5" ht="19.5" customHeight="1">
      <c r="A12" s="225" t="s">
        <v>265</v>
      </c>
      <c r="B12" s="224">
        <v>0</v>
      </c>
      <c r="C12" s="187"/>
      <c r="D12" s="187"/>
      <c r="E12" s="187"/>
    </row>
    <row r="13" spans="1:5" s="43" customFormat="1" ht="19.5" customHeight="1">
      <c r="A13" s="182"/>
      <c r="B13" s="182"/>
      <c r="C13" s="167"/>
      <c r="D13" s="187"/>
      <c r="E13" s="187"/>
    </row>
    <row r="14" spans="1:5" s="43" customFormat="1" ht="19.5" customHeight="1">
      <c r="A14" s="182"/>
      <c r="B14" s="182"/>
      <c r="C14" s="187"/>
      <c r="D14" s="187"/>
      <c r="E14" s="187"/>
    </row>
    <row r="15" spans="1:5" ht="19.5" customHeight="1">
      <c r="A15" s="171"/>
      <c r="B15" s="185"/>
      <c r="C15" s="164"/>
      <c r="D15" s="186"/>
      <c r="E15" s="186"/>
    </row>
    <row r="16" spans="1:5" ht="19.5" customHeight="1">
      <c r="A16" s="171"/>
      <c r="B16" s="185"/>
      <c r="C16" s="164"/>
      <c r="D16" s="186"/>
      <c r="E16" s="186"/>
    </row>
    <row r="17" spans="1:5" s="43" customFormat="1" ht="19.5" customHeight="1">
      <c r="A17" s="182"/>
      <c r="B17" s="182"/>
      <c r="C17" s="187"/>
      <c r="D17" s="167"/>
      <c r="E17" s="167"/>
    </row>
    <row r="18" spans="1:5" ht="19.5" customHeight="1">
      <c r="A18" s="171"/>
      <c r="B18" s="185"/>
      <c r="C18" s="187"/>
      <c r="D18" s="187"/>
      <c r="E18" s="187"/>
    </row>
    <row r="19" spans="1:5" ht="19.5" customHeight="1">
      <c r="A19" s="171"/>
      <c r="B19" s="185"/>
      <c r="C19" s="167"/>
      <c r="D19" s="186"/>
      <c r="E19" s="187"/>
    </row>
    <row r="20" spans="1:5" ht="19.5" customHeight="1">
      <c r="A20" s="219"/>
      <c r="B20" s="220"/>
      <c r="C20" s="164"/>
      <c r="D20" s="187"/>
      <c r="E20" s="187"/>
    </row>
    <row r="21" spans="1:5" s="43" customFormat="1" ht="19.5" customHeight="1">
      <c r="A21" s="182"/>
      <c r="B21" s="167"/>
      <c r="C21" s="167"/>
      <c r="D21" s="187"/>
      <c r="E21" s="187"/>
    </row>
    <row r="22" spans="1:5" s="43" customFormat="1" ht="19.5" customHeight="1">
      <c r="A22" s="182"/>
      <c r="B22" s="167"/>
      <c r="C22" s="167"/>
      <c r="D22" s="187"/>
      <c r="E22" s="187"/>
    </row>
    <row r="23" spans="1:5" s="43" customFormat="1" ht="19.5" customHeight="1">
      <c r="A23" s="182"/>
      <c r="B23" s="167"/>
      <c r="C23" s="167"/>
      <c r="D23" s="167"/>
      <c r="E23" s="167"/>
    </row>
    <row r="24" spans="1:5" ht="19.5" customHeight="1">
      <c r="A24" s="171"/>
      <c r="B24" s="167"/>
      <c r="C24" s="164"/>
      <c r="D24" s="186"/>
      <c r="E24" s="186"/>
    </row>
    <row r="25" spans="1:5" ht="19.5" customHeight="1">
      <c r="A25" s="198"/>
      <c r="B25" s="186"/>
      <c r="C25" s="186"/>
      <c r="D25" s="186"/>
      <c r="E25" s="186"/>
    </row>
    <row r="26" spans="1:5" ht="19.5" customHeight="1">
      <c r="A26" s="171"/>
      <c r="B26" s="167"/>
      <c r="C26" s="185"/>
      <c r="D26" s="185"/>
      <c r="E26" s="185"/>
    </row>
    <row r="27" spans="1:5" ht="19.5" customHeight="1">
      <c r="A27" s="171"/>
      <c r="B27" s="167"/>
      <c r="C27" s="186"/>
      <c r="D27" s="186"/>
      <c r="E27" s="186"/>
    </row>
    <row r="28" spans="1:5" ht="19.5" customHeight="1">
      <c r="A28" s="171"/>
      <c r="B28" s="187"/>
      <c r="C28" s="186"/>
      <c r="D28" s="186"/>
      <c r="E28" s="186"/>
    </row>
    <row r="29" spans="1:5" ht="19.5" customHeight="1">
      <c r="A29" s="171"/>
      <c r="B29" s="185"/>
      <c r="C29" s="185"/>
      <c r="D29" s="185"/>
      <c r="E29" s="185"/>
    </row>
    <row r="30" ht="19.5" customHeight="1"/>
    <row r="31" ht="19.5" customHeight="1"/>
    <row r="32" ht="19.5" customHeight="1"/>
    <row r="33" ht="3" customHeight="1"/>
    <row r="34" ht="12.75" hidden="1"/>
    <row r="35" ht="12.75" hidden="1"/>
    <row r="36" ht="12.75" hidden="1"/>
    <row r="37" spans="1:5" ht="0.75" customHeight="1" hidden="1">
      <c r="A37" s="53"/>
      <c r="B37" s="158"/>
      <c r="C37" s="158"/>
      <c r="D37" s="158"/>
      <c r="E37" s="131" t="s">
        <v>202</v>
      </c>
    </row>
    <row r="38" spans="1:5" ht="18">
      <c r="A38" s="377"/>
      <c r="B38" s="377"/>
      <c r="C38" s="377"/>
      <c r="D38" s="377"/>
      <c r="E38" s="377"/>
    </row>
    <row r="39" spans="1:5" ht="45" customHeight="1">
      <c r="A39" s="130"/>
      <c r="B39" s="159"/>
      <c r="C39" s="159"/>
      <c r="D39" s="159"/>
      <c r="E39" s="161"/>
    </row>
    <row r="40" spans="1:5" ht="18">
      <c r="A40" s="188"/>
      <c r="B40" s="189"/>
      <c r="C40" s="189"/>
      <c r="D40" s="189"/>
      <c r="E40" s="189"/>
    </row>
    <row r="41" spans="1:5" ht="19.5" customHeight="1">
      <c r="A41" s="190"/>
      <c r="B41" s="187"/>
      <c r="C41" s="187"/>
      <c r="D41" s="187"/>
      <c r="E41" s="187"/>
    </row>
    <row r="42" spans="1:5" ht="19.5" customHeight="1">
      <c r="A42" s="191"/>
      <c r="B42" s="187"/>
      <c r="C42" s="187"/>
      <c r="D42" s="187"/>
      <c r="E42" s="187"/>
    </row>
    <row r="43" spans="1:5" ht="19.5" customHeight="1">
      <c r="A43" s="190"/>
      <c r="B43" s="187"/>
      <c r="C43" s="187"/>
      <c r="D43" s="187"/>
      <c r="E43" s="187"/>
    </row>
    <row r="44" spans="1:5" ht="19.5" customHeight="1">
      <c r="A44" s="190"/>
      <c r="B44" s="187"/>
      <c r="C44" s="187"/>
      <c r="D44" s="187"/>
      <c r="E44" s="187"/>
    </row>
    <row r="45" spans="1:5" ht="19.5" customHeight="1">
      <c r="A45" s="190"/>
      <c r="B45" s="187"/>
      <c r="C45" s="187"/>
      <c r="D45" s="187"/>
      <c r="E45" s="187"/>
    </row>
    <row r="46" spans="1:5" ht="19.5" customHeight="1">
      <c r="A46" s="190"/>
      <c r="B46" s="187"/>
      <c r="C46" s="187"/>
      <c r="D46" s="187"/>
      <c r="E46" s="187"/>
    </row>
    <row r="47" spans="1:5" ht="19.5" customHeight="1">
      <c r="A47" s="190"/>
      <c r="B47" s="187"/>
      <c r="C47" s="187"/>
      <c r="D47" s="187"/>
      <c r="E47" s="187"/>
    </row>
    <row r="48" spans="1:5" s="43" customFormat="1" ht="19.5" customHeight="1">
      <c r="A48" s="191"/>
      <c r="B48" s="192"/>
      <c r="C48" s="192"/>
      <c r="D48" s="192"/>
      <c r="E48" s="192"/>
    </row>
    <row r="49" spans="1:5" ht="19.5" customHeight="1">
      <c r="A49" s="191"/>
      <c r="B49" s="187"/>
      <c r="C49" s="187"/>
      <c r="D49" s="187"/>
      <c r="E49" s="187"/>
    </row>
    <row r="50" spans="1:5" ht="19.5" customHeight="1">
      <c r="A50" s="190"/>
      <c r="B50" s="187"/>
      <c r="C50" s="187"/>
      <c r="D50" s="187"/>
      <c r="E50" s="187"/>
    </row>
    <row r="51" spans="1:5" ht="19.5" customHeight="1">
      <c r="A51" s="190"/>
      <c r="B51" s="187"/>
      <c r="C51" s="187"/>
      <c r="D51" s="187"/>
      <c r="E51" s="187"/>
    </row>
    <row r="52" spans="1:5" ht="19.5" customHeight="1">
      <c r="A52" s="190"/>
      <c r="B52" s="187"/>
      <c r="C52" s="187"/>
      <c r="D52" s="187"/>
      <c r="E52" s="187"/>
    </row>
    <row r="53" spans="1:5" s="43" customFormat="1" ht="19.5" customHeight="1">
      <c r="A53" s="191"/>
      <c r="B53" s="192"/>
      <c r="C53" s="192"/>
      <c r="D53" s="192"/>
      <c r="E53" s="192"/>
    </row>
    <row r="54" spans="1:5" ht="19.5" customHeight="1">
      <c r="A54" s="190"/>
      <c r="B54" s="187"/>
      <c r="C54" s="187"/>
      <c r="D54" s="187"/>
      <c r="E54" s="187"/>
    </row>
    <row r="55" spans="1:5" s="43" customFormat="1" ht="19.5" customHeight="1">
      <c r="A55" s="191"/>
      <c r="B55" s="192"/>
      <c r="C55" s="192"/>
      <c r="D55" s="192"/>
      <c r="E55" s="192"/>
    </row>
  </sheetData>
  <sheetProtection/>
  <mergeCells count="2">
    <mergeCell ref="A38:E38"/>
    <mergeCell ref="A2:B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28125" style="0" customWidth="1"/>
    <col min="5" max="5" width="34.57421875" style="0" customWidth="1"/>
    <col min="6" max="6" width="16.140625" style="132" customWidth="1"/>
    <col min="7" max="7" width="14.140625" style="132" customWidth="1"/>
    <col min="8" max="8" width="15.00390625" style="132" customWidth="1"/>
  </cols>
  <sheetData>
    <row r="1" spans="1:9" ht="19.5" customHeight="1">
      <c r="A1" s="94"/>
      <c r="B1" s="94"/>
      <c r="C1" s="94"/>
      <c r="D1" s="94"/>
      <c r="E1" s="94"/>
      <c r="F1" s="274" t="s">
        <v>248</v>
      </c>
      <c r="G1" s="274"/>
      <c r="H1" s="274"/>
      <c r="I1" s="95"/>
    </row>
    <row r="2" spans="1:9" ht="12" customHeight="1">
      <c r="A2" s="94"/>
      <c r="B2" s="94"/>
      <c r="C2" s="94"/>
      <c r="D2" s="94"/>
      <c r="E2" s="94"/>
      <c r="F2" s="127"/>
      <c r="G2" s="127"/>
      <c r="H2" s="127"/>
      <c r="I2" s="95"/>
    </row>
    <row r="3" spans="1:9" ht="19.5" customHeight="1">
      <c r="A3" s="94"/>
      <c r="B3" s="94"/>
      <c r="C3" s="94"/>
      <c r="D3" s="94"/>
      <c r="E3" s="94"/>
      <c r="F3" s="127"/>
      <c r="G3" s="127"/>
      <c r="H3" s="127"/>
      <c r="I3" s="95"/>
    </row>
    <row r="4" spans="1:10" ht="39.75" customHeight="1">
      <c r="A4" s="384" t="s">
        <v>300</v>
      </c>
      <c r="B4" s="385"/>
      <c r="C4" s="385"/>
      <c r="D4" s="385"/>
      <c r="E4" s="385"/>
      <c r="F4" s="385"/>
      <c r="G4" s="385"/>
      <c r="H4" s="385"/>
      <c r="I4" s="179"/>
      <c r="J4" s="179"/>
    </row>
    <row r="5" spans="1:10" ht="19.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9" ht="19.5" customHeight="1">
      <c r="A6" s="383" t="s">
        <v>266</v>
      </c>
      <c r="B6" s="383"/>
      <c r="C6" s="383"/>
      <c r="D6" s="383"/>
      <c r="E6" s="383"/>
      <c r="F6" s="383"/>
      <c r="G6" s="383"/>
      <c r="H6" s="383"/>
      <c r="I6" s="383"/>
    </row>
    <row r="7" spans="1:9" ht="19.5" customHeight="1">
      <c r="A7" s="78"/>
      <c r="B7" s="78"/>
      <c r="C7" s="78"/>
      <c r="D7" s="78"/>
      <c r="E7" s="78"/>
      <c r="F7" s="133"/>
      <c r="G7" s="133"/>
      <c r="H7" s="133"/>
      <c r="I7" s="78"/>
    </row>
    <row r="8" spans="1:9" ht="19.5" customHeight="1">
      <c r="A8" s="94"/>
      <c r="B8" s="78"/>
      <c r="C8" s="78"/>
      <c r="D8" s="78"/>
      <c r="E8" s="78"/>
      <c r="F8" s="133"/>
      <c r="G8" s="133"/>
      <c r="H8" s="133"/>
      <c r="I8" s="94"/>
    </row>
    <row r="9" spans="1:9" ht="13.5" customHeight="1">
      <c r="A9" s="94"/>
      <c r="B9" s="94"/>
      <c r="C9" s="78"/>
      <c r="D9" s="78"/>
      <c r="E9" s="144"/>
      <c r="F9" s="154"/>
      <c r="G9" s="154"/>
      <c r="H9" s="154"/>
      <c r="I9" s="94"/>
    </row>
    <row r="10" spans="1:9" ht="19.5" customHeight="1" thickBot="1">
      <c r="A10" s="94"/>
      <c r="B10" s="94"/>
      <c r="C10" s="94"/>
      <c r="D10" s="94"/>
      <c r="E10" s="155"/>
      <c r="F10" s="156"/>
      <c r="G10" s="156"/>
      <c r="H10" s="156"/>
      <c r="I10" s="94"/>
    </row>
    <row r="11" spans="1:9" ht="19.5" customHeight="1" thickTop="1">
      <c r="A11" s="259" t="s">
        <v>1</v>
      </c>
      <c r="B11" s="261" t="s">
        <v>2</v>
      </c>
      <c r="C11" s="261"/>
      <c r="D11" s="261"/>
      <c r="E11" s="386"/>
      <c r="F11" s="153" t="s">
        <v>246</v>
      </c>
      <c r="G11" s="153" t="s">
        <v>225</v>
      </c>
      <c r="H11" s="132" t="s">
        <v>247</v>
      </c>
      <c r="I11" s="94"/>
    </row>
    <row r="12" spans="1:9" ht="30" customHeight="1">
      <c r="A12" s="260"/>
      <c r="B12" s="271"/>
      <c r="C12" s="271"/>
      <c r="D12" s="271"/>
      <c r="E12" s="271"/>
      <c r="F12" s="83" t="s">
        <v>118</v>
      </c>
      <c r="G12" s="83" t="s">
        <v>207</v>
      </c>
      <c r="H12" s="83" t="s">
        <v>207</v>
      </c>
      <c r="I12" s="94"/>
    </row>
    <row r="13" spans="1:9" ht="19.5" customHeight="1">
      <c r="A13" s="101"/>
      <c r="B13" s="268" t="s">
        <v>3</v>
      </c>
      <c r="C13" s="268"/>
      <c r="D13" s="268"/>
      <c r="E13" s="268"/>
      <c r="F13" s="83"/>
      <c r="G13" s="83"/>
      <c r="H13" s="83"/>
      <c r="I13" s="94"/>
    </row>
    <row r="14" spans="1:9" s="43" customFormat="1" ht="19.5" customHeight="1">
      <c r="A14" s="135"/>
      <c r="B14" s="268" t="s">
        <v>21</v>
      </c>
      <c r="C14" s="268"/>
      <c r="D14" s="268"/>
      <c r="E14" s="268"/>
      <c r="F14" s="83">
        <f>SUM(F15+F16)</f>
        <v>4022</v>
      </c>
      <c r="G14" s="83">
        <f>SUM(G15+G16)</f>
        <v>4109</v>
      </c>
      <c r="H14" s="83">
        <f>SUM(H15+H16)</f>
        <v>4205</v>
      </c>
      <c r="I14" s="98"/>
    </row>
    <row r="15" spans="1:9" ht="19.5" customHeight="1">
      <c r="A15" s="136" t="s">
        <v>4</v>
      </c>
      <c r="B15" s="267" t="s">
        <v>22</v>
      </c>
      <c r="C15" s="267"/>
      <c r="D15" s="267"/>
      <c r="E15" s="267"/>
      <c r="F15" s="83">
        <v>2191</v>
      </c>
      <c r="G15" s="83">
        <v>2278</v>
      </c>
      <c r="H15" s="83">
        <v>2301</v>
      </c>
      <c r="I15" s="94"/>
    </row>
    <row r="16" spans="1:9" ht="19.5" customHeight="1">
      <c r="A16" s="114" t="s">
        <v>5</v>
      </c>
      <c r="B16" s="267" t="s">
        <v>23</v>
      </c>
      <c r="C16" s="267"/>
      <c r="D16" s="267"/>
      <c r="E16" s="267"/>
      <c r="F16" s="193">
        <v>1831</v>
      </c>
      <c r="G16" s="193">
        <v>1831</v>
      </c>
      <c r="H16" s="193">
        <v>1904</v>
      </c>
      <c r="I16" s="94"/>
    </row>
    <row r="17" spans="1:9" ht="19.5" customHeight="1">
      <c r="A17" s="108" t="s">
        <v>24</v>
      </c>
      <c r="B17" s="267" t="s">
        <v>25</v>
      </c>
      <c r="C17" s="267"/>
      <c r="D17" s="267"/>
      <c r="E17" s="267"/>
      <c r="F17" s="86"/>
      <c r="G17" s="86"/>
      <c r="H17" s="86"/>
      <c r="I17" s="94"/>
    </row>
    <row r="18" spans="1:9" ht="19.5" customHeight="1">
      <c r="A18" s="108" t="s">
        <v>220</v>
      </c>
      <c r="B18" s="267" t="s">
        <v>6</v>
      </c>
      <c r="C18" s="267"/>
      <c r="D18" s="267"/>
      <c r="E18" s="267"/>
      <c r="F18" s="83">
        <v>1550</v>
      </c>
      <c r="G18" s="83">
        <v>1550</v>
      </c>
      <c r="H18" s="83">
        <v>1600</v>
      </c>
      <c r="I18" s="94"/>
    </row>
    <row r="19" spans="1:9" ht="19.5" customHeight="1">
      <c r="A19" s="108" t="s">
        <v>27</v>
      </c>
      <c r="B19" s="267" t="s">
        <v>28</v>
      </c>
      <c r="C19" s="267"/>
      <c r="D19" s="267"/>
      <c r="E19" s="267"/>
      <c r="F19" s="83">
        <v>231</v>
      </c>
      <c r="G19" s="83">
        <v>231</v>
      </c>
      <c r="H19" s="83">
        <v>254</v>
      </c>
      <c r="I19" s="99"/>
    </row>
    <row r="20" spans="1:9" ht="19.5" customHeight="1">
      <c r="A20" s="110" t="s">
        <v>29</v>
      </c>
      <c r="B20" s="267" t="s">
        <v>30</v>
      </c>
      <c r="C20" s="267"/>
      <c r="D20" s="267"/>
      <c r="E20" s="267"/>
      <c r="F20" s="83">
        <v>50</v>
      </c>
      <c r="G20" s="83">
        <v>50</v>
      </c>
      <c r="H20" s="83">
        <v>50</v>
      </c>
      <c r="I20" s="99"/>
    </row>
    <row r="21" spans="1:9" ht="19.5" customHeight="1">
      <c r="A21" s="137"/>
      <c r="B21" s="268" t="s">
        <v>31</v>
      </c>
      <c r="C21" s="268"/>
      <c r="D21" s="268"/>
      <c r="E21" s="268"/>
      <c r="F21" s="83"/>
      <c r="G21" s="83"/>
      <c r="H21" s="83"/>
      <c r="I21" s="99"/>
    </row>
    <row r="22" spans="1:9" s="43" customFormat="1" ht="19.5" customHeight="1">
      <c r="A22" s="111" t="s">
        <v>4</v>
      </c>
      <c r="B22" s="268" t="s">
        <v>15</v>
      </c>
      <c r="C22" s="268"/>
      <c r="D22" s="268"/>
      <c r="E22" s="268"/>
      <c r="F22" s="86">
        <f>SUM(F23:F26)</f>
        <v>24345</v>
      </c>
      <c r="G22" s="86">
        <f>SUM(G23:G26)</f>
        <v>25014</v>
      </c>
      <c r="H22" s="86">
        <f>SUM(H23:H26)</f>
        <v>25265</v>
      </c>
      <c r="I22" s="134"/>
    </row>
    <row r="23" spans="1:9" ht="19.5" customHeight="1">
      <c r="A23" s="108" t="s">
        <v>170</v>
      </c>
      <c r="B23" s="267" t="s">
        <v>32</v>
      </c>
      <c r="C23" s="267"/>
      <c r="D23" s="267"/>
      <c r="E23" s="267"/>
      <c r="F23" s="83">
        <v>16745</v>
      </c>
      <c r="G23" s="83">
        <v>17414</v>
      </c>
      <c r="H23" s="83">
        <v>17589</v>
      </c>
      <c r="I23" s="134"/>
    </row>
    <row r="24" spans="1:9" ht="19.5" customHeight="1">
      <c r="A24" s="108" t="s">
        <v>171</v>
      </c>
      <c r="B24" s="267" t="s">
        <v>33</v>
      </c>
      <c r="C24" s="267"/>
      <c r="D24" s="267"/>
      <c r="E24" s="267"/>
      <c r="F24" s="83"/>
      <c r="G24" s="83"/>
      <c r="H24" s="83"/>
      <c r="I24" s="134"/>
    </row>
    <row r="25" spans="1:9" ht="19.5" customHeight="1">
      <c r="A25" s="108" t="s">
        <v>291</v>
      </c>
      <c r="B25" s="267" t="s">
        <v>34</v>
      </c>
      <c r="C25" s="267"/>
      <c r="D25" s="267"/>
      <c r="E25" s="267"/>
      <c r="F25" s="83">
        <v>7600</v>
      </c>
      <c r="G25" s="83">
        <v>7600</v>
      </c>
      <c r="H25" s="83">
        <v>7676</v>
      </c>
      <c r="I25" s="99"/>
    </row>
    <row r="26" spans="1:9" ht="19.5" customHeight="1">
      <c r="A26" s="108" t="s">
        <v>172</v>
      </c>
      <c r="B26" s="267" t="s">
        <v>35</v>
      </c>
      <c r="C26" s="267"/>
      <c r="D26" s="267"/>
      <c r="E26" s="267"/>
      <c r="F26" s="128"/>
      <c r="G26" s="83"/>
      <c r="H26" s="83"/>
      <c r="I26" s="99"/>
    </row>
    <row r="27" spans="1:9" ht="19.5" customHeight="1">
      <c r="A27" s="105" t="s">
        <v>72</v>
      </c>
      <c r="B27" s="268" t="s">
        <v>36</v>
      </c>
      <c r="C27" s="268"/>
      <c r="D27" s="268"/>
      <c r="E27" s="268"/>
      <c r="F27" s="157"/>
      <c r="G27" s="157"/>
      <c r="H27" s="157"/>
      <c r="I27" s="99"/>
    </row>
    <row r="28" spans="1:9" ht="19.5" customHeight="1">
      <c r="A28" s="105" t="s">
        <v>4</v>
      </c>
      <c r="B28" s="267" t="s">
        <v>37</v>
      </c>
      <c r="C28" s="267"/>
      <c r="D28" s="267"/>
      <c r="E28" s="267"/>
      <c r="F28" s="83"/>
      <c r="G28" s="83"/>
      <c r="H28" s="83"/>
      <c r="I28" s="99"/>
    </row>
    <row r="29" spans="1:9" ht="19.5" customHeight="1">
      <c r="A29" s="108" t="s">
        <v>5</v>
      </c>
      <c r="B29" s="267" t="s">
        <v>38</v>
      </c>
      <c r="C29" s="267"/>
      <c r="D29" s="267"/>
      <c r="E29" s="267"/>
      <c r="F29" s="83"/>
      <c r="G29" s="83"/>
      <c r="H29" s="83"/>
      <c r="I29" s="99"/>
    </row>
    <row r="30" spans="1:9" ht="19.5" customHeight="1">
      <c r="A30" s="110" t="s">
        <v>7</v>
      </c>
      <c r="B30" s="267" t="s">
        <v>11</v>
      </c>
      <c r="C30" s="267"/>
      <c r="D30" s="267"/>
      <c r="E30" s="267"/>
      <c r="F30" s="83"/>
      <c r="G30" s="83"/>
      <c r="H30" s="83"/>
      <c r="I30" s="99"/>
    </row>
    <row r="31" spans="1:9" ht="19.5" customHeight="1">
      <c r="A31" s="110" t="s">
        <v>74</v>
      </c>
      <c r="B31" s="268" t="s">
        <v>39</v>
      </c>
      <c r="C31" s="268"/>
      <c r="D31" s="268"/>
      <c r="E31" s="268"/>
      <c r="F31" s="86">
        <f>SUM(F32)</f>
        <v>7888</v>
      </c>
      <c r="G31" s="86">
        <f>SUM(G32)</f>
        <v>7600</v>
      </c>
      <c r="H31" s="86">
        <f>SUM(H32)</f>
        <v>7800</v>
      </c>
      <c r="I31" s="99"/>
    </row>
    <row r="32" spans="1:9" ht="19.5" customHeight="1">
      <c r="A32" s="105" t="s">
        <v>4</v>
      </c>
      <c r="B32" s="267" t="s">
        <v>40</v>
      </c>
      <c r="C32" s="267"/>
      <c r="D32" s="267"/>
      <c r="E32" s="267"/>
      <c r="F32" s="83">
        <v>7888</v>
      </c>
      <c r="G32" s="83">
        <v>7600</v>
      </c>
      <c r="H32" s="83">
        <v>7800</v>
      </c>
      <c r="I32" s="99"/>
    </row>
    <row r="33" spans="1:9" ht="19.5" customHeight="1">
      <c r="A33" s="108"/>
      <c r="B33" s="267" t="s">
        <v>41</v>
      </c>
      <c r="C33" s="267"/>
      <c r="D33" s="267"/>
      <c r="E33" s="267"/>
      <c r="F33" s="83"/>
      <c r="G33" s="83"/>
      <c r="H33" s="83"/>
      <c r="I33" s="99"/>
    </row>
    <row r="34" spans="1:9" ht="19.5" customHeight="1">
      <c r="A34" s="108" t="s">
        <v>5</v>
      </c>
      <c r="B34" s="280" t="s">
        <v>224</v>
      </c>
      <c r="C34" s="281"/>
      <c r="D34" s="281"/>
      <c r="E34" s="282"/>
      <c r="F34" s="157"/>
      <c r="G34" s="83"/>
      <c r="H34" s="83"/>
      <c r="I34" s="99"/>
    </row>
    <row r="35" spans="1:9" ht="19.5" customHeight="1">
      <c r="A35" s="108"/>
      <c r="B35" s="267"/>
      <c r="C35" s="267"/>
      <c r="D35" s="267"/>
      <c r="E35" s="267"/>
      <c r="F35" s="83"/>
      <c r="G35" s="83"/>
      <c r="H35" s="83"/>
      <c r="I35" s="99"/>
    </row>
    <row r="36" spans="1:9" ht="19.5" customHeight="1">
      <c r="A36" s="138"/>
      <c r="B36" s="267"/>
      <c r="C36" s="267"/>
      <c r="D36" s="267"/>
      <c r="E36" s="267"/>
      <c r="F36" s="83"/>
      <c r="G36" s="83"/>
      <c r="H36" s="83"/>
      <c r="I36" s="99"/>
    </row>
    <row r="37" spans="1:9" s="43" customFormat="1" ht="19.5" customHeight="1">
      <c r="A37" s="139" t="s">
        <v>75</v>
      </c>
      <c r="B37" s="269" t="s">
        <v>176</v>
      </c>
      <c r="C37" s="269"/>
      <c r="D37" s="269"/>
      <c r="E37" s="269"/>
      <c r="F37" s="86">
        <v>150</v>
      </c>
      <c r="G37" s="86">
        <v>150</v>
      </c>
      <c r="H37" s="86">
        <v>150</v>
      </c>
      <c r="I37" s="100"/>
    </row>
    <row r="38" spans="1:9" s="43" customFormat="1" ht="19.5" customHeight="1">
      <c r="A38" s="111" t="s">
        <v>76</v>
      </c>
      <c r="B38" s="268" t="s">
        <v>177</v>
      </c>
      <c r="C38" s="268"/>
      <c r="D38" s="268"/>
      <c r="E38" s="268"/>
      <c r="F38" s="157"/>
      <c r="G38" s="157"/>
      <c r="H38" s="157"/>
      <c r="I38" s="98"/>
    </row>
    <row r="39" spans="1:9" ht="19.5" customHeight="1">
      <c r="A39" s="110" t="s">
        <v>79</v>
      </c>
      <c r="B39" s="268" t="s">
        <v>44</v>
      </c>
      <c r="C39" s="267"/>
      <c r="D39" s="267"/>
      <c r="E39" s="267"/>
      <c r="F39" s="83"/>
      <c r="G39" s="83"/>
      <c r="H39" s="83"/>
      <c r="I39" s="94"/>
    </row>
    <row r="40" spans="1:9" ht="19.5" customHeight="1">
      <c r="A40" s="107" t="s">
        <v>4</v>
      </c>
      <c r="B40" s="129" t="s">
        <v>45</v>
      </c>
      <c r="C40" s="129"/>
      <c r="D40" s="129"/>
      <c r="E40" s="129"/>
      <c r="F40" s="83">
        <v>1227</v>
      </c>
      <c r="G40" s="83">
        <v>619</v>
      </c>
      <c r="H40" s="83">
        <v>387</v>
      </c>
      <c r="I40" s="94"/>
    </row>
    <row r="41" spans="1:9" ht="19.5" customHeight="1">
      <c r="A41" s="107" t="s">
        <v>5</v>
      </c>
      <c r="B41" s="129" t="s">
        <v>46</v>
      </c>
      <c r="C41" s="129"/>
      <c r="D41" s="129"/>
      <c r="E41" s="129"/>
      <c r="F41" s="83"/>
      <c r="G41" s="83"/>
      <c r="H41" s="83"/>
      <c r="I41" s="94"/>
    </row>
    <row r="42" spans="1:9" s="43" customFormat="1" ht="19.5" customHeight="1" thickBot="1">
      <c r="A42" s="140"/>
      <c r="B42" s="268" t="s">
        <v>47</v>
      </c>
      <c r="C42" s="268"/>
      <c r="D42" s="268"/>
      <c r="E42" s="268"/>
      <c r="F42" s="86">
        <f>SUM(F15+F16+F22+F31+F37+F40)</f>
        <v>37632</v>
      </c>
      <c r="G42" s="86">
        <f>SUM(G15+G16+G22+G31+G37+G40)</f>
        <v>37492</v>
      </c>
      <c r="H42" s="86">
        <f>SUM(H15+H16+H22+H31+H37+H40)</f>
        <v>37807</v>
      </c>
      <c r="I42" s="98"/>
    </row>
    <row r="43" ht="18.75" thickTop="1"/>
    <row r="46" spans="1:5" ht="18">
      <c r="A46" s="11"/>
      <c r="B46" s="11"/>
      <c r="C46" s="11"/>
      <c r="D46" s="11"/>
      <c r="E46" s="11"/>
    </row>
    <row r="47" spans="1:5" ht="18">
      <c r="A47" s="11"/>
      <c r="B47" s="11"/>
      <c r="C47" s="11"/>
      <c r="D47" s="11"/>
      <c r="E47" s="11"/>
    </row>
    <row r="48" spans="1:5" ht="18">
      <c r="A48" s="11"/>
      <c r="B48" s="11"/>
      <c r="C48" s="11"/>
      <c r="D48" s="11"/>
      <c r="E48" s="11"/>
    </row>
    <row r="49" spans="1:4" ht="18">
      <c r="A49" s="11"/>
      <c r="B49" s="11"/>
      <c r="C49" s="11"/>
      <c r="D49" s="11"/>
    </row>
    <row r="50" spans="1:5" ht="2.25" customHeight="1">
      <c r="A50" s="11"/>
      <c r="B50" s="11"/>
      <c r="C50" s="11"/>
      <c r="D50" s="11"/>
      <c r="E50" s="11"/>
    </row>
    <row r="51" spans="1:5" ht="18" hidden="1">
      <c r="A51" s="11"/>
      <c r="B51" s="11"/>
      <c r="C51" s="11"/>
      <c r="D51" s="11"/>
      <c r="E51" s="11"/>
    </row>
    <row r="52" spans="1:5" ht="18" hidden="1">
      <c r="A52" s="11"/>
      <c r="B52" s="11"/>
      <c r="C52" s="11"/>
      <c r="D52" s="11"/>
      <c r="E52" s="11"/>
    </row>
    <row r="53" spans="1:5" ht="18" hidden="1">
      <c r="A53" s="11"/>
      <c r="B53" s="11"/>
      <c r="C53" s="11"/>
      <c r="D53" s="11"/>
      <c r="E53" s="11"/>
    </row>
    <row r="54" spans="1:5" ht="18" hidden="1">
      <c r="A54" s="11"/>
      <c r="B54" s="11"/>
      <c r="C54" s="11"/>
      <c r="D54" s="11"/>
      <c r="E54" s="11"/>
    </row>
    <row r="55" spans="1:5" ht="18" hidden="1">
      <c r="A55" s="11"/>
      <c r="B55" s="11"/>
      <c r="C55" s="11"/>
      <c r="D55" s="11"/>
      <c r="E55" s="11"/>
    </row>
    <row r="56" spans="1:5" ht="18" hidden="1">
      <c r="A56" s="51"/>
      <c r="B56" s="51"/>
      <c r="C56" s="51"/>
      <c r="D56" s="51"/>
      <c r="E56" s="51"/>
    </row>
    <row r="57" spans="1:5" ht="19.5" customHeight="1" hidden="1">
      <c r="A57" s="53"/>
      <c r="B57" s="53"/>
      <c r="C57" s="53"/>
      <c r="D57" s="53"/>
      <c r="E57" s="53"/>
    </row>
    <row r="58" spans="1:8" ht="19.5" customHeight="1">
      <c r="A58" s="94"/>
      <c r="B58" s="94"/>
      <c r="C58" s="94"/>
      <c r="D58" s="94"/>
      <c r="E58" s="256" t="s">
        <v>248</v>
      </c>
      <c r="F58" s="256"/>
      <c r="G58" s="256"/>
      <c r="H58" s="256"/>
    </row>
    <row r="59" spans="1:8" ht="19.5" customHeight="1">
      <c r="A59" s="94"/>
      <c r="B59" s="94"/>
      <c r="C59" s="94"/>
      <c r="D59" s="94"/>
      <c r="E59" s="94"/>
      <c r="H59" s="132" t="s">
        <v>178</v>
      </c>
    </row>
    <row r="60" spans="1:5" ht="19.5" customHeight="1">
      <c r="A60" s="94"/>
      <c r="B60" s="94"/>
      <c r="C60" s="94"/>
      <c r="D60" s="94"/>
      <c r="E60" s="94"/>
    </row>
    <row r="61" spans="1:8" ht="47.25" customHeight="1">
      <c r="A61" s="94"/>
      <c r="B61" s="94"/>
      <c r="C61" s="94"/>
      <c r="D61" s="94"/>
      <c r="E61" s="94"/>
      <c r="H61" s="132" t="s">
        <v>0</v>
      </c>
    </row>
    <row r="62" spans="1:8" ht="19.5" customHeight="1">
      <c r="A62" s="270" t="s">
        <v>1</v>
      </c>
      <c r="B62" s="271" t="s">
        <v>2</v>
      </c>
      <c r="C62" s="271"/>
      <c r="D62" s="271"/>
      <c r="E62" s="271"/>
      <c r="F62" s="153" t="s">
        <v>246</v>
      </c>
      <c r="G62" s="153" t="s">
        <v>225</v>
      </c>
      <c r="H62" s="132" t="s">
        <v>247</v>
      </c>
    </row>
    <row r="63" spans="1:8" ht="39" customHeight="1">
      <c r="A63" s="270"/>
      <c r="B63" s="271"/>
      <c r="C63" s="271"/>
      <c r="D63" s="271"/>
      <c r="E63" s="271"/>
      <c r="F63" s="83" t="s">
        <v>118</v>
      </c>
      <c r="G63" s="83" t="s">
        <v>207</v>
      </c>
      <c r="H63" s="83" t="s">
        <v>207</v>
      </c>
    </row>
    <row r="64" spans="1:8" ht="19.5" customHeight="1">
      <c r="A64" s="81"/>
      <c r="B64" s="268" t="s">
        <v>16</v>
      </c>
      <c r="C64" s="268"/>
      <c r="D64" s="268"/>
      <c r="E64" s="268"/>
      <c r="F64" s="83"/>
      <c r="G64" s="83"/>
      <c r="H64" s="83"/>
    </row>
    <row r="65" spans="1:8" ht="19.5" customHeight="1">
      <c r="A65" s="77" t="s">
        <v>4</v>
      </c>
      <c r="B65" s="267" t="s">
        <v>55</v>
      </c>
      <c r="C65" s="267"/>
      <c r="D65" s="267"/>
      <c r="E65" s="267"/>
      <c r="F65" s="83">
        <v>10670</v>
      </c>
      <c r="G65" s="83">
        <v>11097</v>
      </c>
      <c r="H65" s="83">
        <v>11208</v>
      </c>
    </row>
    <row r="66" spans="1:8" ht="19.5" customHeight="1">
      <c r="A66" s="77" t="s">
        <v>5</v>
      </c>
      <c r="B66" s="267" t="s">
        <v>56</v>
      </c>
      <c r="C66" s="267"/>
      <c r="D66" s="267"/>
      <c r="E66" s="267"/>
      <c r="F66" s="83">
        <v>2057</v>
      </c>
      <c r="G66" s="83">
        <v>2139</v>
      </c>
      <c r="H66" s="83">
        <v>2161</v>
      </c>
    </row>
    <row r="67" spans="1:8" ht="19.5" customHeight="1">
      <c r="A67" s="84" t="s">
        <v>7</v>
      </c>
      <c r="B67" s="267" t="s">
        <v>57</v>
      </c>
      <c r="C67" s="267"/>
      <c r="D67" s="267"/>
      <c r="E67" s="267"/>
      <c r="F67" s="83">
        <v>6080</v>
      </c>
      <c r="G67" s="83">
        <v>6323</v>
      </c>
      <c r="H67" s="83">
        <v>6386</v>
      </c>
    </row>
    <row r="68" spans="1:8" ht="19.5" customHeight="1">
      <c r="A68" s="84" t="s">
        <v>8</v>
      </c>
      <c r="B68" s="267" t="s">
        <v>294</v>
      </c>
      <c r="C68" s="267"/>
      <c r="D68" s="267"/>
      <c r="E68" s="267"/>
      <c r="F68" s="83">
        <v>10328</v>
      </c>
      <c r="G68" s="83">
        <v>10328</v>
      </c>
      <c r="H68" s="83">
        <v>10431</v>
      </c>
    </row>
    <row r="69" spans="1:8" ht="19.5" customHeight="1">
      <c r="A69" s="84" t="s">
        <v>9</v>
      </c>
      <c r="B69" s="267" t="s">
        <v>68</v>
      </c>
      <c r="C69" s="267"/>
      <c r="D69" s="267"/>
      <c r="E69" s="267"/>
      <c r="F69" s="83">
        <v>6555</v>
      </c>
      <c r="G69" s="83">
        <v>6555</v>
      </c>
      <c r="H69" s="83">
        <v>6621</v>
      </c>
    </row>
    <row r="70" spans="1:8" ht="19.5" customHeight="1">
      <c r="A70" s="77"/>
      <c r="B70" s="268" t="s">
        <v>173</v>
      </c>
      <c r="C70" s="268"/>
      <c r="D70" s="268"/>
      <c r="E70" s="268"/>
      <c r="F70" s="157">
        <f>SUM(F65:F69)</f>
        <v>35690</v>
      </c>
      <c r="G70" s="157">
        <f>SUM(G65:G69)</f>
        <v>36442</v>
      </c>
      <c r="H70" s="157">
        <f>SUM(H65:H69)</f>
        <v>36807</v>
      </c>
    </row>
    <row r="71" spans="1:8" ht="19.5" customHeight="1">
      <c r="A71" s="77" t="s">
        <v>10</v>
      </c>
      <c r="B71" s="267" t="s">
        <v>58</v>
      </c>
      <c r="C71" s="267"/>
      <c r="D71" s="267"/>
      <c r="E71" s="267"/>
      <c r="F71" s="83"/>
      <c r="G71" s="83"/>
      <c r="H71" s="83"/>
    </row>
    <row r="72" spans="1:8" ht="19.5" customHeight="1">
      <c r="A72" s="77" t="s">
        <v>12</v>
      </c>
      <c r="B72" s="267" t="s">
        <v>59</v>
      </c>
      <c r="C72" s="267"/>
      <c r="D72" s="267"/>
      <c r="E72" s="267"/>
      <c r="F72" s="83"/>
      <c r="G72" s="83"/>
      <c r="H72" s="83"/>
    </row>
    <row r="73" spans="1:8" ht="19.5" customHeight="1">
      <c r="A73" s="77" t="s">
        <v>13</v>
      </c>
      <c r="B73" s="267" t="s">
        <v>168</v>
      </c>
      <c r="C73" s="267"/>
      <c r="D73" s="267"/>
      <c r="E73" s="267"/>
      <c r="F73" s="83">
        <v>100</v>
      </c>
      <c r="G73" s="83">
        <v>100</v>
      </c>
      <c r="H73" s="83">
        <v>100</v>
      </c>
    </row>
    <row r="74" spans="1:8" ht="19.5" customHeight="1">
      <c r="A74" s="77" t="s">
        <v>14</v>
      </c>
      <c r="B74" s="267" t="s">
        <v>216</v>
      </c>
      <c r="C74" s="267"/>
      <c r="D74" s="267"/>
      <c r="E74" s="267"/>
      <c r="F74" s="83">
        <v>870</v>
      </c>
      <c r="G74" s="83"/>
      <c r="H74" s="83"/>
    </row>
    <row r="75" spans="1:8" ht="19.5" customHeight="1">
      <c r="A75" s="77"/>
      <c r="B75" s="268" t="s">
        <v>174</v>
      </c>
      <c r="C75" s="268"/>
      <c r="D75" s="268"/>
      <c r="E75" s="268"/>
      <c r="F75" s="157">
        <f>SUM(F71:F74)</f>
        <v>970</v>
      </c>
      <c r="G75" s="157">
        <f>SUM(G71:G73)</f>
        <v>100</v>
      </c>
      <c r="H75" s="157">
        <f>SUM(H71:H73)</f>
        <v>100</v>
      </c>
    </row>
    <row r="76" spans="1:8" ht="19.5" customHeight="1">
      <c r="A76" s="77" t="s">
        <v>52</v>
      </c>
      <c r="B76" s="380" t="s">
        <v>65</v>
      </c>
      <c r="C76" s="381"/>
      <c r="D76" s="381"/>
      <c r="E76" s="382"/>
      <c r="F76" s="83">
        <v>972</v>
      </c>
      <c r="G76" s="83">
        <v>950</v>
      </c>
      <c r="H76" s="83">
        <v>900</v>
      </c>
    </row>
    <row r="77" spans="1:8" ht="19.5" customHeight="1">
      <c r="A77" s="77" t="s">
        <v>53</v>
      </c>
      <c r="B77" s="267" t="s">
        <v>17</v>
      </c>
      <c r="C77" s="267"/>
      <c r="D77" s="267"/>
      <c r="E77" s="267"/>
      <c r="F77" s="83"/>
      <c r="G77" s="83"/>
      <c r="H77" s="83"/>
    </row>
    <row r="78" spans="1:8" ht="19.5" customHeight="1">
      <c r="A78" s="77"/>
      <c r="B78" s="268" t="s">
        <v>175</v>
      </c>
      <c r="C78" s="268"/>
      <c r="D78" s="268"/>
      <c r="E78" s="268"/>
      <c r="F78" s="157">
        <f>SUM(F70+F75+F76+F77)</f>
        <v>37632</v>
      </c>
      <c r="G78" s="157">
        <f>SUM(G70+G75+G76+G77)</f>
        <v>37492</v>
      </c>
      <c r="H78" s="157">
        <f>SUM(H70+H75+H76+H77)</f>
        <v>37807</v>
      </c>
    </row>
    <row r="79" spans="1:8" ht="19.5" customHeight="1">
      <c r="A79" s="81"/>
      <c r="B79" s="269" t="s">
        <v>61</v>
      </c>
      <c r="C79" s="379"/>
      <c r="D79" s="379"/>
      <c r="E79" s="379"/>
      <c r="F79" s="157">
        <v>7</v>
      </c>
      <c r="G79" s="157">
        <v>7</v>
      </c>
      <c r="H79" s="157">
        <v>7</v>
      </c>
    </row>
  </sheetData>
  <sheetProtection/>
  <mergeCells count="52">
    <mergeCell ref="F1:H1"/>
    <mergeCell ref="A6:I6"/>
    <mergeCell ref="B17:E17"/>
    <mergeCell ref="A4:H4"/>
    <mergeCell ref="A11:A12"/>
    <mergeCell ref="B11:E12"/>
    <mergeCell ref="B13:E13"/>
    <mergeCell ref="B14:E14"/>
    <mergeCell ref="B15:E15"/>
    <mergeCell ref="B16:E16"/>
    <mergeCell ref="B23:E23"/>
    <mergeCell ref="B24:E24"/>
    <mergeCell ref="B18:E18"/>
    <mergeCell ref="B19:E19"/>
    <mergeCell ref="B20:E20"/>
    <mergeCell ref="B21:E21"/>
    <mergeCell ref="B22:E22"/>
    <mergeCell ref="B25:E25"/>
    <mergeCell ref="B26:E26"/>
    <mergeCell ref="B27:E27"/>
    <mergeCell ref="B28:E28"/>
    <mergeCell ref="B37:E37"/>
    <mergeCell ref="B33:E33"/>
    <mergeCell ref="B35:E35"/>
    <mergeCell ref="B29:E29"/>
    <mergeCell ref="B30:E30"/>
    <mergeCell ref="B31:E31"/>
    <mergeCell ref="B32:E32"/>
    <mergeCell ref="B34:E34"/>
    <mergeCell ref="B36:E36"/>
    <mergeCell ref="B42:E42"/>
    <mergeCell ref="E58:H58"/>
    <mergeCell ref="B38:E38"/>
    <mergeCell ref="B39:E39"/>
    <mergeCell ref="B68:E68"/>
    <mergeCell ref="B69:E69"/>
    <mergeCell ref="B70:E70"/>
    <mergeCell ref="B71:E71"/>
    <mergeCell ref="A62:A63"/>
    <mergeCell ref="B62:E63"/>
    <mergeCell ref="B64:E64"/>
    <mergeCell ref="B65:E65"/>
    <mergeCell ref="B66:E66"/>
    <mergeCell ref="B78:E78"/>
    <mergeCell ref="B79:E79"/>
    <mergeCell ref="B73:E73"/>
    <mergeCell ref="B75:E75"/>
    <mergeCell ref="B77:E77"/>
    <mergeCell ref="B74:E74"/>
    <mergeCell ref="B76:E76"/>
    <mergeCell ref="B72:E72"/>
    <mergeCell ref="B67:E67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User1</cp:lastModifiedBy>
  <cp:lastPrinted>2013-02-15T10:23:30Z</cp:lastPrinted>
  <dcterms:created xsi:type="dcterms:W3CDTF">2004-08-25T07:05:16Z</dcterms:created>
  <dcterms:modified xsi:type="dcterms:W3CDTF">2013-02-15T10:25:03Z</dcterms:modified>
  <cp:category/>
  <cp:version/>
  <cp:contentType/>
  <cp:contentStatus/>
</cp:coreProperties>
</file>