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1084EE7F-2690-4655-BAC4-3E943F906924}" xr6:coauthVersionLast="45" xr6:coauthVersionMax="45" xr10:uidLastSave="{00000000-0000-0000-0000-000000000000}"/>
  <bookViews>
    <workbookView xWindow="-108" yWindow="-108" windowWidth="23256" windowHeight="12576" xr2:uid="{61B4D8C9-9137-45FF-9C23-55D8FDDD20CC}"/>
  </bookViews>
  <sheets>
    <sheet name="KV_1.1.sz.mell." sheetId="1" r:id="rId1"/>
  </sheets>
  <externalReferences>
    <externalReference r:id="rId2"/>
  </externalReferences>
  <definedNames>
    <definedName name="_xlnm.Print_Area" localSheetId="0">'KV_1.1.sz.mell.'!$A$1:$C$164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0" i="1" l="1"/>
  <c r="C145" i="1"/>
  <c r="C138" i="1"/>
  <c r="C134" i="1"/>
  <c r="C158" i="1" s="1"/>
  <c r="C119" i="1"/>
  <c r="C98" i="1"/>
  <c r="C133" i="1" s="1"/>
  <c r="C95" i="1"/>
  <c r="C162" i="1" s="1"/>
  <c r="C84" i="1"/>
  <c r="C80" i="1"/>
  <c r="C77" i="1"/>
  <c r="C72" i="1"/>
  <c r="C68" i="1"/>
  <c r="C91" i="1" s="1"/>
  <c r="C62" i="1"/>
  <c r="C57" i="1"/>
  <c r="C51" i="1"/>
  <c r="C39" i="1"/>
  <c r="C31" i="1"/>
  <c r="C24" i="1"/>
  <c r="C17" i="1"/>
  <c r="C10" i="1"/>
  <c r="C67" i="1" s="1"/>
  <c r="C8" i="1"/>
  <c r="C96" i="1" s="1"/>
  <c r="B3" i="1"/>
  <c r="B1" i="1"/>
  <c r="C92" i="1" l="1"/>
  <c r="C159" i="1"/>
  <c r="C160" i="1" l="1"/>
</calcChain>
</file>

<file path=xl/sharedStrings.xml><?xml version="1.0" encoding="utf-8"?>
<sst xmlns="http://schemas.openxmlformats.org/spreadsheetml/2006/main" count="310" uniqueCount="270">
  <si>
    <t>Répáshuta Község Önkormányzata</t>
  </si>
  <si>
    <t>ÖSSZEVONT MÉRLEGE</t>
  </si>
  <si>
    <t>B E V É T E L E K</t>
  </si>
  <si>
    <t>1. sz. táblázat</t>
  </si>
  <si>
    <t>Forintban!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</si>
  <si>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</si>
  <si>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</si>
  <si>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</si>
  <si>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</si>
  <si>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</si>
  <si>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</si>
  <si>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</si>
  <si>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</si>
  <si>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</si>
  <si>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</si>
  <si>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</si>
  <si>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</si>
  <si>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</si>
  <si>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</si>
  <si>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</si>
  <si>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</si>
  <si>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</si>
  <si>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</si>
  <si>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</si>
  <si>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</si>
  <si>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</si>
  <si>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</si>
  <si>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</si>
  <si>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</si>
  <si>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</si>
  <si>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</si>
  <si>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</si>
  <si>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</si>
  <si>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</si>
  <si>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</si>
  <si>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</si>
  <si>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</si>
  <si>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</si>
  <si>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</si>
  <si>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</si>
  <si>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</si>
  <si>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</si>
  <si>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</si>
  <si>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</si>
  <si>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</si>
  <si>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</si>
  <si>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</si>
  <si>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</si>
  <si>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</si>
  <si>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</si>
  <si>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</si>
  <si>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</si>
  <si>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</si>
  <si>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</si>
  <si>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</si>
  <si>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</si>
  <si>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</si>
  <si>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</si>
  <si>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</si>
  <si>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</si>
  <si>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</si>
  <si>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</si>
  <si>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</si>
  <si>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</si>
  <si>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Telekadó</t>
  </si>
  <si>
    <t>4.7.</t>
  </si>
  <si>
    <t>Egyéb közhatalmi bevétel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</si>
  <si>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</si>
  <si>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</si>
  <si>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</si>
  <si>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</si>
  <si>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</si>
  <si>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</si>
  <si>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</si>
  <si>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</si>
  <si>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</si>
  <si>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</si>
  <si>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</si>
  <si>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</si>
  <si>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</si>
  <si>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</si>
  <si>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</si>
  <si>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</si>
  <si>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</si>
  <si>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</si>
  <si>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</si>
  <si>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</si>
  <si>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</si>
  <si>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</si>
  <si>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</si>
  <si>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</si>
  <si>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</si>
  <si>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</si>
  <si>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</si>
  <si>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</si>
  <si>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</si>
  <si>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</si>
  <si>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</si>
  <si>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</si>
  <si>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</si>
  <si>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</si>
  <si>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</si>
  <si>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</si>
  <si>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</si>
  <si>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</si>
  <si>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</si>
  <si>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</si>
  <si>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</si>
  <si>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</si>
  <si>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</si>
  <si>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</si>
  <si>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</si>
  <si>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</si>
  <si>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</si>
  <si>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</si>
  <si>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</si>
  <si>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</si>
  <si>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</si>
  <si>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</si>
  <si>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</si>
  <si>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</si>
  <si>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</si>
  <si>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</si>
  <si>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</si>
  <si>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</si>
  <si>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</si>
  <si>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</si>
  <si>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</si>
  <si>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</si>
  <si>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</si>
  <si>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</si>
  <si>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</si>
  <si>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</si>
  <si>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</si>
  <si>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</si>
  <si>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</si>
  <si>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</si>
  <si>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</si>
  <si>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</si>
  <si>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</si>
  <si>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</si>
  <si>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</si>
  <si>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</si>
  <si>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</si>
  <si>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</si>
  <si>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</si>
  <si>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</si>
  <si>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</si>
  <si>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</si>
  <si>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</si>
  <si>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</si>
  <si>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</si>
  <si>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</si>
  <si>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</si>
  <si>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</si>
  <si>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</si>
  <si>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Intézményfinanszírozás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</si>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</sst>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3" fillId="0" borderId="0" xfId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9" fillId="0" borderId="0" xfId="1" applyFont="1"/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wrapText="1" indent="1"/>
    </xf>
    <xf numFmtId="164" fontId="10" fillId="0" borderId="4" xfId="1" applyNumberFormat="1" applyFont="1" applyBorder="1" applyAlignment="1">
      <alignment horizontal="right" vertical="center" wrapText="1" indent="1"/>
    </xf>
    <xf numFmtId="0" fontId="11" fillId="0" borderId="0" xfId="1" applyFont="1"/>
    <xf numFmtId="49" fontId="9" fillId="0" borderId="8" xfId="1" applyNumberFormat="1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wrapText="1" indent="1"/>
    </xf>
    <xf numFmtId="164" fontId="9" fillId="0" borderId="10" xfId="1" applyNumberFormat="1" applyFont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wrapText="1" indent="1"/>
    </xf>
    <xf numFmtId="164" fontId="9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>
      <alignment horizontal="left" vertical="center" wrapText="1" indent="1"/>
    </xf>
    <xf numFmtId="49" fontId="9" fillId="0" borderId="14" xfId="1" applyNumberFormat="1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164" fontId="9" fillId="0" borderId="16" xfId="1" applyNumberFormat="1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vertical="center"/>
    </xf>
    <xf numFmtId="164" fontId="14" fillId="0" borderId="4" xfId="1" applyNumberFormat="1" applyFont="1" applyBorder="1" applyAlignment="1">
      <alignment horizontal="right" vertical="center" wrapText="1" indent="1"/>
    </xf>
    <xf numFmtId="0" fontId="12" fillId="0" borderId="15" xfId="0" applyFont="1" applyBorder="1" applyAlignment="1">
      <alignment horizontal="left" indent="1"/>
    </xf>
    <xf numFmtId="164" fontId="15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>
      <alignment horizontal="left" wrapText="1" inden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49" fontId="9" fillId="0" borderId="2" xfId="1" applyNumberFormat="1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wrapText="1" indent="1"/>
    </xf>
    <xf numFmtId="49" fontId="9" fillId="0" borderId="19" xfId="1" applyNumberFormat="1" applyFont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164" fontId="15" fillId="0" borderId="21" xfId="1" applyNumberFormat="1" applyFont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164" fontId="10" fillId="0" borderId="4" xfId="1" applyNumberFormat="1" applyFont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>
      <alignment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1"/>
    </xf>
    <xf numFmtId="0" fontId="10" fillId="0" borderId="6" xfId="1" applyFont="1" applyBorder="1" applyAlignment="1">
      <alignment vertical="center" wrapText="1"/>
    </xf>
    <xf numFmtId="164" fontId="10" fillId="0" borderId="7" xfId="1" applyNumberFormat="1" applyFont="1" applyBorder="1" applyAlignment="1">
      <alignment horizontal="right" vertical="center" wrapText="1" indent="1"/>
    </xf>
    <xf numFmtId="49" fontId="9" fillId="0" borderId="24" xfId="1" applyNumberFormat="1" applyFont="1" applyBorder="1" applyAlignment="1">
      <alignment horizontal="left" vertical="center" wrapText="1" indent="1"/>
    </xf>
    <xf numFmtId="0" fontId="9" fillId="0" borderId="25" xfId="1" applyFont="1" applyBorder="1" applyAlignment="1">
      <alignment horizontal="left" vertical="center" wrapText="1" indent="1"/>
    </xf>
    <xf numFmtId="164" fontId="9" fillId="0" borderId="26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1" applyFont="1" applyBorder="1" applyAlignment="1">
      <alignment horizontal="left" vertical="center" wrapText="1" indent="1"/>
    </xf>
    <xf numFmtId="0" fontId="9" fillId="0" borderId="27" xfId="1" applyFont="1" applyBorder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0" fontId="9" fillId="0" borderId="15" xfId="1" applyFont="1" applyBorder="1" applyAlignment="1">
      <alignment horizontal="left" vertical="center" wrapText="1" indent="6"/>
    </xf>
    <xf numFmtId="0" fontId="9" fillId="0" borderId="12" xfId="1" applyFont="1" applyBorder="1" applyAlignment="1">
      <alignment horizontal="left" indent="6"/>
    </xf>
    <xf numFmtId="0" fontId="9" fillId="0" borderId="12" xfId="1" applyFont="1" applyBorder="1" applyAlignment="1">
      <alignment horizontal="left" vertical="center" wrapText="1" indent="6"/>
    </xf>
    <xf numFmtId="0" fontId="9" fillId="0" borderId="20" xfId="1" applyFont="1" applyBorder="1" applyAlignment="1">
      <alignment horizontal="left" vertical="center" wrapText="1" indent="7"/>
    </xf>
    <xf numFmtId="164" fontId="9" fillId="0" borderId="21" xfId="1" applyNumberFormat="1" applyFont="1" applyBorder="1" applyAlignment="1" applyProtection="1">
      <alignment horizontal="right" vertical="center" wrapText="1" indent="1"/>
      <protection locked="0"/>
    </xf>
    <xf numFmtId="0" fontId="10" fillId="0" borderId="22" xfId="1" applyFont="1" applyBorder="1" applyAlignment="1">
      <alignment horizontal="left" vertical="center" wrapText="1" indent="1"/>
    </xf>
    <xf numFmtId="0" fontId="10" fillId="0" borderId="23" xfId="1" applyFont="1" applyBorder="1" applyAlignment="1">
      <alignment vertical="center" wrapText="1"/>
    </xf>
    <xf numFmtId="164" fontId="10" fillId="0" borderId="28" xfId="1" applyNumberFormat="1" applyFont="1" applyBorder="1" applyAlignment="1">
      <alignment horizontal="right" vertical="center" wrapText="1" indent="1"/>
    </xf>
    <xf numFmtId="0" fontId="9" fillId="0" borderId="15" xfId="1" applyFont="1" applyBorder="1" applyAlignment="1">
      <alignment horizontal="left" vertical="center" wrapText="1" indent="1"/>
    </xf>
    <xf numFmtId="164" fontId="9" fillId="0" borderId="29" xfId="1" applyNumberFormat="1" applyFont="1" applyBorder="1" applyAlignment="1" applyProtection="1">
      <alignment horizontal="right" vertical="center" wrapText="1" indent="1"/>
      <protection locked="0"/>
    </xf>
    <xf numFmtId="0" fontId="9" fillId="0" borderId="9" xfId="1" applyFont="1" applyBorder="1" applyAlignment="1">
      <alignment horizontal="left" vertical="center" wrapText="1" indent="6"/>
    </xf>
    <xf numFmtId="164" fontId="9" fillId="0" borderId="30" xfId="1" applyNumberFormat="1" applyFont="1" applyBorder="1" applyAlignment="1" applyProtection="1">
      <alignment horizontal="right" vertical="center" wrapText="1" indent="1"/>
      <protection locked="0"/>
    </xf>
    <xf numFmtId="0" fontId="14" fillId="0" borderId="3" xfId="1" applyFont="1" applyBorder="1" applyAlignment="1">
      <alignment horizontal="left" vertical="center" wrapText="1" indent="1"/>
    </xf>
    <xf numFmtId="0" fontId="9" fillId="0" borderId="9" xfId="1" applyFont="1" applyBorder="1" applyAlignment="1">
      <alignment horizontal="left" vertical="center" wrapText="1" indent="1"/>
    </xf>
    <xf numFmtId="0" fontId="9" fillId="0" borderId="18" xfId="1" applyFont="1" applyBorder="1" applyAlignment="1">
      <alignment horizontal="left" vertical="center" wrapText="1" indent="1"/>
    </xf>
    <xf numFmtId="0" fontId="9" fillId="0" borderId="20" xfId="1" applyFont="1" applyBorder="1" applyAlignment="1">
      <alignment horizontal="left" vertical="center" wrapText="1" indent="1"/>
    </xf>
    <xf numFmtId="164" fontId="9" fillId="0" borderId="31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1" applyFont="1" applyBorder="1" applyAlignment="1">
      <alignment horizontal="left" vertical="center" wrapText="1" indent="1"/>
    </xf>
    <xf numFmtId="164" fontId="9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applyNumberFormat="1" applyFont="1" applyBorder="1" applyAlignment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3" fillId="0" borderId="0" xfId="1" applyFont="1"/>
    <xf numFmtId="0" fontId="13" fillId="0" borderId="22" xfId="0" applyFont="1" applyBorder="1" applyAlignment="1">
      <alignment horizontal="left" vertical="center" wrapText="1" indent="1"/>
    </xf>
    <xf numFmtId="0" fontId="13" fillId="0" borderId="23" xfId="0" applyFont="1" applyBorder="1" applyAlignment="1">
      <alignment horizontal="left" vertical="center" wrapText="1" indent="1"/>
    </xf>
    <xf numFmtId="0" fontId="15" fillId="0" borderId="0" xfId="1" applyFont="1" applyProtection="1">
      <protection locked="0"/>
    </xf>
    <xf numFmtId="164" fontId="18" fillId="0" borderId="0" xfId="1" applyNumberFormat="1" applyFont="1" applyAlignment="1">
      <alignment horizontal="right" vertical="center" indent="1"/>
    </xf>
    <xf numFmtId="0" fontId="7" fillId="0" borderId="1" xfId="0" applyFont="1" applyBorder="1" applyAlignment="1">
      <alignment horizontal="right" vertical="center"/>
    </xf>
    <xf numFmtId="0" fontId="10" fillId="0" borderId="3" xfId="1" applyFont="1" applyBorder="1" applyAlignment="1">
      <alignment vertical="center" wrapText="1"/>
    </xf>
    <xf numFmtId="0" fontId="1" fillId="0" borderId="0" xfId="1" applyAlignment="1">
      <alignment horizontal="right" vertical="center" indent="1"/>
    </xf>
    <xf numFmtId="164" fontId="6" fillId="0" borderId="1" xfId="1" applyNumberFormat="1" applyFont="1" applyBorder="1" applyAlignment="1">
      <alignment horizontal="left" vertical="center"/>
    </xf>
    <xf numFmtId="0" fontId="2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14" fillId="0" borderId="0" xfId="1" applyFont="1" applyAlignment="1">
      <alignment horizontal="center"/>
    </xf>
  </cellXfs>
  <cellStyles count="2">
    <cellStyle name="Normál" xfId="0" builtinId="0"/>
    <cellStyle name="Normál_KVRENMUNKA" xfId="1" xr:uid="{8F4492B7-24BC-4FB9-8CAE-C8F791355F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2020.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E4CD-957E-4F05-9953-E2CDBAE5CF89}">
  <sheetPr>
    <tabColor rgb="FF92D050"/>
  </sheetPr>
  <dimension ref="A1:I164"/>
  <sheetViews>
    <sheetView tabSelected="1" topLeftCell="A88" zoomScale="120" zoomScaleNormal="120" zoomScaleSheetLayoutView="100" workbookViewId="0">
      <selection activeCell="A161" sqref="A161:C161"/>
    </sheetView>
  </sheetViews>
  <sheetFormatPr defaultColWidth="9.33203125" defaultRowHeight="15.6" x14ac:dyDescent="0.3"/>
  <cols>
    <col min="1" max="1" width="9.44140625" style="2" customWidth="1"/>
    <col min="2" max="2" width="99.33203125" style="2" customWidth="1"/>
    <col min="3" max="3" width="21.6640625" style="104" customWidth="1"/>
    <col min="4" max="4" width="9" style="2" customWidth="1"/>
    <col min="5" max="256" width="9.33203125" style="2"/>
    <col min="257" max="257" width="9.44140625" style="2" customWidth="1"/>
    <col min="258" max="258" width="99.33203125" style="2" customWidth="1"/>
    <col min="259" max="259" width="21.6640625" style="2" customWidth="1"/>
    <col min="260" max="260" width="9" style="2" customWidth="1"/>
    <col min="261" max="512" width="9.33203125" style="2"/>
    <col min="513" max="513" width="9.44140625" style="2" customWidth="1"/>
    <col min="514" max="514" width="99.33203125" style="2" customWidth="1"/>
    <col min="515" max="515" width="21.6640625" style="2" customWidth="1"/>
    <col min="516" max="516" width="9" style="2" customWidth="1"/>
    <col min="517" max="768" width="9.33203125" style="2"/>
    <col min="769" max="769" width="9.44140625" style="2" customWidth="1"/>
    <col min="770" max="770" width="99.33203125" style="2" customWidth="1"/>
    <col min="771" max="771" width="21.6640625" style="2" customWidth="1"/>
    <col min="772" max="772" width="9" style="2" customWidth="1"/>
    <col min="773" max="1024" width="9.33203125" style="2"/>
    <col min="1025" max="1025" width="9.44140625" style="2" customWidth="1"/>
    <col min="1026" max="1026" width="99.33203125" style="2" customWidth="1"/>
    <col min="1027" max="1027" width="21.6640625" style="2" customWidth="1"/>
    <col min="1028" max="1028" width="9" style="2" customWidth="1"/>
    <col min="1029" max="1280" width="9.33203125" style="2"/>
    <col min="1281" max="1281" width="9.44140625" style="2" customWidth="1"/>
    <col min="1282" max="1282" width="99.33203125" style="2" customWidth="1"/>
    <col min="1283" max="1283" width="21.6640625" style="2" customWidth="1"/>
    <col min="1284" max="1284" width="9" style="2" customWidth="1"/>
    <col min="1285" max="1536" width="9.33203125" style="2"/>
    <col min="1537" max="1537" width="9.44140625" style="2" customWidth="1"/>
    <col min="1538" max="1538" width="99.33203125" style="2" customWidth="1"/>
    <col min="1539" max="1539" width="21.6640625" style="2" customWidth="1"/>
    <col min="1540" max="1540" width="9" style="2" customWidth="1"/>
    <col min="1541" max="1792" width="9.33203125" style="2"/>
    <col min="1793" max="1793" width="9.44140625" style="2" customWidth="1"/>
    <col min="1794" max="1794" width="99.33203125" style="2" customWidth="1"/>
    <col min="1795" max="1795" width="21.6640625" style="2" customWidth="1"/>
    <col min="1796" max="1796" width="9" style="2" customWidth="1"/>
    <col min="1797" max="2048" width="9.33203125" style="2"/>
    <col min="2049" max="2049" width="9.44140625" style="2" customWidth="1"/>
    <col min="2050" max="2050" width="99.33203125" style="2" customWidth="1"/>
    <col min="2051" max="2051" width="21.6640625" style="2" customWidth="1"/>
    <col min="2052" max="2052" width="9" style="2" customWidth="1"/>
    <col min="2053" max="2304" width="9.33203125" style="2"/>
    <col min="2305" max="2305" width="9.44140625" style="2" customWidth="1"/>
    <col min="2306" max="2306" width="99.33203125" style="2" customWidth="1"/>
    <col min="2307" max="2307" width="21.6640625" style="2" customWidth="1"/>
    <col min="2308" max="2308" width="9" style="2" customWidth="1"/>
    <col min="2309" max="2560" width="9.33203125" style="2"/>
    <col min="2561" max="2561" width="9.44140625" style="2" customWidth="1"/>
    <col min="2562" max="2562" width="99.33203125" style="2" customWidth="1"/>
    <col min="2563" max="2563" width="21.6640625" style="2" customWidth="1"/>
    <col min="2564" max="2564" width="9" style="2" customWidth="1"/>
    <col min="2565" max="2816" width="9.33203125" style="2"/>
    <col min="2817" max="2817" width="9.44140625" style="2" customWidth="1"/>
    <col min="2818" max="2818" width="99.33203125" style="2" customWidth="1"/>
    <col min="2819" max="2819" width="21.6640625" style="2" customWidth="1"/>
    <col min="2820" max="2820" width="9" style="2" customWidth="1"/>
    <col min="2821" max="3072" width="9.33203125" style="2"/>
    <col min="3073" max="3073" width="9.44140625" style="2" customWidth="1"/>
    <col min="3074" max="3074" width="99.33203125" style="2" customWidth="1"/>
    <col min="3075" max="3075" width="21.6640625" style="2" customWidth="1"/>
    <col min="3076" max="3076" width="9" style="2" customWidth="1"/>
    <col min="3077" max="3328" width="9.33203125" style="2"/>
    <col min="3329" max="3329" width="9.44140625" style="2" customWidth="1"/>
    <col min="3330" max="3330" width="99.33203125" style="2" customWidth="1"/>
    <col min="3331" max="3331" width="21.6640625" style="2" customWidth="1"/>
    <col min="3332" max="3332" width="9" style="2" customWidth="1"/>
    <col min="3333" max="3584" width="9.33203125" style="2"/>
    <col min="3585" max="3585" width="9.44140625" style="2" customWidth="1"/>
    <col min="3586" max="3586" width="99.33203125" style="2" customWidth="1"/>
    <col min="3587" max="3587" width="21.6640625" style="2" customWidth="1"/>
    <col min="3588" max="3588" width="9" style="2" customWidth="1"/>
    <col min="3589" max="3840" width="9.33203125" style="2"/>
    <col min="3841" max="3841" width="9.44140625" style="2" customWidth="1"/>
    <col min="3842" max="3842" width="99.33203125" style="2" customWidth="1"/>
    <col min="3843" max="3843" width="21.6640625" style="2" customWidth="1"/>
    <col min="3844" max="3844" width="9" style="2" customWidth="1"/>
    <col min="3845" max="4096" width="9.33203125" style="2"/>
    <col min="4097" max="4097" width="9.44140625" style="2" customWidth="1"/>
    <col min="4098" max="4098" width="99.33203125" style="2" customWidth="1"/>
    <col min="4099" max="4099" width="21.6640625" style="2" customWidth="1"/>
    <col min="4100" max="4100" width="9" style="2" customWidth="1"/>
    <col min="4101" max="4352" width="9.33203125" style="2"/>
    <col min="4353" max="4353" width="9.44140625" style="2" customWidth="1"/>
    <col min="4354" max="4354" width="99.33203125" style="2" customWidth="1"/>
    <col min="4355" max="4355" width="21.6640625" style="2" customWidth="1"/>
    <col min="4356" max="4356" width="9" style="2" customWidth="1"/>
    <col min="4357" max="4608" width="9.33203125" style="2"/>
    <col min="4609" max="4609" width="9.44140625" style="2" customWidth="1"/>
    <col min="4610" max="4610" width="99.33203125" style="2" customWidth="1"/>
    <col min="4611" max="4611" width="21.6640625" style="2" customWidth="1"/>
    <col min="4612" max="4612" width="9" style="2" customWidth="1"/>
    <col min="4613" max="4864" width="9.33203125" style="2"/>
    <col min="4865" max="4865" width="9.44140625" style="2" customWidth="1"/>
    <col min="4866" max="4866" width="99.33203125" style="2" customWidth="1"/>
    <col min="4867" max="4867" width="21.6640625" style="2" customWidth="1"/>
    <col min="4868" max="4868" width="9" style="2" customWidth="1"/>
    <col min="4869" max="5120" width="9.33203125" style="2"/>
    <col min="5121" max="5121" width="9.44140625" style="2" customWidth="1"/>
    <col min="5122" max="5122" width="99.33203125" style="2" customWidth="1"/>
    <col min="5123" max="5123" width="21.6640625" style="2" customWidth="1"/>
    <col min="5124" max="5124" width="9" style="2" customWidth="1"/>
    <col min="5125" max="5376" width="9.33203125" style="2"/>
    <col min="5377" max="5377" width="9.44140625" style="2" customWidth="1"/>
    <col min="5378" max="5378" width="99.33203125" style="2" customWidth="1"/>
    <col min="5379" max="5379" width="21.6640625" style="2" customWidth="1"/>
    <col min="5380" max="5380" width="9" style="2" customWidth="1"/>
    <col min="5381" max="5632" width="9.33203125" style="2"/>
    <col min="5633" max="5633" width="9.44140625" style="2" customWidth="1"/>
    <col min="5634" max="5634" width="99.33203125" style="2" customWidth="1"/>
    <col min="5635" max="5635" width="21.6640625" style="2" customWidth="1"/>
    <col min="5636" max="5636" width="9" style="2" customWidth="1"/>
    <col min="5637" max="5888" width="9.33203125" style="2"/>
    <col min="5889" max="5889" width="9.44140625" style="2" customWidth="1"/>
    <col min="5890" max="5890" width="99.33203125" style="2" customWidth="1"/>
    <col min="5891" max="5891" width="21.6640625" style="2" customWidth="1"/>
    <col min="5892" max="5892" width="9" style="2" customWidth="1"/>
    <col min="5893" max="6144" width="9.33203125" style="2"/>
    <col min="6145" max="6145" width="9.44140625" style="2" customWidth="1"/>
    <col min="6146" max="6146" width="99.33203125" style="2" customWidth="1"/>
    <col min="6147" max="6147" width="21.6640625" style="2" customWidth="1"/>
    <col min="6148" max="6148" width="9" style="2" customWidth="1"/>
    <col min="6149" max="6400" width="9.33203125" style="2"/>
    <col min="6401" max="6401" width="9.44140625" style="2" customWidth="1"/>
    <col min="6402" max="6402" width="99.33203125" style="2" customWidth="1"/>
    <col min="6403" max="6403" width="21.6640625" style="2" customWidth="1"/>
    <col min="6404" max="6404" width="9" style="2" customWidth="1"/>
    <col min="6405" max="6656" width="9.33203125" style="2"/>
    <col min="6657" max="6657" width="9.44140625" style="2" customWidth="1"/>
    <col min="6658" max="6658" width="99.33203125" style="2" customWidth="1"/>
    <col min="6659" max="6659" width="21.6640625" style="2" customWidth="1"/>
    <col min="6660" max="6660" width="9" style="2" customWidth="1"/>
    <col min="6661" max="6912" width="9.33203125" style="2"/>
    <col min="6913" max="6913" width="9.44140625" style="2" customWidth="1"/>
    <col min="6914" max="6914" width="99.33203125" style="2" customWidth="1"/>
    <col min="6915" max="6915" width="21.6640625" style="2" customWidth="1"/>
    <col min="6916" max="6916" width="9" style="2" customWidth="1"/>
    <col min="6917" max="7168" width="9.33203125" style="2"/>
    <col min="7169" max="7169" width="9.44140625" style="2" customWidth="1"/>
    <col min="7170" max="7170" width="99.33203125" style="2" customWidth="1"/>
    <col min="7171" max="7171" width="21.6640625" style="2" customWidth="1"/>
    <col min="7172" max="7172" width="9" style="2" customWidth="1"/>
    <col min="7173" max="7424" width="9.33203125" style="2"/>
    <col min="7425" max="7425" width="9.44140625" style="2" customWidth="1"/>
    <col min="7426" max="7426" width="99.33203125" style="2" customWidth="1"/>
    <col min="7427" max="7427" width="21.6640625" style="2" customWidth="1"/>
    <col min="7428" max="7428" width="9" style="2" customWidth="1"/>
    <col min="7429" max="7680" width="9.33203125" style="2"/>
    <col min="7681" max="7681" width="9.44140625" style="2" customWidth="1"/>
    <col min="7682" max="7682" width="99.33203125" style="2" customWidth="1"/>
    <col min="7683" max="7683" width="21.6640625" style="2" customWidth="1"/>
    <col min="7684" max="7684" width="9" style="2" customWidth="1"/>
    <col min="7685" max="7936" width="9.33203125" style="2"/>
    <col min="7937" max="7937" width="9.44140625" style="2" customWidth="1"/>
    <col min="7938" max="7938" width="99.33203125" style="2" customWidth="1"/>
    <col min="7939" max="7939" width="21.6640625" style="2" customWidth="1"/>
    <col min="7940" max="7940" width="9" style="2" customWidth="1"/>
    <col min="7941" max="8192" width="9.33203125" style="2"/>
    <col min="8193" max="8193" width="9.44140625" style="2" customWidth="1"/>
    <col min="8194" max="8194" width="99.33203125" style="2" customWidth="1"/>
    <col min="8195" max="8195" width="21.6640625" style="2" customWidth="1"/>
    <col min="8196" max="8196" width="9" style="2" customWidth="1"/>
    <col min="8197" max="8448" width="9.33203125" style="2"/>
    <col min="8449" max="8449" width="9.44140625" style="2" customWidth="1"/>
    <col min="8450" max="8450" width="99.33203125" style="2" customWidth="1"/>
    <col min="8451" max="8451" width="21.6640625" style="2" customWidth="1"/>
    <col min="8452" max="8452" width="9" style="2" customWidth="1"/>
    <col min="8453" max="8704" width="9.33203125" style="2"/>
    <col min="8705" max="8705" width="9.44140625" style="2" customWidth="1"/>
    <col min="8706" max="8706" width="99.33203125" style="2" customWidth="1"/>
    <col min="8707" max="8707" width="21.6640625" style="2" customWidth="1"/>
    <col min="8708" max="8708" width="9" style="2" customWidth="1"/>
    <col min="8709" max="8960" width="9.33203125" style="2"/>
    <col min="8961" max="8961" width="9.44140625" style="2" customWidth="1"/>
    <col min="8962" max="8962" width="99.33203125" style="2" customWidth="1"/>
    <col min="8963" max="8963" width="21.6640625" style="2" customWidth="1"/>
    <col min="8964" max="8964" width="9" style="2" customWidth="1"/>
    <col min="8965" max="9216" width="9.33203125" style="2"/>
    <col min="9217" max="9217" width="9.44140625" style="2" customWidth="1"/>
    <col min="9218" max="9218" width="99.33203125" style="2" customWidth="1"/>
    <col min="9219" max="9219" width="21.6640625" style="2" customWidth="1"/>
    <col min="9220" max="9220" width="9" style="2" customWidth="1"/>
    <col min="9221" max="9472" width="9.33203125" style="2"/>
    <col min="9473" max="9473" width="9.44140625" style="2" customWidth="1"/>
    <col min="9474" max="9474" width="99.33203125" style="2" customWidth="1"/>
    <col min="9475" max="9475" width="21.6640625" style="2" customWidth="1"/>
    <col min="9476" max="9476" width="9" style="2" customWidth="1"/>
    <col min="9477" max="9728" width="9.33203125" style="2"/>
    <col min="9729" max="9729" width="9.44140625" style="2" customWidth="1"/>
    <col min="9730" max="9730" width="99.33203125" style="2" customWidth="1"/>
    <col min="9731" max="9731" width="21.6640625" style="2" customWidth="1"/>
    <col min="9732" max="9732" width="9" style="2" customWidth="1"/>
    <col min="9733" max="9984" width="9.33203125" style="2"/>
    <col min="9985" max="9985" width="9.44140625" style="2" customWidth="1"/>
    <col min="9986" max="9986" width="99.33203125" style="2" customWidth="1"/>
    <col min="9987" max="9987" width="21.6640625" style="2" customWidth="1"/>
    <col min="9988" max="9988" width="9" style="2" customWidth="1"/>
    <col min="9989" max="10240" width="9.33203125" style="2"/>
    <col min="10241" max="10241" width="9.44140625" style="2" customWidth="1"/>
    <col min="10242" max="10242" width="99.33203125" style="2" customWidth="1"/>
    <col min="10243" max="10243" width="21.6640625" style="2" customWidth="1"/>
    <col min="10244" max="10244" width="9" style="2" customWidth="1"/>
    <col min="10245" max="10496" width="9.33203125" style="2"/>
    <col min="10497" max="10497" width="9.44140625" style="2" customWidth="1"/>
    <col min="10498" max="10498" width="99.33203125" style="2" customWidth="1"/>
    <col min="10499" max="10499" width="21.6640625" style="2" customWidth="1"/>
    <col min="10500" max="10500" width="9" style="2" customWidth="1"/>
    <col min="10501" max="10752" width="9.33203125" style="2"/>
    <col min="10753" max="10753" width="9.44140625" style="2" customWidth="1"/>
    <col min="10754" max="10754" width="99.33203125" style="2" customWidth="1"/>
    <col min="10755" max="10755" width="21.6640625" style="2" customWidth="1"/>
    <col min="10756" max="10756" width="9" style="2" customWidth="1"/>
    <col min="10757" max="11008" width="9.33203125" style="2"/>
    <col min="11009" max="11009" width="9.44140625" style="2" customWidth="1"/>
    <col min="11010" max="11010" width="99.33203125" style="2" customWidth="1"/>
    <col min="11011" max="11011" width="21.6640625" style="2" customWidth="1"/>
    <col min="11012" max="11012" width="9" style="2" customWidth="1"/>
    <col min="11013" max="11264" width="9.33203125" style="2"/>
    <col min="11265" max="11265" width="9.44140625" style="2" customWidth="1"/>
    <col min="11266" max="11266" width="99.33203125" style="2" customWidth="1"/>
    <col min="11267" max="11267" width="21.6640625" style="2" customWidth="1"/>
    <col min="11268" max="11268" width="9" style="2" customWidth="1"/>
    <col min="11269" max="11520" width="9.33203125" style="2"/>
    <col min="11521" max="11521" width="9.44140625" style="2" customWidth="1"/>
    <col min="11522" max="11522" width="99.33203125" style="2" customWidth="1"/>
    <col min="11523" max="11523" width="21.6640625" style="2" customWidth="1"/>
    <col min="11524" max="11524" width="9" style="2" customWidth="1"/>
    <col min="11525" max="11776" width="9.33203125" style="2"/>
    <col min="11777" max="11777" width="9.44140625" style="2" customWidth="1"/>
    <col min="11778" max="11778" width="99.33203125" style="2" customWidth="1"/>
    <col min="11779" max="11779" width="21.6640625" style="2" customWidth="1"/>
    <col min="11780" max="11780" width="9" style="2" customWidth="1"/>
    <col min="11781" max="12032" width="9.33203125" style="2"/>
    <col min="12033" max="12033" width="9.44140625" style="2" customWidth="1"/>
    <col min="12034" max="12034" width="99.33203125" style="2" customWidth="1"/>
    <col min="12035" max="12035" width="21.6640625" style="2" customWidth="1"/>
    <col min="12036" max="12036" width="9" style="2" customWidth="1"/>
    <col min="12037" max="12288" width="9.33203125" style="2"/>
    <col min="12289" max="12289" width="9.44140625" style="2" customWidth="1"/>
    <col min="12290" max="12290" width="99.33203125" style="2" customWidth="1"/>
    <col min="12291" max="12291" width="21.6640625" style="2" customWidth="1"/>
    <col min="12292" max="12292" width="9" style="2" customWidth="1"/>
    <col min="12293" max="12544" width="9.33203125" style="2"/>
    <col min="12545" max="12545" width="9.44140625" style="2" customWidth="1"/>
    <col min="12546" max="12546" width="99.33203125" style="2" customWidth="1"/>
    <col min="12547" max="12547" width="21.6640625" style="2" customWidth="1"/>
    <col min="12548" max="12548" width="9" style="2" customWidth="1"/>
    <col min="12549" max="12800" width="9.33203125" style="2"/>
    <col min="12801" max="12801" width="9.44140625" style="2" customWidth="1"/>
    <col min="12802" max="12802" width="99.33203125" style="2" customWidth="1"/>
    <col min="12803" max="12803" width="21.6640625" style="2" customWidth="1"/>
    <col min="12804" max="12804" width="9" style="2" customWidth="1"/>
    <col min="12805" max="13056" width="9.33203125" style="2"/>
    <col min="13057" max="13057" width="9.44140625" style="2" customWidth="1"/>
    <col min="13058" max="13058" width="99.33203125" style="2" customWidth="1"/>
    <col min="13059" max="13059" width="21.6640625" style="2" customWidth="1"/>
    <col min="13060" max="13060" width="9" style="2" customWidth="1"/>
    <col min="13061" max="13312" width="9.33203125" style="2"/>
    <col min="13313" max="13313" width="9.44140625" style="2" customWidth="1"/>
    <col min="13314" max="13314" width="99.33203125" style="2" customWidth="1"/>
    <col min="13315" max="13315" width="21.6640625" style="2" customWidth="1"/>
    <col min="13316" max="13316" width="9" style="2" customWidth="1"/>
    <col min="13317" max="13568" width="9.33203125" style="2"/>
    <col min="13569" max="13569" width="9.44140625" style="2" customWidth="1"/>
    <col min="13570" max="13570" width="99.33203125" style="2" customWidth="1"/>
    <col min="13571" max="13571" width="21.6640625" style="2" customWidth="1"/>
    <col min="13572" max="13572" width="9" style="2" customWidth="1"/>
    <col min="13573" max="13824" width="9.33203125" style="2"/>
    <col min="13825" max="13825" width="9.44140625" style="2" customWidth="1"/>
    <col min="13826" max="13826" width="99.33203125" style="2" customWidth="1"/>
    <col min="13827" max="13827" width="21.6640625" style="2" customWidth="1"/>
    <col min="13828" max="13828" width="9" style="2" customWidth="1"/>
    <col min="13829" max="14080" width="9.33203125" style="2"/>
    <col min="14081" max="14081" width="9.44140625" style="2" customWidth="1"/>
    <col min="14082" max="14082" width="99.33203125" style="2" customWidth="1"/>
    <col min="14083" max="14083" width="21.6640625" style="2" customWidth="1"/>
    <col min="14084" max="14084" width="9" style="2" customWidth="1"/>
    <col min="14085" max="14336" width="9.33203125" style="2"/>
    <col min="14337" max="14337" width="9.44140625" style="2" customWidth="1"/>
    <col min="14338" max="14338" width="99.33203125" style="2" customWidth="1"/>
    <col min="14339" max="14339" width="21.6640625" style="2" customWidth="1"/>
    <col min="14340" max="14340" width="9" style="2" customWidth="1"/>
    <col min="14341" max="14592" width="9.33203125" style="2"/>
    <col min="14593" max="14593" width="9.44140625" style="2" customWidth="1"/>
    <col min="14594" max="14594" width="99.33203125" style="2" customWidth="1"/>
    <col min="14595" max="14595" width="21.6640625" style="2" customWidth="1"/>
    <col min="14596" max="14596" width="9" style="2" customWidth="1"/>
    <col min="14597" max="14848" width="9.33203125" style="2"/>
    <col min="14849" max="14849" width="9.44140625" style="2" customWidth="1"/>
    <col min="14850" max="14850" width="99.33203125" style="2" customWidth="1"/>
    <col min="14851" max="14851" width="21.6640625" style="2" customWidth="1"/>
    <col min="14852" max="14852" width="9" style="2" customWidth="1"/>
    <col min="14853" max="15104" width="9.33203125" style="2"/>
    <col min="15105" max="15105" width="9.44140625" style="2" customWidth="1"/>
    <col min="15106" max="15106" width="99.33203125" style="2" customWidth="1"/>
    <col min="15107" max="15107" width="21.6640625" style="2" customWidth="1"/>
    <col min="15108" max="15108" width="9" style="2" customWidth="1"/>
    <col min="15109" max="15360" width="9.33203125" style="2"/>
    <col min="15361" max="15361" width="9.44140625" style="2" customWidth="1"/>
    <col min="15362" max="15362" width="99.33203125" style="2" customWidth="1"/>
    <col min="15363" max="15363" width="21.6640625" style="2" customWidth="1"/>
    <col min="15364" max="15364" width="9" style="2" customWidth="1"/>
    <col min="15365" max="15616" width="9.33203125" style="2"/>
    <col min="15617" max="15617" width="9.44140625" style="2" customWidth="1"/>
    <col min="15618" max="15618" width="99.33203125" style="2" customWidth="1"/>
    <col min="15619" max="15619" width="21.6640625" style="2" customWidth="1"/>
    <col min="15620" max="15620" width="9" style="2" customWidth="1"/>
    <col min="15621" max="15872" width="9.33203125" style="2"/>
    <col min="15873" max="15873" width="9.44140625" style="2" customWidth="1"/>
    <col min="15874" max="15874" width="99.33203125" style="2" customWidth="1"/>
    <col min="15875" max="15875" width="21.6640625" style="2" customWidth="1"/>
    <col min="15876" max="15876" width="9" style="2" customWidth="1"/>
    <col min="15877" max="16128" width="9.33203125" style="2"/>
    <col min="16129" max="16129" width="9.44140625" style="2" customWidth="1"/>
    <col min="16130" max="16130" width="99.33203125" style="2" customWidth="1"/>
    <col min="16131" max="16131" width="21.6640625" style="2" customWidth="1"/>
    <col min="16132" max="16132" width="9" style="2" customWidth="1"/>
    <col min="16133" max="16384" width="9.33203125" style="2"/>
  </cols>
  <sheetData>
    <row r="1" spans="1:3" ht="18.75" customHeight="1" x14ac:dyDescent="0.3">
      <c r="A1" s="1"/>
      <c r="B1" s="106" t="str">
        <f>CONCATENATE("1.1. melléklet ",[1]ALAPADATOK!A7," ",[1]ALAPADATOK!B7," ",[1]ALAPADATOK!C7," ",[1]ALAPADATOK!D7," ",[1]ALAPADATOK!E7," ",[1]ALAPADATOK!F7," ",[1]ALAPADATOK!G7," ",[1]ALAPADATOK!H7)</f>
        <v>1.1. melléklet a … / 2020 ( … ) önkormányzati rendelethez</v>
      </c>
      <c r="C1" s="107"/>
    </row>
    <row r="2" spans="1:3" ht="21.9" customHeight="1" x14ac:dyDescent="0.3">
      <c r="A2" s="3"/>
      <c r="B2" s="4" t="s">
        <v>0</v>
      </c>
      <c r="C2" s="5"/>
    </row>
    <row r="3" spans="1:3" ht="21.9" customHeight="1" x14ac:dyDescent="0.3">
      <c r="A3" s="5"/>
      <c r="B3" s="4" t="str">
        <f>CONCATENATE([1]ALAPADATOK!D7,". ÉVI KÖLTSÉGVETÉS")</f>
        <v>2020. ÉVI KÖLTSÉGVETÉS</v>
      </c>
      <c r="C3" s="5"/>
    </row>
    <row r="4" spans="1:3" ht="21.9" customHeight="1" x14ac:dyDescent="0.3">
      <c r="A4" s="5"/>
      <c r="B4" s="4" t="s">
        <v>1</v>
      </c>
      <c r="C4" s="5"/>
    </row>
    <row r="5" spans="1:3" ht="21.9" customHeight="1" x14ac:dyDescent="0.3">
      <c r="A5" s="1"/>
      <c r="B5" s="1"/>
      <c r="C5" s="6"/>
    </row>
    <row r="6" spans="1:3" ht="15.15" customHeight="1" x14ac:dyDescent="0.3">
      <c r="A6" s="108" t="s">
        <v>2</v>
      </c>
      <c r="B6" s="108"/>
      <c r="C6" s="108"/>
    </row>
    <row r="7" spans="1:3" ht="15.15" customHeight="1" thickBot="1" x14ac:dyDescent="0.35">
      <c r="A7" s="109" t="s">
        <v>3</v>
      </c>
      <c r="B7" s="109"/>
      <c r="C7" s="7" t="s">
        <v>4</v>
      </c>
    </row>
    <row r="8" spans="1:3" ht="24" customHeight="1" thickBot="1" x14ac:dyDescent="0.35">
      <c r="A8" s="8" t="s">
        <v>5</v>
      </c>
      <c r="B8" s="9" t="s">
        <v>6</v>
      </c>
      <c r="C8" s="10" t="str">
        <f>+CONCATENATE(LEFT([1]KV_ÖSSZEFÜGGÉSEK!A5,4),". évi előirányzat")</f>
        <v>2020. évi előirányzat</v>
      </c>
    </row>
    <row r="9" spans="1:3" s="14" customFormat="1" ht="12" customHeight="1" thickBot="1" x14ac:dyDescent="0.25">
      <c r="A9" s="11"/>
      <c r="B9" s="12" t="s">
        <v>7</v>
      </c>
      <c r="C9" s="13" t="s">
        <v>8</v>
      </c>
    </row>
    <row r="10" spans="1:3" s="18" customFormat="1" ht="12" customHeight="1" thickBot="1" x14ac:dyDescent="0.3">
      <c r="A10" s="15" t="s">
        <v>9</v>
      </c>
      <c r="B10" s="16" t="s">
        <v>10</v>
      </c>
      <c r="C10" s="17">
        <f>+C11+C12+C13+C14+C15+C16</f>
        <v>30408666</v>
      </c>
    </row>
    <row r="11" spans="1:3" s="18" customFormat="1" ht="12" customHeight="1" x14ac:dyDescent="0.25">
      <c r="A11" s="19" t="s">
        <v>11</v>
      </c>
      <c r="B11" s="20" t="s">
        <v>12</v>
      </c>
      <c r="C11" s="21">
        <v>11575100</v>
      </c>
    </row>
    <row r="12" spans="1:3" s="18" customFormat="1" ht="12" customHeight="1" x14ac:dyDescent="0.25">
      <c r="A12" s="22" t="s">
        <v>13</v>
      </c>
      <c r="B12" s="23" t="s">
        <v>14</v>
      </c>
      <c r="C12" s="24">
        <v>10630340</v>
      </c>
    </row>
    <row r="13" spans="1:3" s="18" customFormat="1" ht="12" customHeight="1" x14ac:dyDescent="0.25">
      <c r="A13" s="22" t="s">
        <v>15</v>
      </c>
      <c r="B13" s="23" t="s">
        <v>16</v>
      </c>
      <c r="C13" s="24">
        <v>6403226</v>
      </c>
    </row>
    <row r="14" spans="1:3" s="18" customFormat="1" ht="12" customHeight="1" x14ac:dyDescent="0.25">
      <c r="A14" s="22" t="s">
        <v>17</v>
      </c>
      <c r="B14" s="23" t="s">
        <v>18</v>
      </c>
      <c r="C14" s="24">
        <v>1800000</v>
      </c>
    </row>
    <row r="15" spans="1:3" s="18" customFormat="1" ht="12" customHeight="1" x14ac:dyDescent="0.25">
      <c r="A15" s="22" t="s">
        <v>19</v>
      </c>
      <c r="B15" s="25" t="s">
        <v>20</v>
      </c>
      <c r="C15" s="24"/>
    </row>
    <row r="16" spans="1:3" s="18" customFormat="1" ht="12" customHeight="1" thickBot="1" x14ac:dyDescent="0.3">
      <c r="A16" s="26" t="s">
        <v>21</v>
      </c>
      <c r="B16" s="27" t="s">
        <v>22</v>
      </c>
      <c r="C16" s="24"/>
    </row>
    <row r="17" spans="1:3" s="18" customFormat="1" ht="12" customHeight="1" thickBot="1" x14ac:dyDescent="0.3">
      <c r="A17" s="15" t="s">
        <v>23</v>
      </c>
      <c r="B17" s="28" t="s">
        <v>24</v>
      </c>
      <c r="C17" s="17">
        <f>+C18+C19+C20+C21+C22</f>
        <v>6849880</v>
      </c>
    </row>
    <row r="18" spans="1:3" s="18" customFormat="1" ht="12" customHeight="1" x14ac:dyDescent="0.25">
      <c r="A18" s="19" t="s">
        <v>25</v>
      </c>
      <c r="B18" s="20" t="s">
        <v>26</v>
      </c>
      <c r="C18" s="21"/>
    </row>
    <row r="19" spans="1:3" s="18" customFormat="1" ht="12" customHeight="1" x14ac:dyDescent="0.25">
      <c r="A19" s="22" t="s">
        <v>27</v>
      </c>
      <c r="B19" s="23" t="s">
        <v>28</v>
      </c>
      <c r="C19" s="24"/>
    </row>
    <row r="20" spans="1:3" s="18" customFormat="1" ht="12" customHeight="1" x14ac:dyDescent="0.25">
      <c r="A20" s="22" t="s">
        <v>29</v>
      </c>
      <c r="B20" s="23" t="s">
        <v>30</v>
      </c>
      <c r="C20" s="24"/>
    </row>
    <row r="21" spans="1:3" s="18" customFormat="1" ht="12" customHeight="1" x14ac:dyDescent="0.25">
      <c r="A21" s="22" t="s">
        <v>31</v>
      </c>
      <c r="B21" s="23" t="s">
        <v>32</v>
      </c>
      <c r="C21" s="24"/>
    </row>
    <row r="22" spans="1:3" s="18" customFormat="1" ht="12" customHeight="1" x14ac:dyDescent="0.25">
      <c r="A22" s="22" t="s">
        <v>33</v>
      </c>
      <c r="B22" s="23" t="s">
        <v>34</v>
      </c>
      <c r="C22" s="24">
        <v>6849880</v>
      </c>
    </row>
    <row r="23" spans="1:3" s="18" customFormat="1" ht="12" customHeight="1" thickBot="1" x14ac:dyDescent="0.3">
      <c r="A23" s="26" t="s">
        <v>35</v>
      </c>
      <c r="B23" s="27" t="s">
        <v>36</v>
      </c>
      <c r="C23" s="29"/>
    </row>
    <row r="24" spans="1:3" s="18" customFormat="1" ht="12" customHeight="1" thickBot="1" x14ac:dyDescent="0.3">
      <c r="A24" s="15" t="s">
        <v>37</v>
      </c>
      <c r="B24" s="16" t="s">
        <v>38</v>
      </c>
      <c r="C24" s="17">
        <f>+C25+C26+C27+C28+C29</f>
        <v>0</v>
      </c>
    </row>
    <row r="25" spans="1:3" s="18" customFormat="1" ht="12" customHeight="1" x14ac:dyDescent="0.25">
      <c r="A25" s="19" t="s">
        <v>39</v>
      </c>
      <c r="B25" s="20" t="s">
        <v>40</v>
      </c>
      <c r="C25" s="21"/>
    </row>
    <row r="26" spans="1:3" s="18" customFormat="1" ht="12" customHeight="1" x14ac:dyDescent="0.25">
      <c r="A26" s="22" t="s">
        <v>41</v>
      </c>
      <c r="B26" s="23" t="s">
        <v>42</v>
      </c>
      <c r="C26" s="24"/>
    </row>
    <row r="27" spans="1:3" s="18" customFormat="1" ht="12" customHeight="1" x14ac:dyDescent="0.25">
      <c r="A27" s="22" t="s">
        <v>43</v>
      </c>
      <c r="B27" s="23" t="s">
        <v>44</v>
      </c>
      <c r="C27" s="24"/>
    </row>
    <row r="28" spans="1:3" s="18" customFormat="1" ht="12" customHeight="1" x14ac:dyDescent="0.25">
      <c r="A28" s="22" t="s">
        <v>45</v>
      </c>
      <c r="B28" s="23" t="s">
        <v>46</v>
      </c>
      <c r="C28" s="24"/>
    </row>
    <row r="29" spans="1:3" s="18" customFormat="1" ht="12" customHeight="1" x14ac:dyDescent="0.25">
      <c r="A29" s="22" t="s">
        <v>47</v>
      </c>
      <c r="B29" s="23" t="s">
        <v>48</v>
      </c>
      <c r="C29" s="24"/>
    </row>
    <row r="30" spans="1:3" s="33" customFormat="1" ht="12" customHeight="1" thickBot="1" x14ac:dyDescent="0.3">
      <c r="A30" s="30" t="s">
        <v>49</v>
      </c>
      <c r="B30" s="31" t="s">
        <v>50</v>
      </c>
      <c r="C30" s="32"/>
    </row>
    <row r="31" spans="1:3" s="18" customFormat="1" ht="12" customHeight="1" thickBot="1" x14ac:dyDescent="0.3">
      <c r="A31" s="15" t="s">
        <v>51</v>
      </c>
      <c r="B31" s="16" t="s">
        <v>52</v>
      </c>
      <c r="C31" s="34">
        <f>SUM(C32:C38)</f>
        <v>12500000</v>
      </c>
    </row>
    <row r="32" spans="1:3" s="18" customFormat="1" ht="12" customHeight="1" x14ac:dyDescent="0.25">
      <c r="A32" s="19" t="s">
        <v>53</v>
      </c>
      <c r="B32" s="20" t="s">
        <v>54</v>
      </c>
      <c r="C32" s="21">
        <v>2500000</v>
      </c>
    </row>
    <row r="33" spans="1:3" s="18" customFormat="1" ht="12" customHeight="1" x14ac:dyDescent="0.25">
      <c r="A33" s="22" t="s">
        <v>55</v>
      </c>
      <c r="B33" s="23" t="s">
        <v>56</v>
      </c>
      <c r="C33" s="24">
        <v>600000</v>
      </c>
    </row>
    <row r="34" spans="1:3" s="18" customFormat="1" ht="12" customHeight="1" x14ac:dyDescent="0.25">
      <c r="A34" s="22" t="s">
        <v>57</v>
      </c>
      <c r="B34" s="23" t="s">
        <v>58</v>
      </c>
      <c r="C34" s="24">
        <v>6700000</v>
      </c>
    </row>
    <row r="35" spans="1:3" s="18" customFormat="1" ht="12" customHeight="1" x14ac:dyDescent="0.25">
      <c r="A35" s="22" t="s">
        <v>59</v>
      </c>
      <c r="B35" s="23" t="s">
        <v>60</v>
      </c>
      <c r="C35" s="24"/>
    </row>
    <row r="36" spans="1:3" s="18" customFormat="1" ht="12" customHeight="1" x14ac:dyDescent="0.25">
      <c r="A36" s="22" t="s">
        <v>61</v>
      </c>
      <c r="B36" s="23" t="s">
        <v>62</v>
      </c>
      <c r="C36" s="24">
        <v>2400000</v>
      </c>
    </row>
    <row r="37" spans="1:3" s="18" customFormat="1" ht="12" customHeight="1" x14ac:dyDescent="0.25">
      <c r="A37" s="22" t="s">
        <v>63</v>
      </c>
      <c r="B37" s="23" t="s">
        <v>64</v>
      </c>
      <c r="C37" s="24"/>
    </row>
    <row r="38" spans="1:3" s="18" customFormat="1" ht="12" customHeight="1" thickBot="1" x14ac:dyDescent="0.3">
      <c r="A38" s="26" t="s">
        <v>65</v>
      </c>
      <c r="B38" s="35" t="s">
        <v>66</v>
      </c>
      <c r="C38" s="29">
        <v>300000</v>
      </c>
    </row>
    <row r="39" spans="1:3" s="18" customFormat="1" ht="12" customHeight="1" thickBot="1" x14ac:dyDescent="0.3">
      <c r="A39" s="15" t="s">
        <v>67</v>
      </c>
      <c r="B39" s="16" t="s">
        <v>68</v>
      </c>
      <c r="C39" s="17">
        <f>SUM(C40:C50)</f>
        <v>13245510</v>
      </c>
    </row>
    <row r="40" spans="1:3" s="18" customFormat="1" ht="12" customHeight="1" x14ac:dyDescent="0.25">
      <c r="A40" s="19" t="s">
        <v>69</v>
      </c>
      <c r="B40" s="20" t="s">
        <v>70</v>
      </c>
      <c r="C40" s="21"/>
    </row>
    <row r="41" spans="1:3" s="18" customFormat="1" ht="12" customHeight="1" x14ac:dyDescent="0.25">
      <c r="A41" s="22" t="s">
        <v>71</v>
      </c>
      <c r="B41" s="23" t="s">
        <v>72</v>
      </c>
      <c r="C41" s="24">
        <v>4150000</v>
      </c>
    </row>
    <row r="42" spans="1:3" s="18" customFormat="1" ht="12" customHeight="1" x14ac:dyDescent="0.25">
      <c r="A42" s="22" t="s">
        <v>73</v>
      </c>
      <c r="B42" s="23" t="s">
        <v>74</v>
      </c>
      <c r="C42" s="24">
        <v>6009000</v>
      </c>
    </row>
    <row r="43" spans="1:3" s="18" customFormat="1" ht="12" customHeight="1" x14ac:dyDescent="0.25">
      <c r="A43" s="22" t="s">
        <v>75</v>
      </c>
      <c r="B43" s="23" t="s">
        <v>76</v>
      </c>
      <c r="C43" s="24"/>
    </row>
    <row r="44" spans="1:3" s="18" customFormat="1" ht="12" customHeight="1" x14ac:dyDescent="0.25">
      <c r="A44" s="22" t="s">
        <v>77</v>
      </c>
      <c r="B44" s="23" t="s">
        <v>78</v>
      </c>
      <c r="C44" s="24">
        <v>3086510</v>
      </c>
    </row>
    <row r="45" spans="1:3" s="18" customFormat="1" ht="12" customHeight="1" x14ac:dyDescent="0.25">
      <c r="A45" s="22" t="s">
        <v>79</v>
      </c>
      <c r="B45" s="23" t="s">
        <v>80</v>
      </c>
      <c r="C45" s="24"/>
    </row>
    <row r="46" spans="1:3" s="18" customFormat="1" ht="12" customHeight="1" x14ac:dyDescent="0.25">
      <c r="A46" s="22" t="s">
        <v>81</v>
      </c>
      <c r="B46" s="23" t="s">
        <v>82</v>
      </c>
      <c r="C46" s="24"/>
    </row>
    <row r="47" spans="1:3" s="18" customFormat="1" ht="12" customHeight="1" x14ac:dyDescent="0.25">
      <c r="A47" s="22" t="s">
        <v>83</v>
      </c>
      <c r="B47" s="23" t="s">
        <v>84</v>
      </c>
      <c r="C47" s="24"/>
    </row>
    <row r="48" spans="1:3" s="18" customFormat="1" ht="12" customHeight="1" x14ac:dyDescent="0.25">
      <c r="A48" s="22" t="s">
        <v>85</v>
      </c>
      <c r="B48" s="23" t="s">
        <v>86</v>
      </c>
      <c r="C48" s="36"/>
    </row>
    <row r="49" spans="1:3" s="18" customFormat="1" ht="12" customHeight="1" x14ac:dyDescent="0.25">
      <c r="A49" s="26" t="s">
        <v>87</v>
      </c>
      <c r="B49" s="37" t="s">
        <v>88</v>
      </c>
      <c r="C49" s="38"/>
    </row>
    <row r="50" spans="1:3" s="18" customFormat="1" ht="12" customHeight="1" thickBot="1" x14ac:dyDescent="0.3">
      <c r="A50" s="26" t="s">
        <v>89</v>
      </c>
      <c r="B50" s="27" t="s">
        <v>90</v>
      </c>
      <c r="C50" s="38"/>
    </row>
    <row r="51" spans="1:3" s="18" customFormat="1" ht="12" customHeight="1" thickBot="1" x14ac:dyDescent="0.3">
      <c r="A51" s="15" t="s">
        <v>91</v>
      </c>
      <c r="B51" s="16" t="s">
        <v>92</v>
      </c>
      <c r="C51" s="17">
        <f>SUM(C52:C56)</f>
        <v>0</v>
      </c>
    </row>
    <row r="52" spans="1:3" s="18" customFormat="1" ht="12" customHeight="1" x14ac:dyDescent="0.25">
      <c r="A52" s="19" t="s">
        <v>93</v>
      </c>
      <c r="B52" s="20" t="s">
        <v>94</v>
      </c>
      <c r="C52" s="39"/>
    </row>
    <row r="53" spans="1:3" s="18" customFormat="1" ht="12" customHeight="1" x14ac:dyDescent="0.25">
      <c r="A53" s="22" t="s">
        <v>95</v>
      </c>
      <c r="B53" s="23" t="s">
        <v>96</v>
      </c>
      <c r="C53" s="36"/>
    </row>
    <row r="54" spans="1:3" s="18" customFormat="1" ht="12" customHeight="1" x14ac:dyDescent="0.25">
      <c r="A54" s="22" t="s">
        <v>97</v>
      </c>
      <c r="B54" s="23" t="s">
        <v>98</v>
      </c>
      <c r="C54" s="36"/>
    </row>
    <row r="55" spans="1:3" s="18" customFormat="1" ht="12" customHeight="1" x14ac:dyDescent="0.25">
      <c r="A55" s="22" t="s">
        <v>99</v>
      </c>
      <c r="B55" s="23" t="s">
        <v>100</v>
      </c>
      <c r="C55" s="36"/>
    </row>
    <row r="56" spans="1:3" s="18" customFormat="1" ht="12" customHeight="1" thickBot="1" x14ac:dyDescent="0.3">
      <c r="A56" s="26" t="s">
        <v>101</v>
      </c>
      <c r="B56" s="27" t="s">
        <v>102</v>
      </c>
      <c r="C56" s="38"/>
    </row>
    <row r="57" spans="1:3" s="18" customFormat="1" ht="12" customHeight="1" thickBot="1" x14ac:dyDescent="0.3">
      <c r="A57" s="15" t="s">
        <v>103</v>
      </c>
      <c r="B57" s="16" t="s">
        <v>104</v>
      </c>
      <c r="C57" s="17">
        <f>SUM(C58:C60)</f>
        <v>0</v>
      </c>
    </row>
    <row r="58" spans="1:3" s="18" customFormat="1" ht="12" customHeight="1" x14ac:dyDescent="0.25">
      <c r="A58" s="19" t="s">
        <v>105</v>
      </c>
      <c r="B58" s="20" t="s">
        <v>106</v>
      </c>
      <c r="C58" s="21"/>
    </row>
    <row r="59" spans="1:3" s="18" customFormat="1" ht="12" customHeight="1" x14ac:dyDescent="0.25">
      <c r="A59" s="22" t="s">
        <v>107</v>
      </c>
      <c r="B59" s="23" t="s">
        <v>108</v>
      </c>
      <c r="C59" s="24"/>
    </row>
    <row r="60" spans="1:3" s="18" customFormat="1" ht="12" customHeight="1" x14ac:dyDescent="0.25">
      <c r="A60" s="22" t="s">
        <v>109</v>
      </c>
      <c r="B60" s="23" t="s">
        <v>110</v>
      </c>
      <c r="C60" s="24"/>
    </row>
    <row r="61" spans="1:3" s="18" customFormat="1" ht="12" customHeight="1" thickBot="1" x14ac:dyDescent="0.3">
      <c r="A61" s="26" t="s">
        <v>111</v>
      </c>
      <c r="B61" s="27" t="s">
        <v>112</v>
      </c>
      <c r="C61" s="29"/>
    </row>
    <row r="62" spans="1:3" s="18" customFormat="1" ht="12" customHeight="1" thickBot="1" x14ac:dyDescent="0.3">
      <c r="A62" s="15" t="s">
        <v>113</v>
      </c>
      <c r="B62" s="28" t="s">
        <v>114</v>
      </c>
      <c r="C62" s="17">
        <f>SUM(C63:C65)</f>
        <v>2799786</v>
      </c>
    </row>
    <row r="63" spans="1:3" s="18" customFormat="1" ht="12" customHeight="1" x14ac:dyDescent="0.25">
      <c r="A63" s="19" t="s">
        <v>115</v>
      </c>
      <c r="B63" s="20" t="s">
        <v>116</v>
      </c>
      <c r="C63" s="36"/>
    </row>
    <row r="64" spans="1:3" s="18" customFormat="1" ht="12" customHeight="1" x14ac:dyDescent="0.25">
      <c r="A64" s="22" t="s">
        <v>117</v>
      </c>
      <c r="B64" s="23" t="s">
        <v>118</v>
      </c>
      <c r="C64" s="36"/>
    </row>
    <row r="65" spans="1:3" s="18" customFormat="1" ht="12" customHeight="1" x14ac:dyDescent="0.25">
      <c r="A65" s="22" t="s">
        <v>119</v>
      </c>
      <c r="B65" s="23" t="s">
        <v>120</v>
      </c>
      <c r="C65" s="36">
        <v>2799786</v>
      </c>
    </row>
    <row r="66" spans="1:3" s="18" customFormat="1" ht="12" customHeight="1" thickBot="1" x14ac:dyDescent="0.3">
      <c r="A66" s="26" t="s">
        <v>121</v>
      </c>
      <c r="B66" s="27" t="s">
        <v>122</v>
      </c>
      <c r="C66" s="36"/>
    </row>
    <row r="67" spans="1:3" s="18" customFormat="1" ht="12" customHeight="1" thickBot="1" x14ac:dyDescent="0.3">
      <c r="A67" s="40" t="s">
        <v>123</v>
      </c>
      <c r="B67" s="16" t="s">
        <v>124</v>
      </c>
      <c r="C67" s="34">
        <f>+C10+C17+C24+C31+C39+C51+C57+C62</f>
        <v>65803842</v>
      </c>
    </row>
    <row r="68" spans="1:3" s="18" customFormat="1" ht="12" customHeight="1" thickBot="1" x14ac:dyDescent="0.3">
      <c r="A68" s="41" t="s">
        <v>125</v>
      </c>
      <c r="B68" s="28" t="s">
        <v>126</v>
      </c>
      <c r="C68" s="17">
        <f>SUM(C69:C71)</f>
        <v>0</v>
      </c>
    </row>
    <row r="69" spans="1:3" s="18" customFormat="1" ht="12" customHeight="1" x14ac:dyDescent="0.25">
      <c r="A69" s="19" t="s">
        <v>127</v>
      </c>
      <c r="B69" s="20" t="s">
        <v>128</v>
      </c>
      <c r="C69" s="36"/>
    </row>
    <row r="70" spans="1:3" s="18" customFormat="1" ht="12" customHeight="1" x14ac:dyDescent="0.25">
      <c r="A70" s="22" t="s">
        <v>129</v>
      </c>
      <c r="B70" s="23" t="s">
        <v>130</v>
      </c>
      <c r="C70" s="36"/>
    </row>
    <row r="71" spans="1:3" s="18" customFormat="1" ht="12" customHeight="1" thickBot="1" x14ac:dyDescent="0.3">
      <c r="A71" s="26" t="s">
        <v>131</v>
      </c>
      <c r="B71" s="42" t="s">
        <v>132</v>
      </c>
      <c r="C71" s="36"/>
    </row>
    <row r="72" spans="1:3" s="18" customFormat="1" ht="12" customHeight="1" thickBot="1" x14ac:dyDescent="0.3">
      <c r="A72" s="41" t="s">
        <v>133</v>
      </c>
      <c r="B72" s="28" t="s">
        <v>134</v>
      </c>
      <c r="C72" s="17">
        <f>SUM(C73:C76)</f>
        <v>0</v>
      </c>
    </row>
    <row r="73" spans="1:3" s="18" customFormat="1" ht="12" customHeight="1" x14ac:dyDescent="0.25">
      <c r="A73" s="19" t="s">
        <v>135</v>
      </c>
      <c r="B73" s="20" t="s">
        <v>136</v>
      </c>
      <c r="C73" s="36"/>
    </row>
    <row r="74" spans="1:3" s="18" customFormat="1" ht="12" customHeight="1" x14ac:dyDescent="0.25">
      <c r="A74" s="22" t="s">
        <v>137</v>
      </c>
      <c r="B74" s="23" t="s">
        <v>138</v>
      </c>
      <c r="C74" s="36"/>
    </row>
    <row r="75" spans="1:3" s="18" customFormat="1" ht="12" customHeight="1" thickBot="1" x14ac:dyDescent="0.3">
      <c r="A75" s="26" t="s">
        <v>139</v>
      </c>
      <c r="B75" s="37" t="s">
        <v>140</v>
      </c>
      <c r="C75" s="38"/>
    </row>
    <row r="76" spans="1:3" s="18" customFormat="1" ht="12" customHeight="1" thickBot="1" x14ac:dyDescent="0.3">
      <c r="A76" s="43" t="s">
        <v>141</v>
      </c>
      <c r="B76" s="44" t="s">
        <v>142</v>
      </c>
      <c r="C76" s="45"/>
    </row>
    <row r="77" spans="1:3" s="18" customFormat="1" ht="12" customHeight="1" thickBot="1" x14ac:dyDescent="0.3">
      <c r="A77" s="41" t="s">
        <v>143</v>
      </c>
      <c r="B77" s="28" t="s">
        <v>144</v>
      </c>
      <c r="C77" s="17">
        <f>SUM(C78:C79)</f>
        <v>38104486</v>
      </c>
    </row>
    <row r="78" spans="1:3" s="18" customFormat="1" ht="12" customHeight="1" thickBot="1" x14ac:dyDescent="0.3">
      <c r="A78" s="46" t="s">
        <v>145</v>
      </c>
      <c r="B78" s="47" t="s">
        <v>146</v>
      </c>
      <c r="C78" s="38">
        <v>38104486</v>
      </c>
    </row>
    <row r="79" spans="1:3" s="18" customFormat="1" ht="12" customHeight="1" thickBot="1" x14ac:dyDescent="0.3">
      <c r="A79" s="43" t="s">
        <v>147</v>
      </c>
      <c r="B79" s="44" t="s">
        <v>148</v>
      </c>
      <c r="C79" s="45"/>
    </row>
    <row r="80" spans="1:3" s="18" customFormat="1" ht="12" customHeight="1" thickBot="1" x14ac:dyDescent="0.3">
      <c r="A80" s="41" t="s">
        <v>149</v>
      </c>
      <c r="B80" s="28" t="s">
        <v>150</v>
      </c>
      <c r="C80" s="17">
        <f>SUM(C81:C83)</f>
        <v>22309298</v>
      </c>
    </row>
    <row r="81" spans="1:3" s="18" customFormat="1" ht="12" customHeight="1" x14ac:dyDescent="0.25">
      <c r="A81" s="19" t="s">
        <v>151</v>
      </c>
      <c r="B81" s="20" t="s">
        <v>152</v>
      </c>
      <c r="C81" s="36"/>
    </row>
    <row r="82" spans="1:3" s="18" customFormat="1" ht="12" customHeight="1" x14ac:dyDescent="0.25">
      <c r="A82" s="22" t="s">
        <v>153</v>
      </c>
      <c r="B82" s="23" t="s">
        <v>154</v>
      </c>
      <c r="C82" s="36"/>
    </row>
    <row r="83" spans="1:3" s="18" customFormat="1" ht="12" customHeight="1" thickBot="1" x14ac:dyDescent="0.3">
      <c r="A83" s="48" t="s">
        <v>155</v>
      </c>
      <c r="B83" s="49" t="s">
        <v>156</v>
      </c>
      <c r="C83" s="50">
        <v>22309298</v>
      </c>
    </row>
    <row r="84" spans="1:3" s="18" customFormat="1" ht="12" customHeight="1" thickBot="1" x14ac:dyDescent="0.3">
      <c r="A84" s="41" t="s">
        <v>157</v>
      </c>
      <c r="B84" s="28" t="s">
        <v>158</v>
      </c>
      <c r="C84" s="17">
        <f>SUM(C85:C88)</f>
        <v>0</v>
      </c>
    </row>
    <row r="85" spans="1:3" s="18" customFormat="1" ht="12" customHeight="1" x14ac:dyDescent="0.25">
      <c r="A85" s="51" t="s">
        <v>159</v>
      </c>
      <c r="B85" s="20" t="s">
        <v>160</v>
      </c>
      <c r="C85" s="36"/>
    </row>
    <row r="86" spans="1:3" s="18" customFormat="1" ht="12" customHeight="1" x14ac:dyDescent="0.25">
      <c r="A86" s="52" t="s">
        <v>161</v>
      </c>
      <c r="B86" s="23" t="s">
        <v>162</v>
      </c>
      <c r="C86" s="36"/>
    </row>
    <row r="87" spans="1:3" s="18" customFormat="1" ht="12" customHeight="1" x14ac:dyDescent="0.25">
      <c r="A87" s="52" t="s">
        <v>163</v>
      </c>
      <c r="B87" s="23" t="s">
        <v>164</v>
      </c>
      <c r="C87" s="36"/>
    </row>
    <row r="88" spans="1:3" s="18" customFormat="1" ht="12" customHeight="1" thickBot="1" x14ac:dyDescent="0.3">
      <c r="A88" s="53" t="s">
        <v>165</v>
      </c>
      <c r="B88" s="27" t="s">
        <v>166</v>
      </c>
      <c r="C88" s="36"/>
    </row>
    <row r="89" spans="1:3" s="18" customFormat="1" ht="12" customHeight="1" thickBot="1" x14ac:dyDescent="0.3">
      <c r="A89" s="41" t="s">
        <v>167</v>
      </c>
      <c r="B89" s="28" t="s">
        <v>168</v>
      </c>
      <c r="C89" s="54"/>
    </row>
    <row r="90" spans="1:3" s="18" customFormat="1" ht="13.5" customHeight="1" thickBot="1" x14ac:dyDescent="0.3">
      <c r="A90" s="41" t="s">
        <v>169</v>
      </c>
      <c r="B90" s="28" t="s">
        <v>170</v>
      </c>
      <c r="C90" s="54"/>
    </row>
    <row r="91" spans="1:3" s="18" customFormat="1" ht="15.75" customHeight="1" thickBot="1" x14ac:dyDescent="0.3">
      <c r="A91" s="41" t="s">
        <v>171</v>
      </c>
      <c r="B91" s="55" t="s">
        <v>172</v>
      </c>
      <c r="C91" s="34">
        <f>+C68+C72+C77+C80+C84+C90+C89</f>
        <v>60413784</v>
      </c>
    </row>
    <row r="92" spans="1:3" s="18" customFormat="1" ht="16.5" customHeight="1" thickBot="1" x14ac:dyDescent="0.3">
      <c r="A92" s="56" t="s">
        <v>173</v>
      </c>
      <c r="B92" s="57" t="s">
        <v>174</v>
      </c>
      <c r="C92" s="34">
        <f>+C67+C91</f>
        <v>126217626</v>
      </c>
    </row>
    <row r="93" spans="1:3" s="18" customFormat="1" ht="11.1" customHeight="1" x14ac:dyDescent="0.25">
      <c r="A93" s="58"/>
      <c r="B93" s="59"/>
      <c r="C93" s="60"/>
    </row>
    <row r="94" spans="1:3" ht="16.5" customHeight="1" x14ac:dyDescent="0.3">
      <c r="A94" s="110" t="s">
        <v>175</v>
      </c>
      <c r="B94" s="110"/>
      <c r="C94" s="110"/>
    </row>
    <row r="95" spans="1:3" ht="16.5" customHeight="1" thickBot="1" x14ac:dyDescent="0.35">
      <c r="A95" s="111" t="s">
        <v>176</v>
      </c>
      <c r="B95" s="111"/>
      <c r="C95" s="61" t="str">
        <f>C7</f>
        <v>Forintban!</v>
      </c>
    </row>
    <row r="96" spans="1:3" ht="30" customHeight="1" thickBot="1" x14ac:dyDescent="0.35">
      <c r="A96" s="62" t="s">
        <v>5</v>
      </c>
      <c r="B96" s="63" t="s">
        <v>177</v>
      </c>
      <c r="C96" s="64" t="str">
        <f>+C8</f>
        <v>2020. évi előirányzat</v>
      </c>
    </row>
    <row r="97" spans="1:3" s="14" customFormat="1" ht="12" customHeight="1" thickBot="1" x14ac:dyDescent="0.25">
      <c r="A97" s="62"/>
      <c r="B97" s="63" t="s">
        <v>7</v>
      </c>
      <c r="C97" s="64" t="s">
        <v>8</v>
      </c>
    </row>
    <row r="98" spans="1:3" ht="12" customHeight="1" thickBot="1" x14ac:dyDescent="0.35">
      <c r="A98" s="65" t="s">
        <v>9</v>
      </c>
      <c r="B98" s="66" t="s">
        <v>178</v>
      </c>
      <c r="C98" s="67">
        <f>C99+C100+C101+C102+C103+C116</f>
        <v>72424728</v>
      </c>
    </row>
    <row r="99" spans="1:3" ht="12" customHeight="1" x14ac:dyDescent="0.3">
      <c r="A99" s="68" t="s">
        <v>11</v>
      </c>
      <c r="B99" s="69" t="s">
        <v>179</v>
      </c>
      <c r="C99" s="70">
        <v>34599679</v>
      </c>
    </row>
    <row r="100" spans="1:3" ht="12" customHeight="1" x14ac:dyDescent="0.3">
      <c r="A100" s="22" t="s">
        <v>13</v>
      </c>
      <c r="B100" s="71" t="s">
        <v>180</v>
      </c>
      <c r="C100" s="24">
        <v>5503804</v>
      </c>
    </row>
    <row r="101" spans="1:3" ht="12" customHeight="1" x14ac:dyDescent="0.3">
      <c r="A101" s="22" t="s">
        <v>15</v>
      </c>
      <c r="B101" s="71" t="s">
        <v>181</v>
      </c>
      <c r="C101" s="29">
        <v>25759830</v>
      </c>
    </row>
    <row r="102" spans="1:3" ht="12" customHeight="1" x14ac:dyDescent="0.3">
      <c r="A102" s="22" t="s">
        <v>17</v>
      </c>
      <c r="B102" s="72" t="s">
        <v>182</v>
      </c>
      <c r="C102" s="29">
        <v>3422000</v>
      </c>
    </row>
    <row r="103" spans="1:3" ht="12" customHeight="1" x14ac:dyDescent="0.3">
      <c r="A103" s="22" t="s">
        <v>183</v>
      </c>
      <c r="B103" s="73" t="s">
        <v>184</v>
      </c>
      <c r="C103" s="29">
        <v>2739415</v>
      </c>
    </row>
    <row r="104" spans="1:3" ht="12" customHeight="1" x14ac:dyDescent="0.3">
      <c r="A104" s="22" t="s">
        <v>21</v>
      </c>
      <c r="B104" s="71" t="s">
        <v>185</v>
      </c>
      <c r="C104" s="29"/>
    </row>
    <row r="105" spans="1:3" ht="12" customHeight="1" x14ac:dyDescent="0.3">
      <c r="A105" s="22" t="s">
        <v>186</v>
      </c>
      <c r="B105" s="74" t="s">
        <v>187</v>
      </c>
      <c r="C105" s="29"/>
    </row>
    <row r="106" spans="1:3" ht="12" customHeight="1" x14ac:dyDescent="0.3">
      <c r="A106" s="22" t="s">
        <v>188</v>
      </c>
      <c r="B106" s="74" t="s">
        <v>189</v>
      </c>
      <c r="C106" s="29"/>
    </row>
    <row r="107" spans="1:3" ht="12" customHeight="1" x14ac:dyDescent="0.3">
      <c r="A107" s="22" t="s">
        <v>190</v>
      </c>
      <c r="B107" s="75" t="s">
        <v>191</v>
      </c>
      <c r="C107" s="29"/>
    </row>
    <row r="108" spans="1:3" ht="12" customHeight="1" x14ac:dyDescent="0.3">
      <c r="A108" s="22" t="s">
        <v>192</v>
      </c>
      <c r="B108" s="76" t="s">
        <v>193</v>
      </c>
      <c r="C108" s="29"/>
    </row>
    <row r="109" spans="1:3" ht="12" customHeight="1" x14ac:dyDescent="0.3">
      <c r="A109" s="22" t="s">
        <v>194</v>
      </c>
      <c r="B109" s="76" t="s">
        <v>195</v>
      </c>
      <c r="C109" s="29"/>
    </row>
    <row r="110" spans="1:3" ht="12" customHeight="1" x14ac:dyDescent="0.3">
      <c r="A110" s="22" t="s">
        <v>196</v>
      </c>
      <c r="B110" s="75" t="s">
        <v>197</v>
      </c>
      <c r="C110" s="29"/>
    </row>
    <row r="111" spans="1:3" ht="12" customHeight="1" x14ac:dyDescent="0.3">
      <c r="A111" s="22" t="s">
        <v>198</v>
      </c>
      <c r="B111" s="75" t="s">
        <v>199</v>
      </c>
      <c r="C111" s="29"/>
    </row>
    <row r="112" spans="1:3" ht="12" customHeight="1" x14ac:dyDescent="0.3">
      <c r="A112" s="22" t="s">
        <v>200</v>
      </c>
      <c r="B112" s="76" t="s">
        <v>201</v>
      </c>
      <c r="C112" s="29"/>
    </row>
    <row r="113" spans="1:3" ht="12" customHeight="1" x14ac:dyDescent="0.3">
      <c r="A113" s="46" t="s">
        <v>202</v>
      </c>
      <c r="B113" s="74" t="s">
        <v>203</v>
      </c>
      <c r="C113" s="29"/>
    </row>
    <row r="114" spans="1:3" ht="12" customHeight="1" x14ac:dyDescent="0.3">
      <c r="A114" s="22" t="s">
        <v>204</v>
      </c>
      <c r="B114" s="74" t="s">
        <v>205</v>
      </c>
      <c r="C114" s="29"/>
    </row>
    <row r="115" spans="1:3" ht="12" customHeight="1" x14ac:dyDescent="0.3">
      <c r="A115" s="26" t="s">
        <v>206</v>
      </c>
      <c r="B115" s="74" t="s">
        <v>207</v>
      </c>
      <c r="C115" s="29"/>
    </row>
    <row r="116" spans="1:3" ht="12" customHeight="1" x14ac:dyDescent="0.3">
      <c r="A116" s="22" t="s">
        <v>208</v>
      </c>
      <c r="B116" s="72" t="s">
        <v>209</v>
      </c>
      <c r="C116" s="24">
        <v>400000</v>
      </c>
    </row>
    <row r="117" spans="1:3" ht="12" customHeight="1" x14ac:dyDescent="0.3">
      <c r="A117" s="22" t="s">
        <v>210</v>
      </c>
      <c r="B117" s="71" t="s">
        <v>211</v>
      </c>
      <c r="C117" s="24">
        <v>400000</v>
      </c>
    </row>
    <row r="118" spans="1:3" ht="12" customHeight="1" thickBot="1" x14ac:dyDescent="0.35">
      <c r="A118" s="48" t="s">
        <v>212</v>
      </c>
      <c r="B118" s="77" t="s">
        <v>213</v>
      </c>
      <c r="C118" s="78"/>
    </row>
    <row r="119" spans="1:3" ht="12" customHeight="1" thickBot="1" x14ac:dyDescent="0.35">
      <c r="A119" s="79" t="s">
        <v>23</v>
      </c>
      <c r="B119" s="80" t="s">
        <v>214</v>
      </c>
      <c r="C119" s="81">
        <f>+C120+C122+C124</f>
        <v>30267253</v>
      </c>
    </row>
    <row r="120" spans="1:3" ht="12" customHeight="1" x14ac:dyDescent="0.3">
      <c r="A120" s="19" t="s">
        <v>25</v>
      </c>
      <c r="B120" s="71" t="s">
        <v>215</v>
      </c>
      <c r="C120" s="21">
        <v>15728998</v>
      </c>
    </row>
    <row r="121" spans="1:3" ht="12" customHeight="1" x14ac:dyDescent="0.3">
      <c r="A121" s="19" t="s">
        <v>27</v>
      </c>
      <c r="B121" s="82" t="s">
        <v>216</v>
      </c>
      <c r="C121" s="21"/>
    </row>
    <row r="122" spans="1:3" ht="12" customHeight="1" x14ac:dyDescent="0.3">
      <c r="A122" s="19" t="s">
        <v>29</v>
      </c>
      <c r="B122" s="82" t="s">
        <v>217</v>
      </c>
      <c r="C122" s="24">
        <v>14538255</v>
      </c>
    </row>
    <row r="123" spans="1:3" ht="12" customHeight="1" x14ac:dyDescent="0.3">
      <c r="A123" s="19" t="s">
        <v>31</v>
      </c>
      <c r="B123" s="82" t="s">
        <v>218</v>
      </c>
      <c r="C123" s="83"/>
    </row>
    <row r="124" spans="1:3" ht="12" customHeight="1" x14ac:dyDescent="0.3">
      <c r="A124" s="19" t="s">
        <v>33</v>
      </c>
      <c r="B124" s="27" t="s">
        <v>219</v>
      </c>
      <c r="C124" s="83"/>
    </row>
    <row r="125" spans="1:3" ht="12" customHeight="1" x14ac:dyDescent="0.3">
      <c r="A125" s="19" t="s">
        <v>35</v>
      </c>
      <c r="B125" s="25" t="s">
        <v>220</v>
      </c>
      <c r="C125" s="83"/>
    </row>
    <row r="126" spans="1:3" ht="12" customHeight="1" x14ac:dyDescent="0.3">
      <c r="A126" s="19" t="s">
        <v>221</v>
      </c>
      <c r="B126" s="84" t="s">
        <v>222</v>
      </c>
      <c r="C126" s="83"/>
    </row>
    <row r="127" spans="1:3" x14ac:dyDescent="0.3">
      <c r="A127" s="19" t="s">
        <v>223</v>
      </c>
      <c r="B127" s="76" t="s">
        <v>195</v>
      </c>
      <c r="C127" s="83"/>
    </row>
    <row r="128" spans="1:3" ht="12" customHeight="1" x14ac:dyDescent="0.3">
      <c r="A128" s="19" t="s">
        <v>224</v>
      </c>
      <c r="B128" s="76" t="s">
        <v>225</v>
      </c>
      <c r="C128" s="83"/>
    </row>
    <row r="129" spans="1:3" ht="12" customHeight="1" x14ac:dyDescent="0.3">
      <c r="A129" s="19" t="s">
        <v>226</v>
      </c>
      <c r="B129" s="76" t="s">
        <v>227</v>
      </c>
      <c r="C129" s="83"/>
    </row>
    <row r="130" spans="1:3" ht="12" customHeight="1" x14ac:dyDescent="0.3">
      <c r="A130" s="19" t="s">
        <v>228</v>
      </c>
      <c r="B130" s="76" t="s">
        <v>201</v>
      </c>
      <c r="C130" s="83"/>
    </row>
    <row r="131" spans="1:3" ht="12" customHeight="1" x14ac:dyDescent="0.3">
      <c r="A131" s="19" t="s">
        <v>229</v>
      </c>
      <c r="B131" s="76" t="s">
        <v>230</v>
      </c>
      <c r="C131" s="83"/>
    </row>
    <row r="132" spans="1:3" ht="16.2" thickBot="1" x14ac:dyDescent="0.35">
      <c r="A132" s="46" t="s">
        <v>231</v>
      </c>
      <c r="B132" s="76" t="s">
        <v>232</v>
      </c>
      <c r="C132" s="85"/>
    </row>
    <row r="133" spans="1:3" ht="12" customHeight="1" thickBot="1" x14ac:dyDescent="0.35">
      <c r="A133" s="15" t="s">
        <v>37</v>
      </c>
      <c r="B133" s="86" t="s">
        <v>233</v>
      </c>
      <c r="C133" s="17">
        <f>+C98+C119</f>
        <v>102691981</v>
      </c>
    </row>
    <row r="134" spans="1:3" ht="12" customHeight="1" thickBot="1" x14ac:dyDescent="0.35">
      <c r="A134" s="15" t="s">
        <v>234</v>
      </c>
      <c r="B134" s="86" t="s">
        <v>235</v>
      </c>
      <c r="C134" s="17">
        <f>+C135+C136+C137</f>
        <v>0</v>
      </c>
    </row>
    <row r="135" spans="1:3" ht="12" customHeight="1" x14ac:dyDescent="0.3">
      <c r="A135" s="19" t="s">
        <v>53</v>
      </c>
      <c r="B135" s="82" t="s">
        <v>236</v>
      </c>
      <c r="C135" s="83"/>
    </row>
    <row r="136" spans="1:3" ht="12" customHeight="1" x14ac:dyDescent="0.3">
      <c r="A136" s="19" t="s">
        <v>55</v>
      </c>
      <c r="B136" s="82" t="s">
        <v>237</v>
      </c>
      <c r="C136" s="83"/>
    </row>
    <row r="137" spans="1:3" ht="12" customHeight="1" thickBot="1" x14ac:dyDescent="0.35">
      <c r="A137" s="46" t="s">
        <v>57</v>
      </c>
      <c r="B137" s="82" t="s">
        <v>238</v>
      </c>
      <c r="C137" s="83"/>
    </row>
    <row r="138" spans="1:3" ht="12" customHeight="1" thickBot="1" x14ac:dyDescent="0.35">
      <c r="A138" s="15" t="s">
        <v>67</v>
      </c>
      <c r="B138" s="86" t="s">
        <v>239</v>
      </c>
      <c r="C138" s="17">
        <f>SUM(C139:C144)</f>
        <v>0</v>
      </c>
    </row>
    <row r="139" spans="1:3" ht="12" customHeight="1" x14ac:dyDescent="0.3">
      <c r="A139" s="19" t="s">
        <v>69</v>
      </c>
      <c r="B139" s="87" t="s">
        <v>240</v>
      </c>
      <c r="C139" s="83"/>
    </row>
    <row r="140" spans="1:3" ht="12" customHeight="1" x14ac:dyDescent="0.3">
      <c r="A140" s="19" t="s">
        <v>71</v>
      </c>
      <c r="B140" s="87" t="s">
        <v>241</v>
      </c>
      <c r="C140" s="83"/>
    </row>
    <row r="141" spans="1:3" ht="12" customHeight="1" x14ac:dyDescent="0.3">
      <c r="A141" s="19" t="s">
        <v>73</v>
      </c>
      <c r="B141" s="87" t="s">
        <v>242</v>
      </c>
      <c r="C141" s="83"/>
    </row>
    <row r="142" spans="1:3" ht="12" customHeight="1" x14ac:dyDescent="0.3">
      <c r="A142" s="19" t="s">
        <v>75</v>
      </c>
      <c r="B142" s="87" t="s">
        <v>243</v>
      </c>
      <c r="C142" s="83"/>
    </row>
    <row r="143" spans="1:3" ht="12" customHeight="1" x14ac:dyDescent="0.3">
      <c r="A143" s="46" t="s">
        <v>77</v>
      </c>
      <c r="B143" s="88" t="s">
        <v>244</v>
      </c>
      <c r="C143" s="85"/>
    </row>
    <row r="144" spans="1:3" ht="12" customHeight="1" thickBot="1" x14ac:dyDescent="0.35">
      <c r="A144" s="48" t="s">
        <v>79</v>
      </c>
      <c r="B144" s="89" t="s">
        <v>245</v>
      </c>
      <c r="C144" s="90"/>
    </row>
    <row r="145" spans="1:9" ht="12" customHeight="1" thickBot="1" x14ac:dyDescent="0.35">
      <c r="A145" s="15" t="s">
        <v>91</v>
      </c>
      <c r="B145" s="86" t="s">
        <v>246</v>
      </c>
      <c r="C145" s="34">
        <f>+C146+C147+C148+C149</f>
        <v>23525645</v>
      </c>
    </row>
    <row r="146" spans="1:9" ht="12" customHeight="1" x14ac:dyDescent="0.3">
      <c r="A146" s="19" t="s">
        <v>93</v>
      </c>
      <c r="B146" s="87" t="s">
        <v>247</v>
      </c>
      <c r="C146" s="83"/>
    </row>
    <row r="147" spans="1:9" ht="12" customHeight="1" x14ac:dyDescent="0.3">
      <c r="A147" s="19" t="s">
        <v>95</v>
      </c>
      <c r="B147" s="87" t="s">
        <v>248</v>
      </c>
      <c r="C147" s="83">
        <v>1216347</v>
      </c>
    </row>
    <row r="148" spans="1:9" ht="12" customHeight="1" thickBot="1" x14ac:dyDescent="0.35">
      <c r="A148" s="46" t="s">
        <v>97</v>
      </c>
      <c r="B148" s="88" t="s">
        <v>249</v>
      </c>
      <c r="C148" s="85">
        <v>22309298</v>
      </c>
    </row>
    <row r="149" spans="1:9" ht="12" customHeight="1" thickBot="1" x14ac:dyDescent="0.35">
      <c r="A149" s="43" t="s">
        <v>99</v>
      </c>
      <c r="B149" s="91" t="s">
        <v>250</v>
      </c>
      <c r="C149" s="92"/>
    </row>
    <row r="150" spans="1:9" ht="12" customHeight="1" thickBot="1" x14ac:dyDescent="0.35">
      <c r="A150" s="15" t="s">
        <v>251</v>
      </c>
      <c r="B150" s="86" t="s">
        <v>252</v>
      </c>
      <c r="C150" s="93">
        <f>SUM(C151:C155)</f>
        <v>0</v>
      </c>
    </row>
    <row r="151" spans="1:9" ht="12" customHeight="1" x14ac:dyDescent="0.3">
      <c r="A151" s="19" t="s">
        <v>105</v>
      </c>
      <c r="B151" s="87" t="s">
        <v>253</v>
      </c>
      <c r="C151" s="83"/>
    </row>
    <row r="152" spans="1:9" ht="12" customHeight="1" x14ac:dyDescent="0.3">
      <c r="A152" s="19" t="s">
        <v>107</v>
      </c>
      <c r="B152" s="87" t="s">
        <v>254</v>
      </c>
      <c r="C152" s="83"/>
    </row>
    <row r="153" spans="1:9" ht="12" customHeight="1" x14ac:dyDescent="0.3">
      <c r="A153" s="19" t="s">
        <v>109</v>
      </c>
      <c r="B153" s="87" t="s">
        <v>255</v>
      </c>
      <c r="C153" s="83"/>
    </row>
    <row r="154" spans="1:9" ht="12" customHeight="1" x14ac:dyDescent="0.3">
      <c r="A154" s="19" t="s">
        <v>111</v>
      </c>
      <c r="B154" s="87" t="s">
        <v>256</v>
      </c>
      <c r="C154" s="83"/>
    </row>
    <row r="155" spans="1:9" ht="12" customHeight="1" thickBot="1" x14ac:dyDescent="0.35">
      <c r="A155" s="19" t="s">
        <v>257</v>
      </c>
      <c r="B155" s="87" t="s">
        <v>258</v>
      </c>
      <c r="C155" s="83"/>
    </row>
    <row r="156" spans="1:9" ht="12" customHeight="1" thickBot="1" x14ac:dyDescent="0.35">
      <c r="A156" s="15" t="s">
        <v>113</v>
      </c>
      <c r="B156" s="86" t="s">
        <v>259</v>
      </c>
      <c r="C156" s="94"/>
    </row>
    <row r="157" spans="1:9" ht="12" customHeight="1" thickBot="1" x14ac:dyDescent="0.35">
      <c r="A157" s="15" t="s">
        <v>260</v>
      </c>
      <c r="B157" s="86" t="s">
        <v>261</v>
      </c>
      <c r="C157" s="94"/>
    </row>
    <row r="158" spans="1:9" ht="15.15" customHeight="1" thickBot="1" x14ac:dyDescent="0.35">
      <c r="A158" s="15" t="s">
        <v>262</v>
      </c>
      <c r="B158" s="86" t="s">
        <v>263</v>
      </c>
      <c r="C158" s="95">
        <f>+C134+C138+C145+C150+C156+C157</f>
        <v>23525645</v>
      </c>
      <c r="F158" s="96"/>
      <c r="G158" s="97"/>
      <c r="H158" s="97"/>
      <c r="I158" s="97"/>
    </row>
    <row r="159" spans="1:9" s="18" customFormat="1" ht="17.25" customHeight="1" thickBot="1" x14ac:dyDescent="0.3">
      <c r="A159" s="98" t="s">
        <v>264</v>
      </c>
      <c r="B159" s="99" t="s">
        <v>265</v>
      </c>
      <c r="C159" s="95">
        <f>+C133+C158</f>
        <v>126217626</v>
      </c>
    </row>
    <row r="160" spans="1:9" ht="15.9" customHeight="1" x14ac:dyDescent="0.3">
      <c r="A160" s="100"/>
      <c r="B160" s="100"/>
      <c r="C160" s="101">
        <f>C92-C159</f>
        <v>0</v>
      </c>
    </row>
    <row r="161" spans="1:3" x14ac:dyDescent="0.3">
      <c r="A161" s="112" t="s">
        <v>266</v>
      </c>
      <c r="B161" s="112"/>
      <c r="C161" s="112"/>
    </row>
    <row r="162" spans="1:3" ht="15.15" customHeight="1" thickBot="1" x14ac:dyDescent="0.35">
      <c r="A162" s="105" t="s">
        <v>267</v>
      </c>
      <c r="B162" s="105"/>
      <c r="C162" s="102" t="str">
        <f>C95</f>
        <v>Forintban!</v>
      </c>
    </row>
    <row r="163" spans="1:3" ht="13.5" customHeight="1" thickBot="1" x14ac:dyDescent="0.35">
      <c r="A163" s="15">
        <v>1</v>
      </c>
      <c r="B163" s="103" t="s">
        <v>268</v>
      </c>
      <c r="C163" s="17"/>
    </row>
    <row r="164" spans="1:3" ht="27.75" customHeight="1" thickBot="1" x14ac:dyDescent="0.35">
      <c r="A164" s="15" t="s">
        <v>23</v>
      </c>
      <c r="B164" s="103" t="s">
        <v>269</v>
      </c>
      <c r="C164" s="17"/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KV_1.1.sz.mell.</vt:lpstr>
      <vt:lpstr>KV_1.1.sz.mell.!Nyomtatási_terület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2020-02-10T08:25:32Z</dcterms:created>
  <dcterms:modified xsi:type="dcterms:W3CDTF">2020-02-10T08:26:34Z</dcterms:modified>
</cp:coreProperties>
</file>