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922" firstSheet="9" activeTab="12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átadott" sheetId="14" r:id="rId14"/>
    <sheet name="átvett" sheetId="15" r:id="rId15"/>
    <sheet name="finanszírozás" sheetId="16" r:id="rId16"/>
    <sheet name="beruházások felújítások" sheetId="17" r:id="rId17"/>
    <sheet name="tartalékok" sheetId="18" r:id="rId18"/>
  </sheets>
  <definedNames>
    <definedName name="_xlnm.Print_Area" localSheetId="13">'átadott'!$A$1:$C$117</definedName>
    <definedName name="_xlnm.Print_Area" localSheetId="14">'átvett'!$A$1:$C$116</definedName>
    <definedName name="_xlnm.Print_Area" localSheetId="16">'beruházások felújítások'!$A$1:$I$96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5">'finanszírozás'!$A$1:$G$9</definedName>
    <definedName name="_xlnm.Print_Area" localSheetId="2">'kiadások működés Bölcsőde'!$A$1:$F$123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ei'!$A$1:$G$28</definedName>
    <definedName name="_xlnm.Print_Area" localSheetId="17">'tartalékok'!$A$1:$D$41</definedName>
  </definedNames>
  <calcPr fullCalcOnLoad="1"/>
</workbook>
</file>

<file path=xl/sharedStrings.xml><?xml version="1.0" encoding="utf-8"?>
<sst xmlns="http://schemas.openxmlformats.org/spreadsheetml/2006/main" count="3177" uniqueCount="626">
  <si>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</si>
  <si>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</si>
  <si>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</si>
  <si>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</si>
  <si>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</si>
  <si>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</si>
  <si>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</si>
  <si>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</si>
  <si>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</si>
  <si>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</si>
  <si>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</si>
  <si>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</si>
  <si>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</si>
  <si>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</si>
  <si>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</si>
  <si>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</si>
  <si>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</si>
  <si>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</si>
  <si>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</si>
  <si>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</si>
  <si>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</si>
  <si>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</si>
  <si>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</si>
  <si>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</si>
  <si>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</si>
  <si>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</si>
  <si>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</si>
  <si>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</si>
  <si>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</si>
  <si>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</si>
  <si>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</si>
  <si>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</si>
  <si>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</si>
  <si>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</si>
  <si>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</si>
  <si>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</si>
  <si>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</si>
  <si>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</si>
  <si>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SÁRBOGÁRDI POLGÁRMESTERI HIVATAL ELŐIRÁNYZATA</t>
  </si>
  <si>
    <t>ZENGŐ ÓVODA ELŐIRÁNYZATA</t>
  </si>
  <si>
    <t>MADARÁSZ JÓZSEF VÁROSI KÖNYVTÁR ELŐIRÁNYZATA</t>
  </si>
  <si>
    <t>SÁRBOGÁRD VÁROS ÖNKORMÁNYZAT ELŐIRÁNYZATA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</si>
  <si>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</si>
  <si>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</si>
  <si>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</si>
  <si>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</si>
  <si>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</si>
  <si>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</si>
  <si>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</si>
  <si>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</si>
  <si>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</si>
  <si>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</si>
  <si>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</si>
  <si>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</si>
  <si>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</si>
  <si>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</si>
  <si>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</si>
  <si>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</si>
  <si>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</si>
  <si>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</si>
  <si>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</si>
  <si>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</si>
  <si>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</si>
  <si>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</si>
  <si>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</si>
  <si>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</si>
  <si>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</si>
  <si>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</si>
  <si>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</si>
  <si>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</si>
  <si>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</si>
  <si>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</si>
  <si>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</si>
  <si>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</si>
  <si>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</si>
  <si>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</si>
  <si>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</si>
  <si>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</si>
  <si>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</si>
  <si>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</si>
  <si>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</si>
  <si>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</si>
  <si>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</si>
  <si>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</si>
  <si>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</si>
  <si>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</si>
  <si>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</si>
  <si>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</si>
  <si>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</si>
  <si>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</si>
  <si>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</si>
  <si>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</si>
  <si>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</si>
  <si>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</si>
  <si>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</si>
  <si>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</si>
  <si>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</si>
  <si>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eredeti ei.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</si>
  <si>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</si>
  <si>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</si>
  <si>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</si>
  <si>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</si>
  <si>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</si>
  <si>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</si>
  <si>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</si>
  <si>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</si>
  <si>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</si>
  <si>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</si>
  <si>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</si>
  <si>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</si>
  <si>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</si>
  <si>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</si>
  <si>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</si>
  <si>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</si>
  <si>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</si>
  <si>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</si>
  <si>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</si>
  <si>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</si>
  <si>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</si>
  <si>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</si>
  <si>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</si>
  <si>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</si>
  <si>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</si>
  <si>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</si>
  <si>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</si>
  <si>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</si>
  <si>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</si>
  <si>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</si>
  <si>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</si>
  <si>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</si>
  <si>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</si>
  <si>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</si>
  <si>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</si>
  <si>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</si>
  <si>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</si>
  <si>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</si>
  <si>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</si>
  <si>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</si>
  <si>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</si>
  <si>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</si>
  <si>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</si>
  <si>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</si>
  <si>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</si>
  <si>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</si>
  <si>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</si>
  <si>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</si>
  <si>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</si>
  <si>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</si>
  <si>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</si>
  <si>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</si>
  <si>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</si>
  <si>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</si>
  <si>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</si>
  <si>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</si>
  <si>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</si>
  <si>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</si>
  <si>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</si>
  <si>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</si>
  <si>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</si>
  <si>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</si>
  <si>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</si>
  <si>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</si>
  <si>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</si>
  <si>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</si>
  <si>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</si>
  <si>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</si>
  <si>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</si>
  <si>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</si>
  <si>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</si>
  <si>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</si>
  <si>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</si>
  <si>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</si>
  <si>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</si>
  <si>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</si>
  <si>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</si>
  <si>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</si>
  <si>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</si>
  <si>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</si>
  <si>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</si>
  <si>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</si>
  <si>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</si>
  <si>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</si>
  <si>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</si>
  <si>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</si>
  <si>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</si>
  <si>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</si>
  <si>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</si>
  <si>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</si>
  <si>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</si>
  <si>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</si>
  <si>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</si>
  <si>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</si>
  <si>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</si>
  <si>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</si>
  <si>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</si>
  <si>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</si>
  <si>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</si>
  <si>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</si>
  <si>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</si>
  <si>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</si>
  <si>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</si>
  <si>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</si>
  <si>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</si>
  <si>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</si>
  <si>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</si>
  <si>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</si>
  <si>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</si>
  <si>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</si>
  <si>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</si>
  <si>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</si>
  <si>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</si>
  <si>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</si>
  <si>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</si>
  <si>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</si>
  <si>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</si>
  <si>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</si>
  <si>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</si>
  <si>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</si>
  <si>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</si>
  <si>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</si>
  <si>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</si>
  <si>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</si>
  <si>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</si>
  <si>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</si>
  <si>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</si>
  <si>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</si>
  <si>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</si>
  <si>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</si>
  <si>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</si>
  <si>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</si>
  <si>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</si>
  <si>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</si>
  <si>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</si>
  <si>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</si>
  <si>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</si>
  <si>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</si>
  <si>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</si>
  <si>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</si>
  <si>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</si>
  <si>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</si>
  <si>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</si>
  <si>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</si>
  <si>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</si>
  <si>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</si>
  <si>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</si>
  <si>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</si>
  <si>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</si>
  <si>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</si>
  <si>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</si>
  <si>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</si>
  <si>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</si>
  <si>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</si>
  <si>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</si>
  <si>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</si>
  <si>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</si>
  <si>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</si>
  <si>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</si>
  <si>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</si>
  <si>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</si>
  <si>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</si>
  <si>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</si>
  <si>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</si>
  <si>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</si>
  <si>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</si>
  <si>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</si>
  <si>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</si>
  <si>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</si>
  <si>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</si>
  <si>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</si>
  <si>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</si>
  <si>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</si>
  <si>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</si>
  <si>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</si>
  <si>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</si>
  <si>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</si>
  <si>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</si>
  <si>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</si>
  <si>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</si>
  <si>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</si>
  <si>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</si>
  <si>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</si>
  <si>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</si>
  <si>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</si>
  <si>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</si>
  <si>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</si>
  <si>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</si>
  <si>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</si>
  <si>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</si>
  <si>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</si>
  <si>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</si>
  <si>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</si>
  <si>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</si>
  <si>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</si>
  <si>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</si>
  <si>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</si>
  <si>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</si>
  <si>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</si>
  <si>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</si>
  <si>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</si>
  <si>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</si>
  <si>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</si>
  <si>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</si>
  <si>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</si>
  <si>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</si>
  <si>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</si>
  <si>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</si>
  <si>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</si>
  <si>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</si>
  <si>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</si>
  <si>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</si>
  <si>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</si>
  <si>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</si>
  <si>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</si>
  <si>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</si>
  <si>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</si>
  <si>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</si>
  <si>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</si>
  <si>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</si>
  <si>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</si>
  <si>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</si>
  <si>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</si>
  <si>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</si>
  <si>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</si>
  <si>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</si>
  <si>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</si>
  <si>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</si>
  <si>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</si>
  <si>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</si>
  <si>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</si>
  <si>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</si>
  <si>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</si>
  <si>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</si>
  <si>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</si>
  <si>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</si>
  <si>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</si>
  <si>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</si>
  <si>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</si>
  <si>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</si>
  <si>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</si>
  <si>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</si>
  <si>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</si>
  <si>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</si>
  <si>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</si>
  <si>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</si>
  <si>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</si>
  <si>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</si>
  <si>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</si>
  <si>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</si>
  <si>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</si>
  <si>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</si>
  <si>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</si>
  <si>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</si>
  <si>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</si>
  <si>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</si>
  <si>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</si>
  <si>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</si>
  <si>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</si>
  <si>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</si>
  <si>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</si>
  <si>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</si>
  <si>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</si>
  <si>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</si>
  <si>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</si>
  <si>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</si>
  <si>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</si>
  <si>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</si>
  <si>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</si>
  <si>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</si>
  <si>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</si>
  <si>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</si>
  <si>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</si>
  <si>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</si>
  <si>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</si>
  <si>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</si>
  <si>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</si>
  <si>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</si>
  <si>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</si>
  <si>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</si>
  <si>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</si>
  <si>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</si>
  <si>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</si>
  <si>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</si>
  <si>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</si>
  <si>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</si>
  <si>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</si>
  <si>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</si>
  <si>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</si>
  <si>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</si>
  <si>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</si>
  <si>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</si>
  <si>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</si>
  <si>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</si>
  <si>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</si>
  <si>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</si>
  <si>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</si>
  <si>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</si>
  <si>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</si>
  <si>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</si>
  <si>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</si>
  <si>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</si>
  <si>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</si>
  <si>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</si>
  <si>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</si>
  <si>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</si>
  <si>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</si>
  <si>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</si>
  <si>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</si>
  <si>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</si>
  <si>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</si>
  <si>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</si>
  <si>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</si>
  <si>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</si>
  <si>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</si>
  <si>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</si>
  <si>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</si>
  <si>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</si>
  <si>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</si>
  <si>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</si>
  <si>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</si>
  <si>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</si>
  <si>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</si>
  <si>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</si>
  <si>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</si>
  <si>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</si>
  <si>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</si>
  <si>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</si>
  <si>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</si>
  <si>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</si>
  <si>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</si>
  <si>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</si>
  <si>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</si>
  <si>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</si>
  <si>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</si>
  <si>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</si>
  <si>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</si>
  <si>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</si>
  <si>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</si>
  <si>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</si>
  <si>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</si>
  <si>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</si>
  <si>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</si>
  <si>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</si>
  <si>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</si>
  <si>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</si>
  <si>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</si>
  <si>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</si>
  <si>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</si>
  <si>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</si>
  <si>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</si>
  <si>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</si>
  <si>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</si>
  <si>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</si>
  <si>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</si>
  <si>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</si>
  <si>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</si>
  <si>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</si>
  <si>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</si>
  <si>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</si>
  <si>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</si>
  <si>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</si>
  <si>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</si>
  <si>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</si>
  <si>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</si>
  <si>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</si>
  <si>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</si>
  <si>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</si>
  <si>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</si>
  <si>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</si>
  <si>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</si>
  <si>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</si>
  <si>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</si>
  <si>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</si>
  <si>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</si>
  <si>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</si>
  <si>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</si>
  <si>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</si>
  <si>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</si>
  <si>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</si>
  <si>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</si>
  <si>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</si>
  <si>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</si>
  <si>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</si>
  <si>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</si>
  <si>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</si>
  <si>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</si>
  <si>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</si>
  <si>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</si>
  <si>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</si>
  <si>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</si>
  <si>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</si>
  <si>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</si>
  <si>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</si>
  <si>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</si>
  <si>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</si>
  <si>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</si>
  <si>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</si>
  <si>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</si>
  <si>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</si>
  <si>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</si>
  <si>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</si>
  <si>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</si>
  <si>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</si>
  <si>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</si>
  <si>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</si>
  <si>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</si>
  <si>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</si>
  <si>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</si>
  <si>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</si>
  <si>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</si>
  <si>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</si>
  <si>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</si>
  <si>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</si>
  <si>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</si>
  <si>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</si>
  <si>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</si>
  <si>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</si>
  <si>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</si>
  <si>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</si>
  <si>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</si>
  <si>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</si>
  <si>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</si>
  <si>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</si>
  <si>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</si>
  <si>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</si>
  <si>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</si>
  <si>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</si>
  <si>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Sárbogárdi Hársfavirág Bőlcsöde</t>
  </si>
  <si>
    <t xml:space="preserve"> </t>
  </si>
  <si>
    <t>Vagyonértékű jogok beszerzése</t>
  </si>
  <si>
    <t>Sárbogárdi Hársfavirág Bölcsőde</t>
  </si>
  <si>
    <t>SÁRBOGÁRDI HÁRSFAVIRÁG BÖLCSŐDE ELŐIRÁNYZATA</t>
  </si>
  <si>
    <t>ÖNKORMÁNYZAT ÉS A KÖLTSÉGVETÉSI SZERVEK ELŐIRÁNYZATA MINDÖSSZESEN</t>
  </si>
  <si>
    <t>K513</t>
  </si>
  <si>
    <t xml:space="preserve">Egyéb tárgyi eszközök beszerzése, létesítése </t>
  </si>
  <si>
    <t>A fenti előirányzatokból 2016. költségvetési év azon fejlesztési céljai, amelyek megvalósításához a Stabilitási tv. 3. § (1) bekezdése szerinti adósságot keletkeztető ügylet megkötése válik vagy válhat szükségessé (forrás feltüntetése ezer forintban)</t>
  </si>
  <si>
    <t>Bevételek (Ft)</t>
  </si>
  <si>
    <t>Ft</t>
  </si>
  <si>
    <t>Kiadások (Ft)</t>
  </si>
  <si>
    <t>Bevételek ( Ft)</t>
  </si>
  <si>
    <t>Kiadások  (Ft)</t>
  </si>
  <si>
    <t>Kiadások ( Ft)</t>
  </si>
  <si>
    <t>Támogatások, kölcsönök nyújtása és törlesztése (Ft)</t>
  </si>
  <si>
    <t>Támogatások, kölcsönök bevételei (Ft)</t>
  </si>
  <si>
    <t>Irányító szervi támogatások folyósítása ( Ft)</t>
  </si>
  <si>
    <t>Beruházások és felújítások ( Ft)</t>
  </si>
  <si>
    <t>Általános- és céltartalékok (Ft)</t>
  </si>
  <si>
    <t>Temető kerítés építés</t>
  </si>
  <si>
    <t>Sárbogárd Város önkormányzatának 2019. évi költségvetése</t>
  </si>
  <si>
    <t>Sárbogárdi Hársfavirág Bölcsőde 2019. évi költségvetése</t>
  </si>
  <si>
    <t>Madarász József Városi Könyvtár 2019. évi költségvetése</t>
  </si>
  <si>
    <t xml:space="preserve"> Sárbogárdi Zengő Óvoda 2019. évi költségvetése</t>
  </si>
  <si>
    <t>Sárbogárdi Zengő Óvoda 2019. évi költségvetése</t>
  </si>
  <si>
    <t>Sárbogárdi Polgármesteri Hivatal 2019. évi költségvetése</t>
  </si>
  <si>
    <t>Sárbogárd Város Önkormányzat 2019. évi költségvetése</t>
  </si>
  <si>
    <t>Fa homokozó</t>
  </si>
  <si>
    <t>Vízelvezetés (Esze T-Bajcsy- Dózsa u.)</t>
  </si>
  <si>
    <t>Fenyő u. aszfaltozás</t>
  </si>
  <si>
    <t>önkormányzati lakások felújítása ( Bem 32., Ady 115., László u.1., Tűzér u 37.)</t>
  </si>
  <si>
    <t>Sbg sporttelep bővítéséhez ingatlan vásárlás</t>
  </si>
  <si>
    <t>Huszár temető bővítéséhez ingatlan vásárlás</t>
  </si>
  <si>
    <t>Ady E. u. 164. 23 és a 24. iroda vásárlás</t>
  </si>
  <si>
    <t xml:space="preserve">Járdák </t>
  </si>
  <si>
    <t xml:space="preserve">TOP 4.3.1-00002 szociális városreheb. </t>
  </si>
  <si>
    <t>Ingatlan vásárlás Pusztaegres Petőfi S. u.  27.</t>
  </si>
  <si>
    <t>fűnyíró vásárlás közfogl. Tám-ból</t>
  </si>
  <si>
    <t>Fogászati eszközök</t>
  </si>
  <si>
    <t>44/2019. (III.08.) kth Műv.Ház támogatás</t>
  </si>
  <si>
    <t>Ingatlan vásárlás Pusztaegres</t>
  </si>
  <si>
    <t>29/2019.(II.08.) kth. ingatlan ért.</t>
  </si>
  <si>
    <t>52/2019.(III.08.) kth. ingatlan ért.</t>
  </si>
  <si>
    <t xml:space="preserve">43/2019. (III.08.) lth. "Év Rendőre" </t>
  </si>
  <si>
    <t>hivatali iroda felújítás</t>
  </si>
  <si>
    <t>tartalék</t>
  </si>
  <si>
    <t>szgép+ nyomtató vásárlás VI.háziorvosi k.</t>
  </si>
  <si>
    <t>- központi, irányítószervi támogatás</t>
  </si>
  <si>
    <t>Ingatlan vásárlás Huszár temetőnél</t>
  </si>
  <si>
    <t>Ingatlan vásárlás 0545/11 hrsz.</t>
  </si>
  <si>
    <t>TOP 1.1.1-15-00012 iparterület fejlesztése</t>
  </si>
  <si>
    <t>TOP 2.1.1-15-00001 Jövőstart</t>
  </si>
  <si>
    <t>TOP 2.1.2-15-00008 Zöld város</t>
  </si>
  <si>
    <t>Fonendoszkóp, szekrény  vásárlás V. háziorvosi körezet</t>
  </si>
  <si>
    <t>TOP 5.1.3-16-00011 Helyi identitás és kóhézió erősítése</t>
  </si>
  <si>
    <t>TOP 5.2.1-15-00002 Társadalmi együttmükődés</t>
  </si>
  <si>
    <t>Vetőgép, talajmaró (start mg bevételből)</t>
  </si>
  <si>
    <t>láncfűrész, furó</t>
  </si>
  <si>
    <t>EFOP 1-2.11-16-00028 Esély a fiataloknak Sárbogárdon</t>
  </si>
  <si>
    <t>EFOP 3.2.9-16-00002 Humán kapacitás fejlesztése</t>
  </si>
  <si>
    <t>Sárszentmiklósi orvosi rendelő tetőfelűjítás</t>
  </si>
  <si>
    <t>TOP 3.2.1-16-00004 Sárszentmiklósi orvosi rendelú energetikai felújítása</t>
  </si>
  <si>
    <t>- költségvetési maradvány</t>
  </si>
  <si>
    <t>75/2019 (IV.12.) kth. ingatlan vásárlás</t>
  </si>
  <si>
    <t>B65</t>
  </si>
  <si>
    <t>kiegyenlítő bérrendezési alap</t>
  </si>
  <si>
    <t>Óvoda csoportszoba kialakítás</t>
  </si>
  <si>
    <t>közétkeztetési szolgáltatás díjemelése</t>
  </si>
  <si>
    <t>Sm. Iskola konyha karbantartás, kisjavítás</t>
  </si>
  <si>
    <t>TOP -4.1.1-15-FE1-2016-00016 Egészségügyi fejéesztés</t>
  </si>
  <si>
    <t>TOP-7.1.1-16-H-ERFA-2018-00010 Műv.Ház felújítása</t>
  </si>
  <si>
    <t>Viziközmű rendszer felújítása (Fejérvíz Zrt.)</t>
  </si>
  <si>
    <t>Egyéb tárgyi eszközök beszerzése, létesítése csoportszoba kialakítás</t>
  </si>
  <si>
    <t>minimálbér és gar.bérmin. Kompenzációja</t>
  </si>
  <si>
    <t>135/2019. (VIII.09.) kth. Régió Kft. tám.</t>
  </si>
  <si>
    <t>Mészöly Géza Ált. Iskola konyha burkolat karb.</t>
  </si>
  <si>
    <t>VI. háziorvosi és védönői körzet bútor vás.</t>
  </si>
  <si>
    <t>fénydekorációs elemek</t>
  </si>
  <si>
    <t>Frekvenciaváltó (Fejérvíz Zrt.)</t>
  </si>
  <si>
    <t>bútor, orvosi eszközök (VI. sz. háziorvosi és védönöi körzet)</t>
  </si>
  <si>
    <t xml:space="preserve">betonkeverő </t>
  </si>
  <si>
    <t>fénydekoráció</t>
  </si>
  <si>
    <t>Útfelújítások</t>
  </si>
  <si>
    <t>Polgármester, alpolgármester illetmény. Ktgtér</t>
  </si>
  <si>
    <t xml:space="preserve"> szabad maradvány</t>
  </si>
  <si>
    <t>májusi és októberi normatíva igénylés, lemond.</t>
  </si>
  <si>
    <t>gépkocsi vásárlás</t>
  </si>
  <si>
    <t>jutalom</t>
  </si>
  <si>
    <t>helyi közösségi közéekedés támogatás</t>
  </si>
  <si>
    <t>riasztórendszer Sm Óvoda</t>
  </si>
  <si>
    <t>Skate pálya felújítása</t>
  </si>
  <si>
    <t>Fűtőmű felújítása</t>
  </si>
  <si>
    <t>skate pálya felújítása</t>
  </si>
  <si>
    <t>riasztórendszer</t>
  </si>
  <si>
    <t>tűzhely</t>
  </si>
  <si>
    <t>gépkocsi</t>
  </si>
  <si>
    <t>ügyeleti ellátátsra átadott pénzeszköz</t>
  </si>
  <si>
    <t>hiteltrlesztés</t>
  </si>
  <si>
    <t>intézményfinanszírozás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</si>
</sst>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  <font>
      <sz val="1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7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173" fontId="0" fillId="0" borderId="10" xfId="0" applyNumberFormat="1" applyFont="1" applyBorder="1" applyAlignment="1">
      <alignment/>
    </xf>
    <xf numFmtId="173" fontId="0" fillId="0" borderId="0" xfId="0" applyNumberFormat="1" applyAlignment="1">
      <alignment/>
    </xf>
    <xf numFmtId="173" fontId="44" fillId="0" borderId="10" xfId="0" applyNumberFormat="1" applyFont="1" applyBorder="1" applyAlignment="1">
      <alignment/>
    </xf>
    <xf numFmtId="173" fontId="10" fillId="0" borderId="0" xfId="0" applyNumberFormat="1" applyFont="1" applyAlignment="1">
      <alignment/>
    </xf>
    <xf numFmtId="174" fontId="10" fillId="0" borderId="10" xfId="0" applyNumberFormat="1" applyFont="1" applyBorder="1" applyAlignment="1">
      <alignment/>
    </xf>
    <xf numFmtId="0" fontId="10" fillId="0" borderId="10" xfId="0" applyFont="1" applyBorder="1" applyAlignment="1" quotePrefix="1">
      <alignment/>
    </xf>
    <xf numFmtId="173" fontId="14" fillId="0" borderId="10" xfId="0" applyNumberFormat="1" applyFont="1" applyFill="1" applyBorder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120" zoomScaleNormal="120" zoomScalePageLayoutView="0" workbookViewId="0" topLeftCell="A1">
      <selection activeCell="C34" sqref="C34"/>
    </sheetView>
  </sheetViews>
  <sheetFormatPr defaultColWidth="9.140625" defaultRowHeight="15"/>
  <cols>
    <col min="1" max="1" width="76.57421875" style="0" customWidth="1"/>
    <col min="2" max="2" width="16.00390625" style="0" customWidth="1"/>
    <col min="3" max="4" width="15.421875" style="0" customWidth="1"/>
    <col min="5" max="5" width="15.8515625" style="0" customWidth="1"/>
    <col min="6" max="6" width="18.00390625" style="0" customWidth="1"/>
    <col min="7" max="7" width="18.28125" style="0" customWidth="1"/>
    <col min="8" max="11" width="14.421875" style="0" bestFit="1" customWidth="1"/>
  </cols>
  <sheetData>
    <row r="1" spans="1:7" ht="36" customHeight="1">
      <c r="A1" s="149" t="s">
        <v>547</v>
      </c>
      <c r="B1" s="150"/>
      <c r="C1" s="150"/>
      <c r="D1" s="150"/>
      <c r="E1" s="150"/>
      <c r="F1" s="150"/>
      <c r="G1" s="150"/>
    </row>
    <row r="2" spans="1:7" ht="24" customHeight="1">
      <c r="A2" s="151" t="s">
        <v>413</v>
      </c>
      <c r="B2" s="150"/>
      <c r="C2" s="150"/>
      <c r="D2" s="150"/>
      <c r="E2" s="150"/>
      <c r="F2" s="150"/>
      <c r="G2" s="150"/>
    </row>
    <row r="3" ht="15">
      <c r="G3" s="65" t="s">
        <v>536</v>
      </c>
    </row>
    <row r="4" spans="1:12" ht="60">
      <c r="A4" s="24"/>
      <c r="B4" s="58" t="s">
        <v>526</v>
      </c>
      <c r="C4" s="58" t="s">
        <v>91</v>
      </c>
      <c r="D4" s="58" t="s">
        <v>92</v>
      </c>
      <c r="E4" s="58" t="s">
        <v>86</v>
      </c>
      <c r="F4" s="58" t="s">
        <v>87</v>
      </c>
      <c r="G4" s="39" t="s">
        <v>99</v>
      </c>
      <c r="H4" s="3"/>
      <c r="I4" s="3"/>
      <c r="J4" s="3"/>
      <c r="K4" s="3"/>
      <c r="L4" s="3"/>
    </row>
    <row r="5" spans="1:12" ht="15">
      <c r="A5" s="63" t="s">
        <v>102</v>
      </c>
      <c r="B5" s="102">
        <v>31105319</v>
      </c>
      <c r="C5" s="102">
        <v>15065859</v>
      </c>
      <c r="D5" s="102">
        <v>220018167</v>
      </c>
      <c r="E5" s="102">
        <v>182593889</v>
      </c>
      <c r="F5" s="102">
        <v>294379497</v>
      </c>
      <c r="G5" s="102">
        <f aca="true" t="shared" si="0" ref="G5:G11">SUM(B5:F5)</f>
        <v>743162731</v>
      </c>
      <c r="H5" s="3"/>
      <c r="I5" s="3"/>
      <c r="J5" s="3"/>
      <c r="K5" s="3"/>
      <c r="L5" s="3"/>
    </row>
    <row r="6" spans="1:12" ht="15">
      <c r="A6" s="39" t="s">
        <v>103</v>
      </c>
      <c r="B6" s="102">
        <v>6162071</v>
      </c>
      <c r="C6" s="102">
        <v>2895279</v>
      </c>
      <c r="D6" s="102">
        <v>46484302</v>
      </c>
      <c r="E6" s="102">
        <v>36979169</v>
      </c>
      <c r="F6" s="102">
        <v>46618721</v>
      </c>
      <c r="G6" s="102">
        <f t="shared" si="0"/>
        <v>139139542</v>
      </c>
      <c r="H6" s="3"/>
      <c r="I6" s="3"/>
      <c r="J6" s="3"/>
      <c r="K6" s="3"/>
      <c r="L6" s="3"/>
    </row>
    <row r="7" spans="1:12" ht="15">
      <c r="A7" s="39" t="s">
        <v>104</v>
      </c>
      <c r="B7" s="102">
        <v>7940560</v>
      </c>
      <c r="C7" s="102">
        <v>11204465</v>
      </c>
      <c r="D7" s="102">
        <v>95279369</v>
      </c>
      <c r="E7" s="102">
        <v>40337022</v>
      </c>
      <c r="F7" s="102">
        <v>478270535</v>
      </c>
      <c r="G7" s="102">
        <f t="shared" si="0"/>
        <v>633031951</v>
      </c>
      <c r="H7" s="3"/>
      <c r="I7" s="3"/>
      <c r="J7" s="3"/>
      <c r="K7" s="3"/>
      <c r="L7" s="3"/>
    </row>
    <row r="8" spans="1:12" ht="15">
      <c r="A8" s="39" t="s">
        <v>105</v>
      </c>
      <c r="B8" s="102"/>
      <c r="C8" s="102"/>
      <c r="D8" s="102"/>
      <c r="E8" s="102"/>
      <c r="F8" s="102">
        <v>40000000</v>
      </c>
      <c r="G8" s="102">
        <f t="shared" si="0"/>
        <v>40000000</v>
      </c>
      <c r="H8" s="3"/>
      <c r="I8" s="3"/>
      <c r="J8" s="3"/>
      <c r="K8" s="3"/>
      <c r="L8" s="3"/>
    </row>
    <row r="9" spans="1:12" ht="15">
      <c r="A9" s="39" t="s">
        <v>106</v>
      </c>
      <c r="B9" s="102"/>
      <c r="C9" s="102"/>
      <c r="D9" s="102"/>
      <c r="E9" s="102"/>
      <c r="F9" s="102">
        <v>1075312312</v>
      </c>
      <c r="G9" s="102">
        <f t="shared" si="0"/>
        <v>1075312312</v>
      </c>
      <c r="H9" s="3"/>
      <c r="I9" s="3"/>
      <c r="J9" s="3"/>
      <c r="K9" s="3"/>
      <c r="L9" s="3"/>
    </row>
    <row r="10" spans="1:12" ht="15">
      <c r="A10" s="39" t="s">
        <v>107</v>
      </c>
      <c r="B10" s="102">
        <v>320000</v>
      </c>
      <c r="C10" s="102">
        <v>526670</v>
      </c>
      <c r="D10" s="102">
        <v>1702831</v>
      </c>
      <c r="E10" s="102">
        <v>9284630</v>
      </c>
      <c r="F10" s="102">
        <v>1456269857</v>
      </c>
      <c r="G10" s="102">
        <f t="shared" si="0"/>
        <v>1468103988</v>
      </c>
      <c r="H10" s="3"/>
      <c r="I10" s="3"/>
      <c r="J10" s="3"/>
      <c r="K10" s="3"/>
      <c r="L10" s="3"/>
    </row>
    <row r="11" spans="1:12" ht="15">
      <c r="A11" s="39" t="s">
        <v>108</v>
      </c>
      <c r="B11" s="102"/>
      <c r="C11" s="102"/>
      <c r="D11" s="102"/>
      <c r="E11" s="102"/>
      <c r="F11" s="102">
        <v>243440050</v>
      </c>
      <c r="G11" s="102">
        <f t="shared" si="0"/>
        <v>243440050</v>
      </c>
      <c r="H11" s="3"/>
      <c r="I11" s="3"/>
      <c r="J11" s="3"/>
      <c r="K11" s="3"/>
      <c r="L11" s="3"/>
    </row>
    <row r="12" spans="1:12" ht="15">
      <c r="A12" s="39" t="s">
        <v>109</v>
      </c>
      <c r="B12" s="102"/>
      <c r="C12" s="102"/>
      <c r="D12" s="102"/>
      <c r="E12" s="102"/>
      <c r="F12" s="102"/>
      <c r="G12" s="102">
        <f>F12-C17-E17</f>
        <v>0</v>
      </c>
      <c r="H12" s="3"/>
      <c r="I12" s="3"/>
      <c r="J12" s="106"/>
      <c r="K12" s="3"/>
      <c r="L12" s="3"/>
    </row>
    <row r="13" spans="1:12" ht="15">
      <c r="A13" s="40" t="s">
        <v>101</v>
      </c>
      <c r="B13" s="103">
        <f>SUM(B5:B12)</f>
        <v>45527950</v>
      </c>
      <c r="C13" s="103">
        <f>SUM(C5:C12)</f>
        <v>29692273</v>
      </c>
      <c r="D13" s="103">
        <f>SUM(D5:D11)</f>
        <v>363484669</v>
      </c>
      <c r="E13" s="103">
        <f>SUM(E5:E12)</f>
        <v>269194710</v>
      </c>
      <c r="F13" s="103">
        <f>SUM(F5:F12)</f>
        <v>3634290972</v>
      </c>
      <c r="G13" s="104">
        <f>SUM(G5:G11)</f>
        <v>4342190574</v>
      </c>
      <c r="H13" s="3"/>
      <c r="I13" s="3"/>
      <c r="J13" s="3"/>
      <c r="K13" s="3"/>
      <c r="L13" s="3"/>
    </row>
    <row r="14" spans="1:12" ht="15">
      <c r="A14" s="40" t="s">
        <v>110</v>
      </c>
      <c r="B14" s="102"/>
      <c r="C14" s="102"/>
      <c r="D14" s="102"/>
      <c r="E14" s="102"/>
      <c r="F14" s="102">
        <v>704013715</v>
      </c>
      <c r="G14" s="102">
        <v>41740408</v>
      </c>
      <c r="H14" s="3"/>
      <c r="I14" s="106">
        <f>SUM(B25:E25)</f>
        <v>662273307</v>
      </c>
      <c r="J14" s="106"/>
      <c r="K14" s="3"/>
      <c r="L14" s="3"/>
    </row>
    <row r="15" spans="1:12" ht="15">
      <c r="A15" s="57" t="s">
        <v>504</v>
      </c>
      <c r="B15" s="105">
        <f>SUM(B13)</f>
        <v>45527950</v>
      </c>
      <c r="C15" s="105">
        <f>SUM(C13)</f>
        <v>29692273</v>
      </c>
      <c r="D15" s="105">
        <f>SUM(D13:D14)</f>
        <v>363484669</v>
      </c>
      <c r="E15" s="105">
        <f>SUM(E13:E14)</f>
        <v>269194710</v>
      </c>
      <c r="F15" s="105">
        <f>SUM(F13:F14)</f>
        <v>4338304687</v>
      </c>
      <c r="G15" s="105">
        <f>SUM(G13:G14)</f>
        <v>4383930982</v>
      </c>
      <c r="H15" s="3"/>
      <c r="I15" s="3"/>
      <c r="J15" s="3"/>
      <c r="K15" s="3"/>
      <c r="L15" s="3"/>
    </row>
    <row r="16" spans="1:12" ht="15">
      <c r="A16" s="39" t="s">
        <v>112</v>
      </c>
      <c r="B16" s="102"/>
      <c r="C16" s="102"/>
      <c r="D16" s="102">
        <v>6000000</v>
      </c>
      <c r="E16" s="102">
        <v>10544705</v>
      </c>
      <c r="F16" s="102">
        <v>1272307237</v>
      </c>
      <c r="G16" s="102">
        <f aca="true" t="shared" si="1" ref="G16:G21">SUM(B16:F16)</f>
        <v>1288851942</v>
      </c>
      <c r="H16" s="3"/>
      <c r="I16" s="3"/>
      <c r="J16" s="106"/>
      <c r="K16" s="106"/>
      <c r="L16" s="3"/>
    </row>
    <row r="17" spans="1:12" ht="15">
      <c r="A17" s="39" t="s">
        <v>113</v>
      </c>
      <c r="B17" s="102"/>
      <c r="C17" s="102"/>
      <c r="D17" s="102"/>
      <c r="E17" s="102"/>
      <c r="F17" s="102">
        <v>314833319</v>
      </c>
      <c r="G17" s="102">
        <f t="shared" si="1"/>
        <v>314833319</v>
      </c>
      <c r="H17" s="3"/>
      <c r="I17" s="3"/>
      <c r="J17" s="3"/>
      <c r="K17" s="3"/>
      <c r="L17" s="3"/>
    </row>
    <row r="18" spans="1:12" ht="15">
      <c r="A18" s="39" t="s">
        <v>114</v>
      </c>
      <c r="B18" s="102"/>
      <c r="C18" s="102"/>
      <c r="D18" s="102"/>
      <c r="E18" s="102"/>
      <c r="F18" s="102">
        <v>335000000</v>
      </c>
      <c r="G18" s="102">
        <f t="shared" si="1"/>
        <v>335000000</v>
      </c>
      <c r="H18" s="106"/>
      <c r="I18" s="106"/>
      <c r="J18" s="3"/>
      <c r="K18" s="3"/>
      <c r="L18" s="3"/>
    </row>
    <row r="19" spans="1:12" ht="15">
      <c r="A19" s="39" t="s">
        <v>115</v>
      </c>
      <c r="B19" s="102">
        <v>1632769</v>
      </c>
      <c r="C19" s="102">
        <v>1415000</v>
      </c>
      <c r="D19" s="102">
        <v>5781184</v>
      </c>
      <c r="E19" s="102">
        <v>16857500</v>
      </c>
      <c r="F19" s="102">
        <v>99892573</v>
      </c>
      <c r="G19" s="102">
        <f t="shared" si="1"/>
        <v>125579026</v>
      </c>
      <c r="H19" s="3"/>
      <c r="I19" s="3"/>
      <c r="J19" s="3"/>
      <c r="K19" s="3"/>
      <c r="L19" s="3"/>
    </row>
    <row r="20" spans="1:12" ht="15">
      <c r="A20" s="39" t="s">
        <v>116</v>
      </c>
      <c r="B20" s="102"/>
      <c r="C20" s="102"/>
      <c r="D20" s="102"/>
      <c r="E20" s="102"/>
      <c r="F20" s="102">
        <v>1534400</v>
      </c>
      <c r="G20" s="102">
        <f t="shared" si="1"/>
        <v>1534400</v>
      </c>
      <c r="H20" s="3"/>
      <c r="I20" s="3"/>
      <c r="J20" s="3"/>
      <c r="K20" s="3"/>
      <c r="L20" s="3"/>
    </row>
    <row r="21" spans="1:12" ht="15">
      <c r="A21" s="39" t="s">
        <v>117</v>
      </c>
      <c r="B21" s="102">
        <v>220000</v>
      </c>
      <c r="C21" s="102"/>
      <c r="D21" s="102"/>
      <c r="E21" s="102">
        <v>65000</v>
      </c>
      <c r="F21" s="102">
        <v>19800000</v>
      </c>
      <c r="G21" s="102">
        <f t="shared" si="1"/>
        <v>20085000</v>
      </c>
      <c r="H21" s="3"/>
      <c r="I21" s="3"/>
      <c r="J21" s="3"/>
      <c r="K21" s="3"/>
      <c r="L21" s="3"/>
    </row>
    <row r="22" spans="1:12" ht="15">
      <c r="A22" s="39" t="s">
        <v>118</v>
      </c>
      <c r="B22" s="102"/>
      <c r="C22" s="102"/>
      <c r="D22" s="102"/>
      <c r="E22" s="102"/>
      <c r="F22" s="102"/>
      <c r="G22" s="102">
        <f>SUM(D22:F22)</f>
        <v>0</v>
      </c>
      <c r="H22" s="3"/>
      <c r="I22" s="3"/>
      <c r="J22" s="3"/>
      <c r="K22" s="3"/>
      <c r="L22" s="3"/>
    </row>
    <row r="23" spans="1:12" ht="15">
      <c r="A23" s="40" t="s">
        <v>111</v>
      </c>
      <c r="B23" s="103">
        <f aca="true" t="shared" si="2" ref="B23:G23">SUM(B16:B22)</f>
        <v>1852769</v>
      </c>
      <c r="C23" s="103">
        <f t="shared" si="2"/>
        <v>1415000</v>
      </c>
      <c r="D23" s="103">
        <f t="shared" si="2"/>
        <v>11781184</v>
      </c>
      <c r="E23" s="103">
        <f t="shared" si="2"/>
        <v>27467205</v>
      </c>
      <c r="F23" s="103">
        <f>SUM(F16:F22)</f>
        <v>2043367529</v>
      </c>
      <c r="G23" s="103">
        <f t="shared" si="2"/>
        <v>2085883687</v>
      </c>
      <c r="H23" s="3"/>
      <c r="I23" s="3"/>
      <c r="J23" s="106"/>
      <c r="K23" s="3"/>
      <c r="L23" s="3"/>
    </row>
    <row r="24" spans="1:12" ht="15">
      <c r="A24" s="40" t="s">
        <v>119</v>
      </c>
      <c r="B24" s="102">
        <f>SUM(B25:B26)</f>
        <v>43675181</v>
      </c>
      <c r="C24" s="102">
        <f>SUM(C25:C26)</f>
        <v>28277273</v>
      </c>
      <c r="D24" s="102">
        <f>SUM(D25:D26)</f>
        <v>351703485</v>
      </c>
      <c r="E24" s="102">
        <f>SUM(E25:E26)</f>
        <v>241727505</v>
      </c>
      <c r="F24" s="102">
        <f>SUM(F25:F26)</f>
        <v>2294937158</v>
      </c>
      <c r="G24" s="107">
        <f>SUM(B26:F26)</f>
        <v>2298047295</v>
      </c>
      <c r="H24" s="3"/>
      <c r="I24" s="3"/>
      <c r="J24" s="3"/>
      <c r="K24" s="3"/>
      <c r="L24" s="3"/>
    </row>
    <row r="25" spans="1:12" ht="15">
      <c r="A25" s="147" t="s">
        <v>574</v>
      </c>
      <c r="B25" s="102">
        <v>43529504</v>
      </c>
      <c r="C25" s="102">
        <v>27934160</v>
      </c>
      <c r="D25" s="102">
        <v>351434083</v>
      </c>
      <c r="E25" s="102">
        <v>239375560</v>
      </c>
      <c r="F25" s="107"/>
      <c r="G25" s="107"/>
      <c r="H25" s="3"/>
      <c r="I25" s="3"/>
      <c r="J25" s="3"/>
      <c r="K25" s="3"/>
      <c r="L25" s="3"/>
    </row>
    <row r="26" spans="1:12" ht="15">
      <c r="A26" s="147" t="s">
        <v>589</v>
      </c>
      <c r="B26" s="102">
        <v>145677</v>
      </c>
      <c r="C26" s="102">
        <v>343113</v>
      </c>
      <c r="D26" s="102">
        <v>269402</v>
      </c>
      <c r="E26" s="102">
        <v>2351945</v>
      </c>
      <c r="F26" s="107">
        <v>2294937158</v>
      </c>
      <c r="G26" s="107">
        <f>SUM(B26:F26)</f>
        <v>2298047295</v>
      </c>
      <c r="H26" s="3"/>
      <c r="I26" s="3"/>
      <c r="J26" s="3"/>
      <c r="K26" s="3"/>
      <c r="L26" s="3"/>
    </row>
    <row r="27" spans="1:12" ht="15">
      <c r="A27" s="57" t="s">
        <v>505</v>
      </c>
      <c r="B27" s="105">
        <f aca="true" t="shared" si="3" ref="B27:G27">SUM(B23:B24)</f>
        <v>45527950</v>
      </c>
      <c r="C27" s="105">
        <f t="shared" si="3"/>
        <v>29692273</v>
      </c>
      <c r="D27" s="105">
        <f t="shared" si="3"/>
        <v>363484669</v>
      </c>
      <c r="E27" s="105">
        <f t="shared" si="3"/>
        <v>269194710</v>
      </c>
      <c r="F27" s="105">
        <f t="shared" si="3"/>
        <v>4338304687</v>
      </c>
      <c r="G27" s="105">
        <f t="shared" si="3"/>
        <v>4383930982</v>
      </c>
      <c r="H27" s="3"/>
      <c r="I27" s="3"/>
      <c r="J27" s="3"/>
      <c r="K27" s="3"/>
      <c r="L27" s="3"/>
    </row>
    <row r="28" spans="1:12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106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106">
        <f>SUM(B25:E25)</f>
        <v>662273307</v>
      </c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106"/>
      <c r="D32" s="3"/>
      <c r="E32" s="106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106"/>
      <c r="F34" s="3"/>
      <c r="G34" s="3"/>
      <c r="H34" s="3"/>
      <c r="I34" s="3"/>
      <c r="J34" s="3"/>
      <c r="K34" s="3"/>
      <c r="L34" s="3"/>
    </row>
    <row r="35" spans="2:5" ht="15">
      <c r="B35" s="143"/>
      <c r="C35" s="3"/>
      <c r="D35" s="3"/>
      <c r="E35" s="143"/>
    </row>
    <row r="36" spans="3:4" ht="15">
      <c r="C36" s="3"/>
      <c r="D36" s="3"/>
    </row>
    <row r="37" spans="3:4" ht="15">
      <c r="C37" s="3"/>
      <c r="D37" s="3"/>
    </row>
    <row r="38" ht="15">
      <c r="D38" s="3"/>
    </row>
    <row r="39" ht="15">
      <c r="D39" s="3"/>
    </row>
    <row r="40" ht="15">
      <c r="D40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  <headerFooter alignWithMargins="0">
    <oddHeader>&amp;R1.melléklet 4/2020.(II. 27.)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12">
      <selection activeCell="C12" sqref="C12"/>
    </sheetView>
  </sheetViews>
  <sheetFormatPr defaultColWidth="9.140625" defaultRowHeight="15"/>
  <cols>
    <col min="1" max="1" width="92.57421875" style="0" customWidth="1"/>
    <col min="3" max="3" width="21.00390625" style="0" customWidth="1"/>
    <col min="4" max="4" width="16.00390625" style="0" customWidth="1"/>
    <col min="5" max="5" width="16.7109375" style="0" customWidth="1"/>
    <col min="6" max="6" width="19.421875" style="0" customWidth="1"/>
  </cols>
  <sheetData>
    <row r="1" spans="1:6" ht="27" customHeight="1">
      <c r="A1" s="152" t="s">
        <v>553</v>
      </c>
      <c r="B1" s="153"/>
      <c r="C1" s="153"/>
      <c r="D1" s="153"/>
      <c r="E1" s="153"/>
      <c r="F1" s="154"/>
    </row>
    <row r="2" spans="1:6" ht="23.25" customHeight="1">
      <c r="A2" s="151" t="s">
        <v>535</v>
      </c>
      <c r="B2" s="156"/>
      <c r="C2" s="156"/>
      <c r="D2" s="156"/>
      <c r="E2" s="156"/>
      <c r="F2" s="154"/>
    </row>
    <row r="3" ht="18">
      <c r="A3" s="44"/>
    </row>
    <row r="4" ht="15">
      <c r="A4" t="s">
        <v>41</v>
      </c>
    </row>
    <row r="5" spans="1:6" ht="45">
      <c r="A5" s="1" t="s">
        <v>120</v>
      </c>
      <c r="B5" s="2" t="s">
        <v>98</v>
      </c>
      <c r="C5" s="51" t="s">
        <v>25</v>
      </c>
      <c r="D5" s="51" t="s">
        <v>26</v>
      </c>
      <c r="E5" s="51" t="s">
        <v>27</v>
      </c>
      <c r="F5" s="62" t="s">
        <v>95</v>
      </c>
    </row>
    <row r="6" spans="1:6" ht="15" customHeight="1" hidden="1">
      <c r="A6" s="28" t="s">
        <v>291</v>
      </c>
      <c r="B6" s="5" t="s">
        <v>292</v>
      </c>
      <c r="C6" s="24"/>
      <c r="D6" s="24"/>
      <c r="E6" s="24"/>
      <c r="F6" s="24"/>
    </row>
    <row r="7" spans="1:6" ht="15" customHeight="1" hidden="1">
      <c r="A7" s="4" t="s">
        <v>293</v>
      </c>
      <c r="B7" s="5" t="s">
        <v>294</v>
      </c>
      <c r="C7" s="24"/>
      <c r="D7" s="24"/>
      <c r="E7" s="24"/>
      <c r="F7" s="24"/>
    </row>
    <row r="8" spans="1:6" ht="15" customHeight="1" hidden="1">
      <c r="A8" s="4" t="s">
        <v>295</v>
      </c>
      <c r="B8" s="5" t="s">
        <v>296</v>
      </c>
      <c r="C8" s="24"/>
      <c r="D8" s="24"/>
      <c r="E8" s="24"/>
      <c r="F8" s="24"/>
    </row>
    <row r="9" spans="1:6" ht="15" customHeight="1" hidden="1">
      <c r="A9" s="4" t="s">
        <v>297</v>
      </c>
      <c r="B9" s="5" t="s">
        <v>298</v>
      </c>
      <c r="C9" s="24"/>
      <c r="D9" s="24"/>
      <c r="E9" s="24"/>
      <c r="F9" s="24"/>
    </row>
    <row r="10" spans="1:6" ht="15" customHeight="1" hidden="1">
      <c r="A10" s="4" t="s">
        <v>299</v>
      </c>
      <c r="B10" s="5" t="s">
        <v>300</v>
      </c>
      <c r="C10" s="24"/>
      <c r="D10" s="24"/>
      <c r="E10" s="24"/>
      <c r="F10" s="24"/>
    </row>
    <row r="11" spans="1:6" ht="15" customHeight="1" hidden="1">
      <c r="A11" s="4" t="s">
        <v>301</v>
      </c>
      <c r="B11" s="5" t="s">
        <v>302</v>
      </c>
      <c r="C11" s="24"/>
      <c r="D11" s="24"/>
      <c r="E11" s="24"/>
      <c r="F11" s="24"/>
    </row>
    <row r="12" spans="1:6" ht="15" customHeight="1">
      <c r="A12" s="6" t="s">
        <v>506</v>
      </c>
      <c r="B12" s="7" t="s">
        <v>303</v>
      </c>
      <c r="C12" s="104">
        <v>954181412</v>
      </c>
      <c r="D12" s="104"/>
      <c r="E12" s="104"/>
      <c r="F12" s="104">
        <f>SUM(C12:E12)</f>
        <v>954181412</v>
      </c>
    </row>
    <row r="13" spans="1:6" ht="15" customHeight="1">
      <c r="A13" s="4" t="s">
        <v>304</v>
      </c>
      <c r="B13" s="5" t="s">
        <v>305</v>
      </c>
      <c r="C13" s="108"/>
      <c r="D13" s="108"/>
      <c r="E13" s="108"/>
      <c r="F13" s="108"/>
    </row>
    <row r="14" spans="1:6" ht="15" customHeight="1">
      <c r="A14" s="4" t="s">
        <v>306</v>
      </c>
      <c r="B14" s="5" t="s">
        <v>307</v>
      </c>
      <c r="C14" s="108"/>
      <c r="D14" s="108"/>
      <c r="E14" s="108"/>
      <c r="F14" s="108"/>
    </row>
    <row r="15" spans="1:6" ht="15" customHeight="1">
      <c r="A15" s="4" t="s">
        <v>469</v>
      </c>
      <c r="B15" s="5" t="s">
        <v>308</v>
      </c>
      <c r="C15" s="108"/>
      <c r="D15" s="108"/>
      <c r="E15" s="108"/>
      <c r="F15" s="108"/>
    </row>
    <row r="16" spans="1:6" ht="15" customHeight="1">
      <c r="A16" s="4" t="s">
        <v>470</v>
      </c>
      <c r="B16" s="5" t="s">
        <v>309</v>
      </c>
      <c r="C16" s="108"/>
      <c r="D16" s="108"/>
      <c r="E16" s="108"/>
      <c r="F16" s="108"/>
    </row>
    <row r="17" spans="1:6" ht="15" customHeight="1">
      <c r="A17" s="4" t="s">
        <v>471</v>
      </c>
      <c r="B17" s="5" t="s">
        <v>310</v>
      </c>
      <c r="C17" s="108">
        <v>318125825</v>
      </c>
      <c r="D17" s="108"/>
      <c r="E17" s="108"/>
      <c r="F17" s="108">
        <f>SUM(C17:E17)</f>
        <v>318125825</v>
      </c>
    </row>
    <row r="18" spans="1:6" ht="15" customHeight="1">
      <c r="A18" s="36" t="s">
        <v>507</v>
      </c>
      <c r="B18" s="46" t="s">
        <v>311</v>
      </c>
      <c r="C18" s="104">
        <f>SUM(C12:C17)</f>
        <v>1272307237</v>
      </c>
      <c r="D18" s="104"/>
      <c r="E18" s="104"/>
      <c r="F18" s="104">
        <f>SUM(F12:F17)</f>
        <v>1272307237</v>
      </c>
    </row>
    <row r="19" spans="1:6" ht="15" customHeight="1">
      <c r="A19" s="4" t="s">
        <v>475</v>
      </c>
      <c r="B19" s="5" t="s">
        <v>320</v>
      </c>
      <c r="C19" s="108"/>
      <c r="D19" s="108"/>
      <c r="E19" s="108"/>
      <c r="F19" s="108"/>
    </row>
    <row r="20" spans="1:6" ht="15" customHeight="1">
      <c r="A20" s="4" t="s">
        <v>476</v>
      </c>
      <c r="B20" s="5" t="s">
        <v>321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322</v>
      </c>
      <c r="C21" s="108"/>
      <c r="D21" s="108"/>
      <c r="E21" s="108"/>
      <c r="F21" s="108"/>
    </row>
    <row r="22" spans="1:6" ht="15" customHeight="1">
      <c r="A22" s="4" t="s">
        <v>477</v>
      </c>
      <c r="B22" s="5" t="s">
        <v>323</v>
      </c>
      <c r="C22" s="108"/>
      <c r="D22" s="108"/>
      <c r="E22" s="108"/>
      <c r="F22" s="108"/>
    </row>
    <row r="23" spans="1:6" ht="15" customHeight="1">
      <c r="A23" s="4" t="s">
        <v>478</v>
      </c>
      <c r="B23" s="5" t="s">
        <v>324</v>
      </c>
      <c r="C23" s="108"/>
      <c r="D23" s="108"/>
      <c r="E23" s="108"/>
      <c r="F23" s="108"/>
    </row>
    <row r="24" spans="1:6" ht="15" customHeight="1">
      <c r="A24" s="4" t="s">
        <v>479</v>
      </c>
      <c r="B24" s="5" t="s">
        <v>325</v>
      </c>
      <c r="C24" s="108"/>
      <c r="D24" s="108"/>
      <c r="E24" s="108"/>
      <c r="F24" s="108"/>
    </row>
    <row r="25" spans="1:6" ht="15" customHeight="1">
      <c r="A25" s="4" t="s">
        <v>480</v>
      </c>
      <c r="B25" s="5" t="s">
        <v>326</v>
      </c>
      <c r="C25" s="108">
        <v>233511362</v>
      </c>
      <c r="D25" s="108">
        <v>50095502</v>
      </c>
      <c r="E25" s="108">
        <v>6393136</v>
      </c>
      <c r="F25" s="108">
        <f>SUM(C25:E25)</f>
        <v>290000000</v>
      </c>
    </row>
    <row r="26" spans="1:6" ht="15" customHeight="1">
      <c r="A26" s="4" t="s">
        <v>481</v>
      </c>
      <c r="B26" s="5" t="s">
        <v>327</v>
      </c>
      <c r="C26" s="108"/>
      <c r="D26" s="108"/>
      <c r="E26" s="108"/>
      <c r="F26" s="108"/>
    </row>
    <row r="27" spans="1:6" ht="15" customHeight="1">
      <c r="A27" s="4" t="s">
        <v>328</v>
      </c>
      <c r="B27" s="5" t="s">
        <v>329</v>
      </c>
      <c r="C27" s="108"/>
      <c r="D27" s="108"/>
      <c r="E27" s="108"/>
      <c r="F27" s="108"/>
    </row>
    <row r="28" spans="1:6" ht="15" customHeight="1">
      <c r="A28" s="4" t="s">
        <v>482</v>
      </c>
      <c r="B28" s="5" t="s">
        <v>330</v>
      </c>
      <c r="C28" s="108">
        <v>38000000</v>
      </c>
      <c r="D28" s="108"/>
      <c r="E28" s="108"/>
      <c r="F28" s="108">
        <f>SUM(C28:E28)</f>
        <v>38000000</v>
      </c>
    </row>
    <row r="29" spans="1:6" ht="15" customHeight="1">
      <c r="A29" s="4" t="s">
        <v>483</v>
      </c>
      <c r="B29" s="5" t="s">
        <v>331</v>
      </c>
      <c r="C29" s="108"/>
      <c r="D29" s="108"/>
      <c r="E29" s="108"/>
      <c r="F29" s="108">
        <f>SUM(C29:E29)</f>
        <v>0</v>
      </c>
    </row>
    <row r="30" spans="1:6" ht="15" customHeight="1">
      <c r="A30" s="6" t="s">
        <v>2</v>
      </c>
      <c r="B30" s="7" t="s">
        <v>332</v>
      </c>
      <c r="C30" s="131">
        <f>SUM(C25:C29)</f>
        <v>271511362</v>
      </c>
      <c r="D30" s="131">
        <f>SUM(D25:D29)</f>
        <v>50095502</v>
      </c>
      <c r="E30" s="131">
        <f>SUM(E25:E29)</f>
        <v>6393136</v>
      </c>
      <c r="F30" s="131">
        <f>SUM(F25:F29)</f>
        <v>328000000</v>
      </c>
    </row>
    <row r="31" spans="1:6" ht="15" customHeight="1">
      <c r="A31" s="4" t="s">
        <v>484</v>
      </c>
      <c r="B31" s="5" t="s">
        <v>333</v>
      </c>
      <c r="C31" s="108">
        <v>7000000</v>
      </c>
      <c r="D31" s="108"/>
      <c r="E31" s="108"/>
      <c r="F31" s="108">
        <f>SUM(C31:E31)</f>
        <v>7000000</v>
      </c>
    </row>
    <row r="32" spans="1:6" ht="15" customHeight="1">
      <c r="A32" s="36" t="s">
        <v>3</v>
      </c>
      <c r="B32" s="46" t="s">
        <v>334</v>
      </c>
      <c r="C32" s="104">
        <f>SUM(C30:C31)</f>
        <v>278511362</v>
      </c>
      <c r="D32" s="104">
        <f>SUM(D30:D31)</f>
        <v>50095502</v>
      </c>
      <c r="E32" s="104">
        <f>SUM(E30:E31)</f>
        <v>6393136</v>
      </c>
      <c r="F32" s="104">
        <f>SUM(F30:F31)</f>
        <v>335000000</v>
      </c>
    </row>
    <row r="33" spans="1:6" ht="15" customHeight="1" hidden="1">
      <c r="A33" s="12" t="s">
        <v>335</v>
      </c>
      <c r="B33" s="5" t="s">
        <v>336</v>
      </c>
      <c r="C33" s="108"/>
      <c r="D33" s="108"/>
      <c r="E33" s="108"/>
      <c r="F33" s="108"/>
    </row>
    <row r="34" spans="1:6" ht="15" customHeight="1" hidden="1">
      <c r="A34" s="12" t="s">
        <v>485</v>
      </c>
      <c r="B34" s="5" t="s">
        <v>337</v>
      </c>
      <c r="C34" s="108"/>
      <c r="D34" s="108"/>
      <c r="E34" s="108"/>
      <c r="F34" s="108"/>
    </row>
    <row r="35" spans="1:6" ht="15" customHeight="1" hidden="1">
      <c r="A35" s="12" t="s">
        <v>486</v>
      </c>
      <c r="B35" s="5" t="s">
        <v>338</v>
      </c>
      <c r="C35" s="108"/>
      <c r="D35" s="108"/>
      <c r="E35" s="108"/>
      <c r="F35" s="108"/>
    </row>
    <row r="36" spans="1:6" ht="15" customHeight="1" hidden="1">
      <c r="A36" s="12" t="s">
        <v>487</v>
      </c>
      <c r="B36" s="5" t="s">
        <v>339</v>
      </c>
      <c r="C36" s="108"/>
      <c r="D36" s="108"/>
      <c r="E36" s="108"/>
      <c r="F36" s="108"/>
    </row>
    <row r="37" spans="1:6" ht="15" customHeight="1" hidden="1">
      <c r="A37" s="12" t="s">
        <v>340</v>
      </c>
      <c r="B37" s="5" t="s">
        <v>341</v>
      </c>
      <c r="C37" s="108"/>
      <c r="D37" s="108"/>
      <c r="E37" s="108"/>
      <c r="F37" s="108"/>
    </row>
    <row r="38" spans="1:6" ht="15" customHeight="1" hidden="1">
      <c r="A38" s="12" t="s">
        <v>342</v>
      </c>
      <c r="B38" s="5" t="s">
        <v>343</v>
      </c>
      <c r="C38" s="108"/>
      <c r="D38" s="108"/>
      <c r="E38" s="108"/>
      <c r="F38" s="108"/>
    </row>
    <row r="39" spans="1:6" ht="15" customHeight="1" hidden="1">
      <c r="A39" s="12" t="s">
        <v>344</v>
      </c>
      <c r="B39" s="5" t="s">
        <v>345</v>
      </c>
      <c r="C39" s="108"/>
      <c r="D39" s="108"/>
      <c r="E39" s="108"/>
      <c r="F39" s="108"/>
    </row>
    <row r="40" spans="1:6" ht="15" customHeight="1" hidden="1">
      <c r="A40" s="12" t="s">
        <v>488</v>
      </c>
      <c r="B40" s="5" t="s">
        <v>346</v>
      </c>
      <c r="C40" s="108"/>
      <c r="D40" s="108"/>
      <c r="E40" s="108"/>
      <c r="F40" s="108"/>
    </row>
    <row r="41" spans="1:6" ht="15" customHeight="1" hidden="1">
      <c r="A41" s="12" t="s">
        <v>489</v>
      </c>
      <c r="B41" s="5" t="s">
        <v>347</v>
      </c>
      <c r="C41" s="108"/>
      <c r="D41" s="108"/>
      <c r="E41" s="108"/>
      <c r="F41" s="108"/>
    </row>
    <row r="42" spans="1:6" ht="15" customHeight="1" hidden="1">
      <c r="A42" s="12" t="s">
        <v>490</v>
      </c>
      <c r="B42" s="5" t="s">
        <v>348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349</v>
      </c>
      <c r="C43" s="104">
        <v>99892573</v>
      </c>
      <c r="D43" s="104"/>
      <c r="E43" s="104"/>
      <c r="F43" s="104">
        <f>SUM(C43:E43)</f>
        <v>99892573</v>
      </c>
    </row>
    <row r="44" spans="1:6" ht="15" customHeight="1">
      <c r="A44" s="12" t="s">
        <v>358</v>
      </c>
      <c r="B44" s="5" t="s">
        <v>359</v>
      </c>
      <c r="C44" s="108"/>
      <c r="D44" s="108"/>
      <c r="E44" s="108"/>
      <c r="F44" s="108"/>
    </row>
    <row r="45" spans="1:6" ht="15" customHeight="1">
      <c r="A45" s="4" t="s">
        <v>494</v>
      </c>
      <c r="B45" s="5" t="s">
        <v>360</v>
      </c>
      <c r="C45" s="108">
        <v>19800000</v>
      </c>
      <c r="D45" s="108"/>
      <c r="E45" s="108"/>
      <c r="F45" s="108">
        <f>SUM(C45:E45)</f>
        <v>19800000</v>
      </c>
    </row>
    <row r="46" spans="1:6" ht="15" customHeight="1">
      <c r="A46" s="12" t="s">
        <v>495</v>
      </c>
      <c r="B46" s="5" t="s">
        <v>361</v>
      </c>
      <c r="C46" s="108"/>
      <c r="D46" s="108"/>
      <c r="E46" s="108"/>
      <c r="F46" s="108">
        <f>SUM(C46:E46)</f>
        <v>0</v>
      </c>
    </row>
    <row r="47" spans="1:6" ht="15" customHeight="1">
      <c r="A47" s="36" t="s">
        <v>6</v>
      </c>
      <c r="B47" s="46" t="s">
        <v>362</v>
      </c>
      <c r="C47" s="104">
        <f>SUM(C44:C46)</f>
        <v>19800000</v>
      </c>
      <c r="D47" s="104"/>
      <c r="E47" s="104"/>
      <c r="F47" s="104">
        <f>SUM(F44:F46)</f>
        <v>19800000</v>
      </c>
    </row>
    <row r="48" spans="1:6" ht="15" customHeight="1">
      <c r="A48" s="49" t="s">
        <v>24</v>
      </c>
      <c r="B48" s="87"/>
      <c r="C48" s="104">
        <f>C47+C43+C32+C18</f>
        <v>1670511172</v>
      </c>
      <c r="D48" s="104">
        <f>D43+D32+D18</f>
        <v>50095502</v>
      </c>
      <c r="E48" s="104">
        <f>E43+E32+E18</f>
        <v>6393136</v>
      </c>
      <c r="F48" s="104">
        <f>F47+F43+F32+F18</f>
        <v>1726999810</v>
      </c>
    </row>
    <row r="49" spans="1:6" ht="15" customHeight="1">
      <c r="A49" s="4" t="s">
        <v>312</v>
      </c>
      <c r="B49" s="5" t="s">
        <v>313</v>
      </c>
      <c r="C49" s="108"/>
      <c r="D49" s="108"/>
      <c r="E49" s="108"/>
      <c r="F49" s="108"/>
    </row>
    <row r="50" spans="1:6" ht="15" customHeight="1">
      <c r="A50" s="4" t="s">
        <v>314</v>
      </c>
      <c r="B50" s="5" t="s">
        <v>315</v>
      </c>
      <c r="C50" s="108"/>
      <c r="D50" s="108"/>
      <c r="E50" s="108"/>
      <c r="F50" s="108"/>
    </row>
    <row r="51" spans="1:6" ht="15" customHeight="1">
      <c r="A51" s="4" t="s">
        <v>472</v>
      </c>
      <c r="B51" s="5" t="s">
        <v>316</v>
      </c>
      <c r="C51" s="108"/>
      <c r="D51" s="108"/>
      <c r="E51" s="108"/>
      <c r="F51" s="108"/>
    </row>
    <row r="52" spans="1:6" ht="15" customHeight="1">
      <c r="A52" s="4" t="s">
        <v>473</v>
      </c>
      <c r="B52" s="5" t="s">
        <v>317</v>
      </c>
      <c r="C52" s="108"/>
      <c r="D52" s="108"/>
      <c r="E52" s="108"/>
      <c r="F52" s="108"/>
    </row>
    <row r="53" spans="1:6" ht="15" customHeight="1">
      <c r="A53" s="4" t="s">
        <v>474</v>
      </c>
      <c r="B53" s="5" t="s">
        <v>318</v>
      </c>
      <c r="C53" s="108">
        <v>314833319</v>
      </c>
      <c r="D53" s="108"/>
      <c r="E53" s="108"/>
      <c r="F53" s="108">
        <f>SUM(C53:E53)</f>
        <v>314833319</v>
      </c>
    </row>
    <row r="54" spans="1:6" ht="15" customHeight="1">
      <c r="A54" s="36" t="s">
        <v>0</v>
      </c>
      <c r="B54" s="46" t="s">
        <v>319</v>
      </c>
      <c r="C54" s="104">
        <f>SUM(C53)</f>
        <v>314833319</v>
      </c>
      <c r="D54" s="104"/>
      <c r="E54" s="104"/>
      <c r="F54" s="104">
        <f>SUM(F53)</f>
        <v>314833319</v>
      </c>
    </row>
    <row r="55" spans="1:6" ht="15" customHeight="1">
      <c r="A55" s="12" t="s">
        <v>491</v>
      </c>
      <c r="B55" s="5" t="s">
        <v>350</v>
      </c>
      <c r="C55" s="108"/>
      <c r="D55" s="108"/>
      <c r="E55" s="108"/>
      <c r="F55" s="108"/>
    </row>
    <row r="56" spans="1:6" ht="15" customHeight="1">
      <c r="A56" s="12" t="s">
        <v>492</v>
      </c>
      <c r="B56" s="5" t="s">
        <v>351</v>
      </c>
      <c r="C56" s="108"/>
      <c r="D56" s="108"/>
      <c r="E56" s="108"/>
      <c r="F56" s="108">
        <f>SUM(C56:E56)</f>
        <v>0</v>
      </c>
    </row>
    <row r="57" spans="1:6" ht="15" customHeight="1">
      <c r="A57" s="12" t="s">
        <v>352</v>
      </c>
      <c r="B57" s="5" t="s">
        <v>353</v>
      </c>
      <c r="C57" s="108">
        <v>1534400</v>
      </c>
      <c r="D57" s="108"/>
      <c r="E57" s="108"/>
      <c r="F57" s="108">
        <f>SUM(C57:E57)</f>
        <v>1534400</v>
      </c>
    </row>
    <row r="58" spans="1:6" ht="15" customHeight="1">
      <c r="A58" s="12" t="s">
        <v>493</v>
      </c>
      <c r="B58" s="5" t="s">
        <v>354</v>
      </c>
      <c r="C58" s="108"/>
      <c r="D58" s="108"/>
      <c r="E58" s="108"/>
      <c r="F58" s="108"/>
    </row>
    <row r="59" spans="1:6" ht="15" customHeight="1">
      <c r="A59" s="12" t="s">
        <v>355</v>
      </c>
      <c r="B59" s="5" t="s">
        <v>356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357</v>
      </c>
      <c r="C60" s="104">
        <f>SUM(C55:C59)</f>
        <v>1534400</v>
      </c>
      <c r="D60" s="104"/>
      <c r="E60" s="104"/>
      <c r="F60" s="104">
        <f>SUM(F55:F59)</f>
        <v>1534400</v>
      </c>
    </row>
    <row r="61" spans="1:6" ht="15" customHeight="1">
      <c r="A61" s="12" t="s">
        <v>363</v>
      </c>
      <c r="B61" s="5" t="s">
        <v>364</v>
      </c>
      <c r="C61" s="108"/>
      <c r="D61" s="108"/>
      <c r="E61" s="108"/>
      <c r="F61" s="108"/>
    </row>
    <row r="62" spans="1:6" ht="15" customHeight="1">
      <c r="A62" s="4" t="s">
        <v>496</v>
      </c>
      <c r="B62" s="5" t="s">
        <v>365</v>
      </c>
      <c r="C62" s="108"/>
      <c r="D62" s="108"/>
      <c r="E62" s="108"/>
      <c r="F62" s="108"/>
    </row>
    <row r="63" spans="1:6" ht="15" customHeight="1">
      <c r="A63" s="12" t="s">
        <v>497</v>
      </c>
      <c r="B63" s="5" t="s">
        <v>366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367</v>
      </c>
      <c r="C64" s="104">
        <f>SUM(C61:C63)</f>
        <v>0</v>
      </c>
      <c r="D64" s="104"/>
      <c r="E64" s="104"/>
      <c r="F64" s="104">
        <f>SUM(C64:E64)</f>
        <v>0</v>
      </c>
    </row>
    <row r="65" spans="1:6" ht="15" customHeight="1">
      <c r="A65" s="49" t="s">
        <v>23</v>
      </c>
      <c r="B65" s="88"/>
      <c r="C65" s="104">
        <f>C64+C60+C54</f>
        <v>316367719</v>
      </c>
      <c r="D65" s="104">
        <f>D64+D60+D54</f>
        <v>0</v>
      </c>
      <c r="E65" s="104">
        <f>E64+E60+E54</f>
        <v>0</v>
      </c>
      <c r="F65" s="104">
        <f>F64+F60+F54</f>
        <v>316367719</v>
      </c>
    </row>
    <row r="66" spans="1:6" ht="15.75">
      <c r="A66" s="43" t="s">
        <v>7</v>
      </c>
      <c r="B66" s="32" t="s">
        <v>368</v>
      </c>
      <c r="C66" s="104">
        <f>C64+C47+C60+C43+C32+C18+C54</f>
        <v>1986878891</v>
      </c>
      <c r="D66" s="104">
        <f>D64+D47+D60+D43+D32</f>
        <v>50095502</v>
      </c>
      <c r="E66" s="104">
        <f>E64+E47+E60+E43+E32</f>
        <v>6393136</v>
      </c>
      <c r="F66" s="104">
        <f>F64+F47+F60+F43+F32+F18+F54</f>
        <v>2043367529</v>
      </c>
    </row>
    <row r="67" spans="1:6" ht="15.75">
      <c r="A67" s="53" t="s">
        <v>79</v>
      </c>
      <c r="B67" s="52"/>
      <c r="C67" s="108">
        <f>C48-'kiadások működés önkormányzat'!C74</f>
        <v>-207581255</v>
      </c>
      <c r="D67" s="108">
        <f>D48-'kiadások működés önkormányzat'!D74</f>
        <v>0</v>
      </c>
      <c r="E67" s="108">
        <f>E48-'kiadások működés önkormányzat'!E74</f>
        <v>0</v>
      </c>
      <c r="F67" s="108">
        <f>SUM(C67:E67)</f>
        <v>-207581255</v>
      </c>
    </row>
    <row r="68" spans="1:6" ht="15.75">
      <c r="A68" s="53" t="s">
        <v>80</v>
      </c>
      <c r="B68" s="52"/>
      <c r="C68" s="108">
        <f>C65-'kiadások működés önkormányzat'!C97</f>
        <v>-1383342188</v>
      </c>
      <c r="D68" s="108">
        <f>D65-'kiadások működés önkormányzat'!D97</f>
        <v>0</v>
      </c>
      <c r="E68" s="108">
        <f>E65-'kiadások működés önkormányzat'!E97</f>
        <v>0</v>
      </c>
      <c r="F68" s="108">
        <f>SUM(C68:E68)</f>
        <v>-1383342188</v>
      </c>
    </row>
    <row r="69" spans="1:6" ht="15" hidden="1">
      <c r="A69" s="34" t="s">
        <v>498</v>
      </c>
      <c r="B69" s="4" t="s">
        <v>369</v>
      </c>
      <c r="C69" s="108"/>
      <c r="D69" s="108"/>
      <c r="E69" s="108"/>
      <c r="F69" s="108"/>
    </row>
    <row r="70" spans="1:6" ht="15" hidden="1">
      <c r="A70" s="12" t="s">
        <v>370</v>
      </c>
      <c r="B70" s="4" t="s">
        <v>371</v>
      </c>
      <c r="C70" s="108"/>
      <c r="D70" s="108"/>
      <c r="E70" s="108"/>
      <c r="F70" s="108"/>
    </row>
    <row r="71" spans="1:6" ht="15" hidden="1">
      <c r="A71" s="34" t="s">
        <v>499</v>
      </c>
      <c r="B71" s="4" t="s">
        <v>372</v>
      </c>
      <c r="C71" s="108"/>
      <c r="D71" s="108"/>
      <c r="E71" s="108"/>
      <c r="F71" s="108"/>
    </row>
    <row r="72" spans="1:6" ht="15">
      <c r="A72" s="14" t="s">
        <v>9</v>
      </c>
      <c r="B72" s="6" t="s">
        <v>373</v>
      </c>
      <c r="C72" s="108"/>
      <c r="D72" s="108"/>
      <c r="E72" s="108"/>
      <c r="F72" s="108">
        <f>SUM(C72:E72)</f>
        <v>0</v>
      </c>
    </row>
    <row r="73" spans="1:6" ht="15" hidden="1">
      <c r="A73" s="12" t="s">
        <v>500</v>
      </c>
      <c r="B73" s="4" t="s">
        <v>374</v>
      </c>
      <c r="C73" s="108"/>
      <c r="D73" s="108"/>
      <c r="E73" s="108"/>
      <c r="F73" s="108"/>
    </row>
    <row r="74" spans="1:6" ht="15" hidden="1">
      <c r="A74" s="34" t="s">
        <v>375</v>
      </c>
      <c r="B74" s="4" t="s">
        <v>376</v>
      </c>
      <c r="C74" s="108"/>
      <c r="D74" s="108"/>
      <c r="E74" s="108"/>
      <c r="F74" s="108"/>
    </row>
    <row r="75" spans="1:6" ht="15" hidden="1">
      <c r="A75" s="12" t="s">
        <v>501</v>
      </c>
      <c r="B75" s="4" t="s">
        <v>377</v>
      </c>
      <c r="C75" s="108"/>
      <c r="D75" s="108"/>
      <c r="E75" s="108"/>
      <c r="F75" s="108"/>
    </row>
    <row r="76" spans="1:6" ht="15" hidden="1">
      <c r="A76" s="34" t="s">
        <v>378</v>
      </c>
      <c r="B76" s="4" t="s">
        <v>379</v>
      </c>
      <c r="C76" s="108"/>
      <c r="D76" s="108"/>
      <c r="E76" s="108"/>
      <c r="F76" s="108"/>
    </row>
    <row r="77" spans="1:6" ht="15">
      <c r="A77" s="13" t="s">
        <v>10</v>
      </c>
      <c r="B77" s="6" t="s">
        <v>380</v>
      </c>
      <c r="C77" s="108"/>
      <c r="D77" s="108"/>
      <c r="E77" s="108"/>
      <c r="F77" s="108"/>
    </row>
    <row r="78" spans="1:6" ht="15" hidden="1">
      <c r="A78" s="4" t="s">
        <v>77</v>
      </c>
      <c r="B78" s="4" t="s">
        <v>381</v>
      </c>
      <c r="C78" s="108"/>
      <c r="D78" s="108"/>
      <c r="E78" s="108"/>
      <c r="F78" s="108"/>
    </row>
    <row r="79" spans="1:6" ht="15" hidden="1">
      <c r="A79" s="4" t="s">
        <v>78</v>
      </c>
      <c r="B79" s="4" t="s">
        <v>381</v>
      </c>
      <c r="C79" s="108"/>
      <c r="D79" s="108"/>
      <c r="E79" s="108"/>
      <c r="F79" s="108"/>
    </row>
    <row r="80" spans="1:6" ht="15" hidden="1">
      <c r="A80" s="4" t="s">
        <v>75</v>
      </c>
      <c r="B80" s="4" t="s">
        <v>382</v>
      </c>
      <c r="C80" s="108"/>
      <c r="D80" s="108"/>
      <c r="E80" s="108"/>
      <c r="F80" s="108"/>
    </row>
    <row r="81" spans="1:6" ht="15" hidden="1">
      <c r="A81" s="4" t="s">
        <v>76</v>
      </c>
      <c r="B81" s="4" t="s">
        <v>382</v>
      </c>
      <c r="C81" s="108"/>
      <c r="D81" s="108"/>
      <c r="E81" s="108"/>
      <c r="F81" s="108"/>
    </row>
    <row r="82" spans="1:6" ht="15">
      <c r="A82" s="6" t="s">
        <v>11</v>
      </c>
      <c r="B82" s="6" t="s">
        <v>383</v>
      </c>
      <c r="C82" s="108">
        <v>2294937158</v>
      </c>
      <c r="D82" s="108"/>
      <c r="E82" s="108"/>
      <c r="F82" s="108">
        <f>SUM(C82:E82)</f>
        <v>2294937158</v>
      </c>
    </row>
    <row r="83" spans="1:6" ht="15">
      <c r="A83" s="34" t="s">
        <v>384</v>
      </c>
      <c r="B83" s="4" t="s">
        <v>385</v>
      </c>
      <c r="C83" s="108"/>
      <c r="D83" s="108"/>
      <c r="E83" s="108"/>
      <c r="F83" s="108"/>
    </row>
    <row r="84" spans="1:6" ht="15">
      <c r="A84" s="34" t="s">
        <v>386</v>
      </c>
      <c r="B84" s="4" t="s">
        <v>387</v>
      </c>
      <c r="C84" s="108"/>
      <c r="D84" s="108"/>
      <c r="E84" s="108"/>
      <c r="F84" s="108"/>
    </row>
    <row r="85" spans="1:6" ht="15">
      <c r="A85" s="34" t="s">
        <v>388</v>
      </c>
      <c r="B85" s="4" t="s">
        <v>389</v>
      </c>
      <c r="C85" s="108"/>
      <c r="D85" s="108"/>
      <c r="E85" s="108"/>
      <c r="F85" s="108"/>
    </row>
    <row r="86" spans="1:6" ht="15">
      <c r="A86" s="34" t="s">
        <v>390</v>
      </c>
      <c r="B86" s="4" t="s">
        <v>391</v>
      </c>
      <c r="C86" s="108"/>
      <c r="D86" s="108"/>
      <c r="E86" s="108"/>
      <c r="F86" s="108"/>
    </row>
    <row r="87" spans="1:6" ht="15">
      <c r="A87" s="12" t="s">
        <v>502</v>
      </c>
      <c r="B87" s="4" t="s">
        <v>392</v>
      </c>
      <c r="C87" s="108"/>
      <c r="D87" s="108"/>
      <c r="E87" s="108"/>
      <c r="F87" s="108"/>
    </row>
    <row r="88" spans="1:6" ht="15">
      <c r="A88" s="14" t="s">
        <v>12</v>
      </c>
      <c r="B88" s="6" t="s">
        <v>393</v>
      </c>
      <c r="C88" s="104">
        <f>SUM(C72:C86)</f>
        <v>2294937158</v>
      </c>
      <c r="D88" s="104"/>
      <c r="E88" s="104"/>
      <c r="F88" s="104">
        <f>SUM(C88:E88)</f>
        <v>2294937158</v>
      </c>
    </row>
    <row r="89" spans="1:6" ht="15">
      <c r="A89" s="12" t="s">
        <v>394</v>
      </c>
      <c r="B89" s="4" t="s">
        <v>395</v>
      </c>
      <c r="C89" s="108"/>
      <c r="D89" s="108"/>
      <c r="E89" s="108"/>
      <c r="F89" s="108"/>
    </row>
    <row r="90" spans="1:6" ht="15">
      <c r="A90" s="12" t="s">
        <v>396</v>
      </c>
      <c r="B90" s="4" t="s">
        <v>397</v>
      </c>
      <c r="C90" s="108"/>
      <c r="D90" s="108"/>
      <c r="E90" s="108"/>
      <c r="F90" s="108"/>
    </row>
    <row r="91" spans="1:6" ht="15">
      <c r="A91" s="34" t="s">
        <v>398</v>
      </c>
      <c r="B91" s="4" t="s">
        <v>399</v>
      </c>
      <c r="C91" s="108"/>
      <c r="D91" s="108"/>
      <c r="E91" s="108"/>
      <c r="F91" s="108"/>
    </row>
    <row r="92" spans="1:6" ht="15">
      <c r="A92" s="34" t="s">
        <v>503</v>
      </c>
      <c r="B92" s="4" t="s">
        <v>400</v>
      </c>
      <c r="C92" s="108"/>
      <c r="D92" s="108"/>
      <c r="E92" s="108"/>
      <c r="F92" s="108"/>
    </row>
    <row r="93" spans="1:6" ht="15">
      <c r="A93" s="13" t="s">
        <v>13</v>
      </c>
      <c r="B93" s="6" t="s">
        <v>401</v>
      </c>
      <c r="C93" s="108"/>
      <c r="D93" s="108"/>
      <c r="E93" s="108"/>
      <c r="F93" s="108"/>
    </row>
    <row r="94" spans="1:6" ht="15">
      <c r="A94" s="14" t="s">
        <v>402</v>
      </c>
      <c r="B94" s="6" t="s">
        <v>403</v>
      </c>
      <c r="C94" s="108"/>
      <c r="D94" s="108"/>
      <c r="E94" s="108"/>
      <c r="F94" s="108"/>
    </row>
    <row r="95" spans="1:6" ht="15.75">
      <c r="A95" s="37" t="s">
        <v>14</v>
      </c>
      <c r="B95" s="38" t="s">
        <v>404</v>
      </c>
      <c r="C95" s="104">
        <f>SUM(C88)</f>
        <v>2294937158</v>
      </c>
      <c r="D95" s="104"/>
      <c r="E95" s="104"/>
      <c r="F95" s="104">
        <f>SUM(C95:E95)</f>
        <v>2294937158</v>
      </c>
    </row>
    <row r="96" spans="1:6" ht="15.75">
      <c r="A96" s="41" t="s">
        <v>505</v>
      </c>
      <c r="B96" s="42"/>
      <c r="C96" s="104">
        <f>C66+C95</f>
        <v>4281816049</v>
      </c>
      <c r="D96" s="104">
        <f>D95+D66</f>
        <v>50095502</v>
      </c>
      <c r="E96" s="104">
        <f>E95+E66</f>
        <v>6393136</v>
      </c>
      <c r="F96" s="104">
        <f>F95+F66</f>
        <v>4338304687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&amp;R1/5.melléklet a 4/2020.(II. 27.)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120" zoomScaleNormal="120" zoomScalePageLayoutView="0" workbookViewId="0" topLeftCell="A62">
      <selection activeCell="A70" sqref="A70"/>
    </sheetView>
  </sheetViews>
  <sheetFormatPr defaultColWidth="9.140625" defaultRowHeight="15"/>
  <cols>
    <col min="1" max="1" width="92.7109375" style="0" customWidth="1"/>
    <col min="3" max="3" width="18.421875" style="0" customWidth="1"/>
    <col min="4" max="4" width="20.140625" style="0" customWidth="1"/>
    <col min="5" max="5" width="18.8515625" style="0" customWidth="1"/>
    <col min="6" max="6" width="19.57421875" style="0" customWidth="1"/>
  </cols>
  <sheetData>
    <row r="1" spans="1:6" ht="21" customHeight="1">
      <c r="A1" s="152" t="s">
        <v>553</v>
      </c>
      <c r="B1" s="153"/>
      <c r="C1" s="153"/>
      <c r="D1" s="153"/>
      <c r="E1" s="153"/>
      <c r="F1" s="154"/>
    </row>
    <row r="2" spans="1:6" ht="18.75" customHeight="1">
      <c r="A2" s="151" t="s">
        <v>539</v>
      </c>
      <c r="B2" s="156"/>
      <c r="C2" s="156"/>
      <c r="D2" s="156"/>
      <c r="E2" s="156"/>
      <c r="F2" s="154"/>
    </row>
    <row r="3" ht="18">
      <c r="A3" s="44"/>
    </row>
    <row r="4" ht="15">
      <c r="A4" t="s">
        <v>41</v>
      </c>
    </row>
    <row r="5" spans="1:6" ht="45">
      <c r="A5" s="1" t="s">
        <v>120</v>
      </c>
      <c r="B5" s="2" t="s">
        <v>121</v>
      </c>
      <c r="C5" s="51" t="s">
        <v>25</v>
      </c>
      <c r="D5" s="51" t="s">
        <v>26</v>
      </c>
      <c r="E5" s="51" t="s">
        <v>27</v>
      </c>
      <c r="F5" s="62" t="s">
        <v>95</v>
      </c>
    </row>
    <row r="6" spans="1:6" ht="15" hidden="1">
      <c r="A6" s="25" t="s">
        <v>122</v>
      </c>
      <c r="B6" s="26" t="s">
        <v>123</v>
      </c>
      <c r="C6" s="39"/>
      <c r="D6" s="39"/>
      <c r="E6" s="39"/>
      <c r="F6" s="24"/>
    </row>
    <row r="7" spans="1:6" ht="15" hidden="1">
      <c r="A7" s="25" t="s">
        <v>124</v>
      </c>
      <c r="B7" s="27" t="s">
        <v>125</v>
      </c>
      <c r="C7" s="39"/>
      <c r="D7" s="39"/>
      <c r="E7" s="39"/>
      <c r="F7" s="24"/>
    </row>
    <row r="8" spans="1:6" ht="15" hidden="1">
      <c r="A8" s="25" t="s">
        <v>126</v>
      </c>
      <c r="B8" s="27" t="s">
        <v>127</v>
      </c>
      <c r="C8" s="39"/>
      <c r="D8" s="39"/>
      <c r="E8" s="39"/>
      <c r="F8" s="24"/>
    </row>
    <row r="9" spans="1:6" ht="15" hidden="1">
      <c r="A9" s="28" t="s">
        <v>128</v>
      </c>
      <c r="B9" s="27" t="s">
        <v>129</v>
      </c>
      <c r="C9" s="39"/>
      <c r="D9" s="39"/>
      <c r="E9" s="39"/>
      <c r="F9" s="24"/>
    </row>
    <row r="10" spans="1:6" ht="15" hidden="1">
      <c r="A10" s="28" t="s">
        <v>130</v>
      </c>
      <c r="B10" s="27" t="s">
        <v>131</v>
      </c>
      <c r="C10" s="39"/>
      <c r="D10" s="39"/>
      <c r="E10" s="39"/>
      <c r="F10" s="24"/>
    </row>
    <row r="11" spans="1:6" ht="15" hidden="1">
      <c r="A11" s="28" t="s">
        <v>132</v>
      </c>
      <c r="B11" s="27" t="s">
        <v>133</v>
      </c>
      <c r="C11" s="39"/>
      <c r="D11" s="39"/>
      <c r="E11" s="39"/>
      <c r="F11" s="24"/>
    </row>
    <row r="12" spans="1:6" ht="15" hidden="1">
      <c r="A12" s="28" t="s">
        <v>134</v>
      </c>
      <c r="B12" s="27" t="s">
        <v>135</v>
      </c>
      <c r="C12" s="39"/>
      <c r="D12" s="39"/>
      <c r="E12" s="39"/>
      <c r="F12" s="24"/>
    </row>
    <row r="13" spans="1:6" ht="15" hidden="1">
      <c r="A13" s="28" t="s">
        <v>136</v>
      </c>
      <c r="B13" s="27" t="s">
        <v>137</v>
      </c>
      <c r="C13" s="39"/>
      <c r="D13" s="39"/>
      <c r="E13" s="39"/>
      <c r="F13" s="24"/>
    </row>
    <row r="14" spans="1:6" ht="15" hidden="1">
      <c r="A14" s="4" t="s">
        <v>138</v>
      </c>
      <c r="B14" s="27" t="s">
        <v>139</v>
      </c>
      <c r="C14" s="39"/>
      <c r="D14" s="39"/>
      <c r="E14" s="39"/>
      <c r="F14" s="24"/>
    </row>
    <row r="15" spans="1:6" ht="15" hidden="1">
      <c r="A15" s="4" t="s">
        <v>140</v>
      </c>
      <c r="B15" s="27" t="s">
        <v>141</v>
      </c>
      <c r="C15" s="39"/>
      <c r="D15" s="39"/>
      <c r="E15" s="39"/>
      <c r="F15" s="24"/>
    </row>
    <row r="16" spans="1:6" ht="15" hidden="1">
      <c r="A16" s="4" t="s">
        <v>142</v>
      </c>
      <c r="B16" s="27" t="s">
        <v>143</v>
      </c>
      <c r="C16" s="39"/>
      <c r="D16" s="39"/>
      <c r="E16" s="39"/>
      <c r="F16" s="24"/>
    </row>
    <row r="17" spans="1:6" ht="15" hidden="1">
      <c r="A17" s="4" t="s">
        <v>144</v>
      </c>
      <c r="B17" s="27" t="s">
        <v>145</v>
      </c>
      <c r="C17" s="39"/>
      <c r="D17" s="39"/>
      <c r="E17" s="39"/>
      <c r="F17" s="24"/>
    </row>
    <row r="18" spans="1:6" ht="15" hidden="1">
      <c r="A18" s="4" t="s">
        <v>435</v>
      </c>
      <c r="B18" s="27" t="s">
        <v>146</v>
      </c>
      <c r="C18" s="39"/>
      <c r="D18" s="39"/>
      <c r="E18" s="39"/>
      <c r="F18" s="24"/>
    </row>
    <row r="19" spans="1:6" ht="15">
      <c r="A19" s="29" t="s">
        <v>405</v>
      </c>
      <c r="B19" s="30" t="s">
        <v>147</v>
      </c>
      <c r="C19" s="117">
        <v>201010591</v>
      </c>
      <c r="D19" s="117"/>
      <c r="E19" s="117"/>
      <c r="F19" s="118">
        <f>SUM(C19:E19)</f>
        <v>201010591</v>
      </c>
    </row>
    <row r="20" spans="1:6" ht="15" hidden="1">
      <c r="A20" s="4" t="s">
        <v>148</v>
      </c>
      <c r="B20" s="27" t="s">
        <v>149</v>
      </c>
      <c r="C20" s="117"/>
      <c r="D20" s="117"/>
      <c r="E20" s="117"/>
      <c r="F20" s="118"/>
    </row>
    <row r="21" spans="1:6" ht="15" hidden="1">
      <c r="A21" s="4" t="s">
        <v>150</v>
      </c>
      <c r="B21" s="27" t="s">
        <v>151</v>
      </c>
      <c r="C21" s="117"/>
      <c r="D21" s="117"/>
      <c r="E21" s="117"/>
      <c r="F21" s="118"/>
    </row>
    <row r="22" spans="1:6" ht="15" hidden="1">
      <c r="A22" s="5" t="s">
        <v>152</v>
      </c>
      <c r="B22" s="27" t="s">
        <v>153</v>
      </c>
      <c r="C22" s="117"/>
      <c r="D22" s="117"/>
      <c r="E22" s="117"/>
      <c r="F22" s="118"/>
    </row>
    <row r="23" spans="1:6" ht="15">
      <c r="A23" s="6" t="s">
        <v>406</v>
      </c>
      <c r="B23" s="30" t="s">
        <v>154</v>
      </c>
      <c r="C23" s="117">
        <v>77006146</v>
      </c>
      <c r="D23" s="117">
        <v>16362760</v>
      </c>
      <c r="E23" s="117"/>
      <c r="F23" s="118">
        <f>SUM(C23:E23)</f>
        <v>93368906</v>
      </c>
    </row>
    <row r="24" spans="1:6" ht="15">
      <c r="A24" s="47" t="s">
        <v>465</v>
      </c>
      <c r="B24" s="48" t="s">
        <v>155</v>
      </c>
      <c r="C24" s="119">
        <f>SUM(C19:C23)</f>
        <v>278016737</v>
      </c>
      <c r="D24" s="119">
        <f>SUM(D23)</f>
        <v>16362760</v>
      </c>
      <c r="E24" s="117"/>
      <c r="F24" s="119">
        <f>SUM(C24:E24)</f>
        <v>294379497</v>
      </c>
    </row>
    <row r="25" spans="1:6" ht="15">
      <c r="A25" s="36" t="s">
        <v>436</v>
      </c>
      <c r="B25" s="48" t="s">
        <v>156</v>
      </c>
      <c r="C25" s="119">
        <v>43042039</v>
      </c>
      <c r="D25" s="119">
        <v>3576682</v>
      </c>
      <c r="E25" s="117"/>
      <c r="F25" s="119">
        <f>SUM(C25:E25)</f>
        <v>46618721</v>
      </c>
    </row>
    <row r="26" spans="1:6" ht="15" hidden="1">
      <c r="A26" s="4" t="s">
        <v>157</v>
      </c>
      <c r="B26" s="27" t="s">
        <v>158</v>
      </c>
      <c r="C26" s="117"/>
      <c r="D26" s="117"/>
      <c r="E26" s="117"/>
      <c r="F26" s="118"/>
    </row>
    <row r="27" spans="1:6" ht="15" hidden="1">
      <c r="A27" s="4" t="s">
        <v>159</v>
      </c>
      <c r="B27" s="27" t="s">
        <v>160</v>
      </c>
      <c r="C27" s="117"/>
      <c r="D27" s="117"/>
      <c r="E27" s="117"/>
      <c r="F27" s="118"/>
    </row>
    <row r="28" spans="1:6" ht="15" hidden="1">
      <c r="A28" s="4" t="s">
        <v>161</v>
      </c>
      <c r="B28" s="27" t="s">
        <v>162</v>
      </c>
      <c r="C28" s="117"/>
      <c r="D28" s="117"/>
      <c r="E28" s="117"/>
      <c r="F28" s="118"/>
    </row>
    <row r="29" spans="1:6" ht="15">
      <c r="A29" s="6" t="s">
        <v>407</v>
      </c>
      <c r="B29" s="30" t="s">
        <v>163</v>
      </c>
      <c r="C29" s="117">
        <v>46186172</v>
      </c>
      <c r="D29" s="117">
        <v>3450000</v>
      </c>
      <c r="E29" s="117">
        <v>428709</v>
      </c>
      <c r="F29" s="118">
        <f>SUM(C29:E29)</f>
        <v>50064881</v>
      </c>
    </row>
    <row r="30" spans="1:6" ht="15" hidden="1">
      <c r="A30" s="4" t="s">
        <v>164</v>
      </c>
      <c r="B30" s="27" t="s">
        <v>165</v>
      </c>
      <c r="C30" s="117"/>
      <c r="D30" s="117"/>
      <c r="E30" s="117"/>
      <c r="F30" s="118"/>
    </row>
    <row r="31" spans="1:6" ht="15" hidden="1">
      <c r="A31" s="4" t="s">
        <v>166</v>
      </c>
      <c r="B31" s="27" t="s">
        <v>167</v>
      </c>
      <c r="C31" s="117"/>
      <c r="D31" s="117"/>
      <c r="E31" s="117"/>
      <c r="F31" s="118"/>
    </row>
    <row r="32" spans="1:6" ht="15" customHeight="1">
      <c r="A32" s="6" t="s">
        <v>466</v>
      </c>
      <c r="B32" s="30" t="s">
        <v>168</v>
      </c>
      <c r="C32" s="117">
        <v>3051575</v>
      </c>
      <c r="D32" s="117"/>
      <c r="E32" s="117">
        <v>62277</v>
      </c>
      <c r="F32" s="118">
        <f>SUM(C32:E32)</f>
        <v>3113852</v>
      </c>
    </row>
    <row r="33" spans="1:6" ht="15" hidden="1">
      <c r="A33" s="4" t="s">
        <v>169</v>
      </c>
      <c r="B33" s="27" t="s">
        <v>170</v>
      </c>
      <c r="C33" s="117"/>
      <c r="D33" s="117"/>
      <c r="E33" s="117"/>
      <c r="F33" s="118"/>
    </row>
    <row r="34" spans="1:6" ht="15" hidden="1">
      <c r="A34" s="4" t="s">
        <v>171</v>
      </c>
      <c r="B34" s="27" t="s">
        <v>172</v>
      </c>
      <c r="C34" s="117"/>
      <c r="D34" s="117"/>
      <c r="E34" s="117"/>
      <c r="F34" s="118"/>
    </row>
    <row r="35" spans="1:6" ht="15" hidden="1">
      <c r="A35" s="4" t="s">
        <v>437</v>
      </c>
      <c r="B35" s="27" t="s">
        <v>173</v>
      </c>
      <c r="C35" s="117"/>
      <c r="D35" s="117"/>
      <c r="E35" s="117"/>
      <c r="F35" s="118"/>
    </row>
    <row r="36" spans="1:6" ht="15" hidden="1">
      <c r="A36" s="4" t="s">
        <v>174</v>
      </c>
      <c r="B36" s="27" t="s">
        <v>175</v>
      </c>
      <c r="C36" s="117"/>
      <c r="D36" s="117"/>
      <c r="E36" s="117"/>
      <c r="F36" s="118"/>
    </row>
    <row r="37" spans="1:6" ht="15" hidden="1">
      <c r="A37" s="9" t="s">
        <v>438</v>
      </c>
      <c r="B37" s="27" t="s">
        <v>176</v>
      </c>
      <c r="C37" s="117"/>
      <c r="D37" s="117"/>
      <c r="E37" s="117"/>
      <c r="F37" s="118"/>
    </row>
    <row r="38" spans="1:6" ht="15" hidden="1">
      <c r="A38" s="5" t="s">
        <v>177</v>
      </c>
      <c r="B38" s="27" t="s">
        <v>178</v>
      </c>
      <c r="C38" s="117"/>
      <c r="D38" s="117"/>
      <c r="E38" s="117"/>
      <c r="F38" s="118"/>
    </row>
    <row r="39" spans="1:6" ht="15" hidden="1">
      <c r="A39" s="4" t="s">
        <v>439</v>
      </c>
      <c r="B39" s="27" t="s">
        <v>179</v>
      </c>
      <c r="C39" s="117"/>
      <c r="D39" s="117"/>
      <c r="E39" s="117"/>
      <c r="F39" s="118"/>
    </row>
    <row r="40" spans="1:6" ht="15">
      <c r="A40" s="6" t="s">
        <v>408</v>
      </c>
      <c r="B40" s="30" t="s">
        <v>180</v>
      </c>
      <c r="C40" s="117">
        <v>308193679</v>
      </c>
      <c r="D40" s="117">
        <v>12598031</v>
      </c>
      <c r="E40" s="117">
        <v>4630823</v>
      </c>
      <c r="F40" s="118">
        <f>SUM(C40:E40)</f>
        <v>325422533</v>
      </c>
    </row>
    <row r="41" spans="1:6" ht="15" hidden="1">
      <c r="A41" s="4" t="s">
        <v>181</v>
      </c>
      <c r="B41" s="27" t="s">
        <v>182</v>
      </c>
      <c r="C41" s="117"/>
      <c r="D41" s="117"/>
      <c r="E41" s="117"/>
      <c r="F41" s="118"/>
    </row>
    <row r="42" spans="1:6" ht="15" hidden="1">
      <c r="A42" s="4" t="s">
        <v>183</v>
      </c>
      <c r="B42" s="27" t="s">
        <v>184</v>
      </c>
      <c r="C42" s="117"/>
      <c r="D42" s="117"/>
      <c r="E42" s="117"/>
      <c r="F42" s="118"/>
    </row>
    <row r="43" spans="1:6" ht="15">
      <c r="A43" s="6" t="s">
        <v>409</v>
      </c>
      <c r="B43" s="30" t="s">
        <v>185</v>
      </c>
      <c r="C43" s="117">
        <v>6822378</v>
      </c>
      <c r="D43" s="117"/>
      <c r="E43" s="117"/>
      <c r="F43" s="118">
        <f>SUM(C43:E43)</f>
        <v>6822378</v>
      </c>
    </row>
    <row r="44" spans="1:6" ht="15" hidden="1">
      <c r="A44" s="4" t="s">
        <v>186</v>
      </c>
      <c r="B44" s="27" t="s">
        <v>187</v>
      </c>
      <c r="C44" s="117"/>
      <c r="D44" s="117"/>
      <c r="E44" s="117"/>
      <c r="F44" s="118"/>
    </row>
    <row r="45" spans="1:6" ht="15" hidden="1">
      <c r="A45" s="4" t="s">
        <v>188</v>
      </c>
      <c r="B45" s="27" t="s">
        <v>189</v>
      </c>
      <c r="C45" s="117"/>
      <c r="D45" s="117"/>
      <c r="E45" s="117"/>
      <c r="F45" s="118"/>
    </row>
    <row r="46" spans="1:6" ht="15" hidden="1">
      <c r="A46" s="4" t="s">
        <v>440</v>
      </c>
      <c r="B46" s="27" t="s">
        <v>190</v>
      </c>
      <c r="C46" s="117"/>
      <c r="D46" s="117"/>
      <c r="E46" s="117"/>
      <c r="F46" s="118"/>
    </row>
    <row r="47" spans="1:6" ht="15" hidden="1">
      <c r="A47" s="4" t="s">
        <v>441</v>
      </c>
      <c r="B47" s="27" t="s">
        <v>191</v>
      </c>
      <c r="C47" s="117"/>
      <c r="D47" s="117"/>
      <c r="E47" s="117"/>
      <c r="F47" s="118"/>
    </row>
    <row r="48" spans="1:6" ht="15" hidden="1">
      <c r="A48" s="4" t="s">
        <v>192</v>
      </c>
      <c r="B48" s="27" t="s">
        <v>193</v>
      </c>
      <c r="C48" s="117"/>
      <c r="D48" s="117"/>
      <c r="E48" s="117"/>
      <c r="F48" s="118"/>
    </row>
    <row r="49" spans="1:6" ht="15">
      <c r="A49" s="6" t="s">
        <v>410</v>
      </c>
      <c r="B49" s="30" t="s">
        <v>194</v>
      </c>
      <c r="C49" s="117">
        <v>87323595</v>
      </c>
      <c r="D49" s="117">
        <v>4251969</v>
      </c>
      <c r="E49" s="117">
        <v>1271327</v>
      </c>
      <c r="F49" s="118">
        <f>SUM(C49:E49)</f>
        <v>92846891</v>
      </c>
    </row>
    <row r="50" spans="1:6" ht="15">
      <c r="A50" s="36" t="s">
        <v>411</v>
      </c>
      <c r="B50" s="48" t="s">
        <v>195</v>
      </c>
      <c r="C50" s="119">
        <f>SUM(C29:C49)</f>
        <v>451577399</v>
      </c>
      <c r="D50" s="119">
        <f>SUM(D29:D49)</f>
        <v>20300000</v>
      </c>
      <c r="E50" s="119">
        <f>SUM(E29:E49)</f>
        <v>6393136</v>
      </c>
      <c r="F50" s="119">
        <f>SUM(F29:F49)</f>
        <v>478270535</v>
      </c>
    </row>
    <row r="51" spans="1:6" ht="15" hidden="1">
      <c r="A51" s="12" t="s">
        <v>196</v>
      </c>
      <c r="B51" s="27" t="s">
        <v>197</v>
      </c>
      <c r="C51" s="117"/>
      <c r="D51" s="117"/>
      <c r="E51" s="117"/>
      <c r="F51" s="118"/>
    </row>
    <row r="52" spans="1:6" ht="15" hidden="1">
      <c r="A52" s="12" t="s">
        <v>412</v>
      </c>
      <c r="B52" s="27" t="s">
        <v>198</v>
      </c>
      <c r="C52" s="117"/>
      <c r="D52" s="117"/>
      <c r="E52" s="117"/>
      <c r="F52" s="118"/>
    </row>
    <row r="53" spans="1:6" ht="15" hidden="1">
      <c r="A53" s="15" t="s">
        <v>442</v>
      </c>
      <c r="B53" s="27" t="s">
        <v>199</v>
      </c>
      <c r="C53" s="117"/>
      <c r="D53" s="117"/>
      <c r="E53" s="117"/>
      <c r="F53" s="118"/>
    </row>
    <row r="54" spans="1:6" ht="15" hidden="1">
      <c r="A54" s="15" t="s">
        <v>443</v>
      </c>
      <c r="B54" s="27" t="s">
        <v>200</v>
      </c>
      <c r="C54" s="117"/>
      <c r="D54" s="117"/>
      <c r="E54" s="117"/>
      <c r="F54" s="118"/>
    </row>
    <row r="55" spans="1:6" ht="15" hidden="1">
      <c r="A55" s="15" t="s">
        <v>444</v>
      </c>
      <c r="B55" s="27" t="s">
        <v>201</v>
      </c>
      <c r="C55" s="117"/>
      <c r="D55" s="117"/>
      <c r="E55" s="117"/>
      <c r="F55" s="118"/>
    </row>
    <row r="56" spans="1:6" ht="15" hidden="1">
      <c r="A56" s="12" t="s">
        <v>445</v>
      </c>
      <c r="B56" s="27" t="s">
        <v>202</v>
      </c>
      <c r="C56" s="117"/>
      <c r="D56" s="117"/>
      <c r="E56" s="117"/>
      <c r="F56" s="118"/>
    </row>
    <row r="57" spans="1:6" ht="15" hidden="1">
      <c r="A57" s="12" t="s">
        <v>446</v>
      </c>
      <c r="B57" s="27" t="s">
        <v>203</v>
      </c>
      <c r="C57" s="117"/>
      <c r="D57" s="117"/>
      <c r="E57" s="117"/>
      <c r="F57" s="118"/>
    </row>
    <row r="58" spans="1:6" ht="15" hidden="1">
      <c r="A58" s="12" t="s">
        <v>447</v>
      </c>
      <c r="B58" s="27" t="s">
        <v>204</v>
      </c>
      <c r="C58" s="117"/>
      <c r="D58" s="117"/>
      <c r="E58" s="117"/>
      <c r="F58" s="118"/>
    </row>
    <row r="59" spans="1:6" ht="15">
      <c r="A59" s="45" t="s">
        <v>414</v>
      </c>
      <c r="B59" s="48" t="s">
        <v>205</v>
      </c>
      <c r="C59" s="119">
        <v>40000000</v>
      </c>
      <c r="D59" s="119"/>
      <c r="E59" s="119"/>
      <c r="F59" s="119">
        <f>SUM(C59:E59)</f>
        <v>40000000</v>
      </c>
    </row>
    <row r="60" spans="1:6" ht="15">
      <c r="A60" s="11" t="s">
        <v>448</v>
      </c>
      <c r="B60" s="27" t="s">
        <v>206</v>
      </c>
      <c r="C60" s="117"/>
      <c r="D60" s="117"/>
      <c r="E60" s="117"/>
      <c r="F60" s="118"/>
    </row>
    <row r="61" spans="1:6" ht="15">
      <c r="A61" s="11" t="s">
        <v>207</v>
      </c>
      <c r="B61" s="27" t="s">
        <v>208</v>
      </c>
      <c r="C61" s="117">
        <v>15780472</v>
      </c>
      <c r="D61" s="117"/>
      <c r="E61" s="117"/>
      <c r="F61" s="118">
        <f>SUM(C61:E61)</f>
        <v>15780472</v>
      </c>
    </row>
    <row r="62" spans="1:6" ht="15">
      <c r="A62" s="11" t="s">
        <v>209</v>
      </c>
      <c r="B62" s="27" t="s">
        <v>210</v>
      </c>
      <c r="C62" s="117"/>
      <c r="D62" s="117"/>
      <c r="E62" s="117"/>
      <c r="F62" s="118"/>
    </row>
    <row r="63" spans="1:6" ht="15">
      <c r="A63" s="11" t="s">
        <v>415</v>
      </c>
      <c r="B63" s="27" t="s">
        <v>211</v>
      </c>
      <c r="C63" s="117"/>
      <c r="D63" s="117"/>
      <c r="E63" s="117"/>
      <c r="F63" s="118"/>
    </row>
    <row r="64" spans="1:6" ht="15">
      <c r="A64" s="11" t="s">
        <v>449</v>
      </c>
      <c r="B64" s="27" t="s">
        <v>212</v>
      </c>
      <c r="C64" s="117"/>
      <c r="D64" s="117"/>
      <c r="E64" s="117"/>
      <c r="F64" s="118"/>
    </row>
    <row r="65" spans="1:6" ht="15">
      <c r="A65" s="11" t="s">
        <v>417</v>
      </c>
      <c r="B65" s="27" t="s">
        <v>213</v>
      </c>
      <c r="C65" s="117">
        <v>660635094</v>
      </c>
      <c r="D65" s="117"/>
      <c r="E65" s="117"/>
      <c r="F65" s="118">
        <f>SUM(C65:E65)</f>
        <v>660635094</v>
      </c>
    </row>
    <row r="66" spans="1:6" ht="15">
      <c r="A66" s="11" t="s">
        <v>450</v>
      </c>
      <c r="B66" s="27" t="s">
        <v>214</v>
      </c>
      <c r="C66" s="117"/>
      <c r="D66" s="117"/>
      <c r="E66" s="117"/>
      <c r="F66" s="118">
        <f>SUM(C66:E66)</f>
        <v>0</v>
      </c>
    </row>
    <row r="67" spans="1:6" ht="15">
      <c r="A67" s="11" t="s">
        <v>451</v>
      </c>
      <c r="B67" s="27" t="s">
        <v>215</v>
      </c>
      <c r="C67" s="117">
        <v>19800000</v>
      </c>
      <c r="D67" s="117"/>
      <c r="E67" s="117"/>
      <c r="F67" s="118">
        <f>SUM(C67:E67)</f>
        <v>19800000</v>
      </c>
    </row>
    <row r="68" spans="1:6" ht="15">
      <c r="A68" s="11" t="s">
        <v>216</v>
      </c>
      <c r="B68" s="27" t="s">
        <v>217</v>
      </c>
      <c r="C68" s="117"/>
      <c r="D68" s="117"/>
      <c r="E68" s="117"/>
      <c r="F68" s="118"/>
    </row>
    <row r="69" spans="1:6" ht="15">
      <c r="A69" s="17" t="s">
        <v>218</v>
      </c>
      <c r="B69" s="27" t="s">
        <v>219</v>
      </c>
      <c r="C69" s="117"/>
      <c r="D69" s="117"/>
      <c r="E69" s="117"/>
      <c r="F69" s="118"/>
    </row>
    <row r="70" spans="1:6" ht="15">
      <c r="A70" s="11" t="s">
        <v>452</v>
      </c>
      <c r="B70" s="27" t="s">
        <v>220</v>
      </c>
      <c r="C70" s="117">
        <v>60261516</v>
      </c>
      <c r="D70" s="117">
        <v>9856060</v>
      </c>
      <c r="E70" s="117"/>
      <c r="F70" s="118">
        <f>SUM(C70:E70)</f>
        <v>70117576</v>
      </c>
    </row>
    <row r="71" spans="1:6" ht="15">
      <c r="A71" s="17" t="s">
        <v>81</v>
      </c>
      <c r="B71" s="27" t="s">
        <v>532</v>
      </c>
      <c r="C71" s="117">
        <v>308979170</v>
      </c>
      <c r="D71" s="117"/>
      <c r="E71" s="117"/>
      <c r="F71" s="118">
        <f>SUM(C71:E71)</f>
        <v>308979170</v>
      </c>
    </row>
    <row r="72" spans="1:6" ht="15">
      <c r="A72" s="17" t="s">
        <v>82</v>
      </c>
      <c r="B72" s="27" t="s">
        <v>532</v>
      </c>
      <c r="C72" s="117"/>
      <c r="D72" s="117"/>
      <c r="E72" s="117"/>
      <c r="F72" s="118">
        <f>SUM(C72:E72)</f>
        <v>0</v>
      </c>
    </row>
    <row r="73" spans="1:6" ht="15">
      <c r="A73" s="45" t="s">
        <v>420</v>
      </c>
      <c r="B73" s="48" t="s">
        <v>221</v>
      </c>
      <c r="C73" s="119">
        <f>SUM(C60:C72)</f>
        <v>1065456252</v>
      </c>
      <c r="D73" s="119">
        <f>SUM(D60:D72)</f>
        <v>9856060</v>
      </c>
      <c r="E73" s="119"/>
      <c r="F73" s="119">
        <f>SUM(F60:F72)</f>
        <v>1075312312</v>
      </c>
    </row>
    <row r="74" spans="1:6" ht="15.75">
      <c r="A74" s="49" t="s">
        <v>24</v>
      </c>
      <c r="B74" s="48"/>
      <c r="C74" s="119">
        <f>C73+C59+C50+C25+C24</f>
        <v>1878092427</v>
      </c>
      <c r="D74" s="119">
        <f>D73+D59+D50+D25+D24</f>
        <v>50095502</v>
      </c>
      <c r="E74" s="119">
        <f>E73+E59+E50+E25+E24</f>
        <v>6393136</v>
      </c>
      <c r="F74" s="119">
        <f>F73+F59+F50+F25+F24</f>
        <v>1934581065</v>
      </c>
    </row>
    <row r="75" spans="1:6" ht="15">
      <c r="A75" s="31" t="s">
        <v>222</v>
      </c>
      <c r="B75" s="27" t="s">
        <v>223</v>
      </c>
      <c r="C75" s="117"/>
      <c r="D75" s="117"/>
      <c r="E75" s="117"/>
      <c r="F75" s="118"/>
    </row>
    <row r="76" spans="1:6" ht="15">
      <c r="A76" s="31" t="s">
        <v>453</v>
      </c>
      <c r="B76" s="27" t="s">
        <v>224</v>
      </c>
      <c r="C76" s="117">
        <v>1088652411</v>
      </c>
      <c r="D76" s="117"/>
      <c r="E76" s="117"/>
      <c r="F76" s="118">
        <f>SUM(C76:E76)</f>
        <v>1088652411</v>
      </c>
    </row>
    <row r="77" spans="1:6" ht="15">
      <c r="A77" s="31" t="s">
        <v>225</v>
      </c>
      <c r="B77" s="27" t="s">
        <v>226</v>
      </c>
      <c r="C77" s="117">
        <v>202661</v>
      </c>
      <c r="D77" s="117"/>
      <c r="E77" s="117"/>
      <c r="F77" s="118">
        <f>SUM(C77:E77)</f>
        <v>202661</v>
      </c>
    </row>
    <row r="78" spans="1:6" ht="15">
      <c r="A78" s="31" t="s">
        <v>227</v>
      </c>
      <c r="B78" s="27" t="s">
        <v>228</v>
      </c>
      <c r="C78" s="117">
        <v>65186083</v>
      </c>
      <c r="D78" s="117"/>
      <c r="E78" s="117"/>
      <c r="F78" s="118">
        <f>SUM(C78:E78)</f>
        <v>65186083</v>
      </c>
    </row>
    <row r="79" spans="1:6" ht="15">
      <c r="A79" s="5" t="s">
        <v>229</v>
      </c>
      <c r="B79" s="27" t="s">
        <v>230</v>
      </c>
      <c r="C79" s="117"/>
      <c r="D79" s="117"/>
      <c r="E79" s="117"/>
      <c r="F79" s="118">
        <f>SUM(C79:E79)</f>
        <v>0</v>
      </c>
    </row>
    <row r="80" spans="1:6" ht="15">
      <c r="A80" s="5" t="s">
        <v>231</v>
      </c>
      <c r="B80" s="27" t="s">
        <v>232</v>
      </c>
      <c r="C80" s="117"/>
      <c r="D80" s="117"/>
      <c r="E80" s="117"/>
      <c r="F80" s="118"/>
    </row>
    <row r="81" spans="1:6" ht="15">
      <c r="A81" s="5" t="s">
        <v>233</v>
      </c>
      <c r="B81" s="27" t="s">
        <v>234</v>
      </c>
      <c r="C81" s="117">
        <v>302228702</v>
      </c>
      <c r="D81" s="117"/>
      <c r="E81" s="117"/>
      <c r="F81" s="118">
        <f>SUM(C81:E81)</f>
        <v>302228702</v>
      </c>
    </row>
    <row r="82" spans="1:6" ht="15">
      <c r="A82" s="46" t="s">
        <v>422</v>
      </c>
      <c r="B82" s="48" t="s">
        <v>235</v>
      </c>
      <c r="C82" s="119">
        <f>SUM(C75:C81)</f>
        <v>1456269857</v>
      </c>
      <c r="D82" s="119"/>
      <c r="E82" s="119"/>
      <c r="F82" s="119">
        <f>SUM(F75:F81)</f>
        <v>1456269857</v>
      </c>
    </row>
    <row r="83" spans="1:6" ht="15">
      <c r="A83" s="12" t="s">
        <v>236</v>
      </c>
      <c r="B83" s="27" t="s">
        <v>237</v>
      </c>
      <c r="C83" s="117">
        <v>192045079</v>
      </c>
      <c r="D83" s="117"/>
      <c r="E83" s="117"/>
      <c r="F83" s="118">
        <f>SUM(C83:E83)</f>
        <v>192045079</v>
      </c>
    </row>
    <row r="84" spans="1:6" ht="15">
      <c r="A84" s="12" t="s">
        <v>238</v>
      </c>
      <c r="B84" s="27" t="s">
        <v>239</v>
      </c>
      <c r="C84" s="117"/>
      <c r="D84" s="117"/>
      <c r="E84" s="117"/>
      <c r="F84" s="118"/>
    </row>
    <row r="85" spans="1:6" ht="15">
      <c r="A85" s="12" t="s">
        <v>240</v>
      </c>
      <c r="B85" s="27" t="s">
        <v>241</v>
      </c>
      <c r="C85" s="117"/>
      <c r="D85" s="117"/>
      <c r="E85" s="117"/>
      <c r="F85" s="118"/>
    </row>
    <row r="86" spans="1:6" ht="15">
      <c r="A86" s="12" t="s">
        <v>242</v>
      </c>
      <c r="B86" s="27" t="s">
        <v>243</v>
      </c>
      <c r="C86" s="117">
        <v>51394971</v>
      </c>
      <c r="D86" s="117"/>
      <c r="E86" s="117"/>
      <c r="F86" s="118">
        <f>SUM(C86:E86)</f>
        <v>51394971</v>
      </c>
    </row>
    <row r="87" spans="1:6" ht="15">
      <c r="A87" s="45" t="s">
        <v>423</v>
      </c>
      <c r="B87" s="48" t="s">
        <v>244</v>
      </c>
      <c r="C87" s="119">
        <f>SUM(C83:C86)</f>
        <v>243440050</v>
      </c>
      <c r="D87" s="119"/>
      <c r="E87" s="119"/>
      <c r="F87" s="119">
        <f>SUM(F83:F86)</f>
        <v>243440050</v>
      </c>
    </row>
    <row r="88" spans="1:6" ht="30">
      <c r="A88" s="12" t="s">
        <v>245</v>
      </c>
      <c r="B88" s="27" t="s">
        <v>246</v>
      </c>
      <c r="C88" s="117"/>
      <c r="D88" s="117"/>
      <c r="E88" s="117"/>
      <c r="F88" s="118"/>
    </row>
    <row r="89" spans="1:6" ht="15">
      <c r="A89" s="12" t="s">
        <v>454</v>
      </c>
      <c r="B89" s="27" t="s">
        <v>247</v>
      </c>
      <c r="C89" s="117"/>
      <c r="D89" s="117"/>
      <c r="E89" s="117"/>
      <c r="F89" s="118"/>
    </row>
    <row r="90" spans="1:6" ht="30">
      <c r="A90" s="12" t="s">
        <v>455</v>
      </c>
      <c r="B90" s="27" t="s">
        <v>248</v>
      </c>
      <c r="C90" s="117"/>
      <c r="D90" s="117"/>
      <c r="E90" s="117"/>
      <c r="F90" s="118"/>
    </row>
    <row r="91" spans="1:6" ht="15">
      <c r="A91" s="12" t="s">
        <v>456</v>
      </c>
      <c r="B91" s="27" t="s">
        <v>249</v>
      </c>
      <c r="C91" s="117"/>
      <c r="D91" s="117"/>
      <c r="E91" s="117"/>
      <c r="F91" s="118">
        <f>SUM(C91:E91)</f>
        <v>0</v>
      </c>
    </row>
    <row r="92" spans="1:6" ht="30">
      <c r="A92" s="12" t="s">
        <v>457</v>
      </c>
      <c r="B92" s="27" t="s">
        <v>250</v>
      </c>
      <c r="C92" s="117"/>
      <c r="D92" s="117"/>
      <c r="E92" s="117"/>
      <c r="F92" s="118"/>
    </row>
    <row r="93" spans="1:6" ht="15">
      <c r="A93" s="12" t="s">
        <v>458</v>
      </c>
      <c r="B93" s="27" t="s">
        <v>251</v>
      </c>
      <c r="C93" s="117"/>
      <c r="D93" s="117"/>
      <c r="E93" s="117"/>
      <c r="F93" s="118"/>
    </row>
    <row r="94" spans="1:6" ht="15">
      <c r="A94" s="12" t="s">
        <v>252</v>
      </c>
      <c r="B94" s="27" t="s">
        <v>253</v>
      </c>
      <c r="C94" s="117"/>
      <c r="D94" s="117"/>
      <c r="E94" s="117"/>
      <c r="F94" s="118"/>
    </row>
    <row r="95" spans="1:6" ht="15">
      <c r="A95" s="12" t="s">
        <v>459</v>
      </c>
      <c r="B95" s="27" t="s">
        <v>254</v>
      </c>
      <c r="C95" s="117"/>
      <c r="D95" s="117"/>
      <c r="E95" s="117"/>
      <c r="F95" s="118"/>
    </row>
    <row r="96" spans="1:6" ht="15">
      <c r="A96" s="45" t="s">
        <v>424</v>
      </c>
      <c r="B96" s="48" t="s">
        <v>255</v>
      </c>
      <c r="C96" s="119">
        <f>SUM(C88:C95)</f>
        <v>0</v>
      </c>
      <c r="D96" s="119"/>
      <c r="E96" s="119"/>
      <c r="F96" s="119">
        <f>SUM(F88:F95)</f>
        <v>0</v>
      </c>
    </row>
    <row r="97" spans="1:6" ht="15.75">
      <c r="A97" s="49" t="s">
        <v>23</v>
      </c>
      <c r="B97" s="48"/>
      <c r="C97" s="146">
        <f>C96+C87+C82</f>
        <v>1699709907</v>
      </c>
      <c r="D97" s="146">
        <f>D96+D87+D82</f>
        <v>0</v>
      </c>
      <c r="E97" s="146">
        <f>E96+E87+E82</f>
        <v>0</v>
      </c>
      <c r="F97" s="146">
        <f>F96+F87+F82</f>
        <v>1699709907</v>
      </c>
    </row>
    <row r="98" spans="1:6" ht="15.75">
      <c r="A98" s="32" t="s">
        <v>467</v>
      </c>
      <c r="B98" s="33" t="s">
        <v>256</v>
      </c>
      <c r="C98" s="119">
        <f>C96+C87+C82+C73+C59+C50+C25+C24</f>
        <v>3577802334</v>
      </c>
      <c r="D98" s="119">
        <f>D73+D50+D25+D24</f>
        <v>50095502</v>
      </c>
      <c r="E98" s="119">
        <f>E50</f>
        <v>6393136</v>
      </c>
      <c r="F98" s="119">
        <f>F96+F87+F82+F73+F59+F50+F25+F24</f>
        <v>3634290972</v>
      </c>
    </row>
    <row r="99" spans="1:25" ht="15">
      <c r="A99" s="12" t="s">
        <v>460</v>
      </c>
      <c r="B99" s="4" t="s">
        <v>257</v>
      </c>
      <c r="C99" s="132">
        <v>10335000</v>
      </c>
      <c r="D99" s="132"/>
      <c r="E99" s="132"/>
      <c r="F99" s="132">
        <f>SUM(C99:E99)</f>
        <v>10335000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258</v>
      </c>
      <c r="B100" s="4" t="s">
        <v>259</v>
      </c>
      <c r="C100" s="132"/>
      <c r="D100" s="132"/>
      <c r="E100" s="132"/>
      <c r="F100" s="132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461</v>
      </c>
      <c r="B101" s="4" t="s">
        <v>260</v>
      </c>
      <c r="C101" s="132"/>
      <c r="D101" s="132"/>
      <c r="E101" s="132"/>
      <c r="F101" s="132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429</v>
      </c>
      <c r="B102" s="6" t="s">
        <v>261</v>
      </c>
      <c r="C102" s="138">
        <f>SUM(C99:C101)</f>
        <v>10335000</v>
      </c>
      <c r="D102" s="133"/>
      <c r="E102" s="133"/>
      <c r="F102" s="133">
        <f>SUM(F99:F101)</f>
        <v>10335000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462</v>
      </c>
      <c r="B103" s="4" t="s">
        <v>262</v>
      </c>
      <c r="C103" s="134"/>
      <c r="D103" s="134"/>
      <c r="E103" s="134"/>
      <c r="F103" s="13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432</v>
      </c>
      <c r="B104" s="4" t="s">
        <v>263</v>
      </c>
      <c r="C104" s="134"/>
      <c r="D104" s="134"/>
      <c r="E104" s="134"/>
      <c r="F104" s="13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264</v>
      </c>
      <c r="B105" s="4" t="s">
        <v>265</v>
      </c>
      <c r="C105" s="132"/>
      <c r="D105" s="132"/>
      <c r="E105" s="132"/>
      <c r="F105" s="132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463</v>
      </c>
      <c r="B106" s="4" t="s">
        <v>266</v>
      </c>
      <c r="C106" s="132"/>
      <c r="D106" s="132"/>
      <c r="E106" s="132"/>
      <c r="F106" s="132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430</v>
      </c>
      <c r="B107" s="6" t="s">
        <v>267</v>
      </c>
      <c r="C107" s="135"/>
      <c r="D107" s="135"/>
      <c r="E107" s="135"/>
      <c r="F107" s="135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268</v>
      </c>
      <c r="B108" s="4" t="s">
        <v>269</v>
      </c>
      <c r="C108" s="134"/>
      <c r="D108" s="134"/>
      <c r="E108" s="134"/>
      <c r="F108" s="13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270</v>
      </c>
      <c r="B109" s="4" t="s">
        <v>271</v>
      </c>
      <c r="C109" s="134">
        <v>31405408</v>
      </c>
      <c r="D109" s="134"/>
      <c r="E109" s="134"/>
      <c r="F109" s="134">
        <f>SUM(C109:E109)</f>
        <v>31405408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272</v>
      </c>
      <c r="B110" s="6" t="s">
        <v>273</v>
      </c>
      <c r="C110" s="145">
        <v>662273307</v>
      </c>
      <c r="D110" s="135"/>
      <c r="E110" s="135"/>
      <c r="F110" s="135">
        <f>SUM(C110:E110)</f>
        <v>662273307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274</v>
      </c>
      <c r="B111" s="4" t="s">
        <v>275</v>
      </c>
      <c r="C111" s="134"/>
      <c r="D111" s="134"/>
      <c r="E111" s="134"/>
      <c r="F111" s="13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276</v>
      </c>
      <c r="B112" s="4" t="s">
        <v>277</v>
      </c>
      <c r="C112" s="134"/>
      <c r="D112" s="134"/>
      <c r="E112" s="134"/>
      <c r="F112" s="13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278</v>
      </c>
      <c r="B113" s="4" t="s">
        <v>279</v>
      </c>
      <c r="C113" s="134"/>
      <c r="D113" s="134"/>
      <c r="E113" s="134"/>
      <c r="F113" s="13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431</v>
      </c>
      <c r="B114" s="36" t="s">
        <v>280</v>
      </c>
      <c r="C114" s="135"/>
      <c r="D114" s="135"/>
      <c r="E114" s="135"/>
      <c r="F114" s="135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281</v>
      </c>
      <c r="B115" s="4" t="s">
        <v>282</v>
      </c>
      <c r="C115" s="134"/>
      <c r="D115" s="134"/>
      <c r="E115" s="134"/>
      <c r="F115" s="13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283</v>
      </c>
      <c r="B116" s="4" t="s">
        <v>284</v>
      </c>
      <c r="C116" s="132"/>
      <c r="D116" s="132"/>
      <c r="E116" s="132"/>
      <c r="F116" s="132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464</v>
      </c>
      <c r="B117" s="4" t="s">
        <v>285</v>
      </c>
      <c r="C117" s="134"/>
      <c r="D117" s="134"/>
      <c r="E117" s="134"/>
      <c r="F117" s="13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433</v>
      </c>
      <c r="B118" s="4" t="s">
        <v>286</v>
      </c>
      <c r="C118" s="134"/>
      <c r="D118" s="134"/>
      <c r="E118" s="134"/>
      <c r="F118" s="13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434</v>
      </c>
      <c r="B119" s="36" t="s">
        <v>287</v>
      </c>
      <c r="C119" s="135"/>
      <c r="D119" s="135"/>
      <c r="E119" s="135"/>
      <c r="F119" s="135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288</v>
      </c>
      <c r="B120" s="4" t="s">
        <v>289</v>
      </c>
      <c r="C120" s="132"/>
      <c r="D120" s="132"/>
      <c r="E120" s="132"/>
      <c r="F120" s="132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468</v>
      </c>
      <c r="B121" s="38" t="s">
        <v>290</v>
      </c>
      <c r="C121" s="135">
        <f>SUM(C102:C120)</f>
        <v>704013715</v>
      </c>
      <c r="D121" s="135"/>
      <c r="E121" s="135"/>
      <c r="F121" s="135">
        <f>SUM(C121:E121)</f>
        <v>704013715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504</v>
      </c>
      <c r="B122" s="42"/>
      <c r="C122" s="136">
        <f>C98+C121</f>
        <v>4281816049</v>
      </c>
      <c r="D122" s="136">
        <f>D98</f>
        <v>50095502</v>
      </c>
      <c r="E122" s="136">
        <f>E98</f>
        <v>6393136</v>
      </c>
      <c r="F122" s="136">
        <f>F121+F98</f>
        <v>4338304687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&amp;R1/5. melléklet a 4/2020.(II. 27.)önkormányzati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23">
      <selection activeCell="D53" sqref="D53"/>
    </sheetView>
  </sheetViews>
  <sheetFormatPr defaultColWidth="9.140625" defaultRowHeight="15"/>
  <cols>
    <col min="1" max="1" width="92.57421875" style="0" customWidth="1"/>
    <col min="3" max="3" width="17.57421875" style="0" customWidth="1"/>
    <col min="4" max="4" width="16.00390625" style="0" customWidth="1"/>
    <col min="5" max="5" width="16.7109375" style="0" customWidth="1"/>
    <col min="6" max="6" width="17.7109375" style="0" customWidth="1"/>
  </cols>
  <sheetData>
    <row r="1" spans="1:6" ht="27" customHeight="1">
      <c r="A1" s="152" t="s">
        <v>553</v>
      </c>
      <c r="B1" s="153"/>
      <c r="C1" s="153"/>
      <c r="D1" s="153"/>
      <c r="E1" s="153"/>
      <c r="F1" s="154"/>
    </row>
    <row r="2" spans="1:6" ht="23.25" customHeight="1">
      <c r="A2" s="155" t="s">
        <v>538</v>
      </c>
      <c r="B2" s="156"/>
      <c r="C2" s="156"/>
      <c r="D2" s="156"/>
      <c r="E2" s="156"/>
      <c r="F2" s="154"/>
    </row>
    <row r="3" ht="18">
      <c r="A3" s="66"/>
    </row>
    <row r="4" ht="15">
      <c r="A4" t="s">
        <v>531</v>
      </c>
    </row>
    <row r="5" spans="1:6" ht="45">
      <c r="A5" s="1" t="s">
        <v>120</v>
      </c>
      <c r="B5" s="2" t="s">
        <v>98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customHeight="1" hidden="1">
      <c r="A6" s="28" t="s">
        <v>291</v>
      </c>
      <c r="B6" s="5" t="s">
        <v>292</v>
      </c>
      <c r="C6" s="24"/>
      <c r="D6" s="24"/>
      <c r="E6" s="24"/>
      <c r="F6" s="24"/>
    </row>
    <row r="7" spans="1:6" ht="15" customHeight="1" hidden="1">
      <c r="A7" s="4" t="s">
        <v>293</v>
      </c>
      <c r="B7" s="5" t="s">
        <v>294</v>
      </c>
      <c r="C7" s="24"/>
      <c r="D7" s="24"/>
      <c r="E7" s="24"/>
      <c r="F7" s="24"/>
    </row>
    <row r="8" spans="1:6" ht="15" customHeight="1" hidden="1">
      <c r="A8" s="4" t="s">
        <v>295</v>
      </c>
      <c r="B8" s="5" t="s">
        <v>296</v>
      </c>
      <c r="C8" s="24"/>
      <c r="D8" s="24"/>
      <c r="E8" s="24"/>
      <c r="F8" s="24"/>
    </row>
    <row r="9" spans="1:6" ht="15" customHeight="1" hidden="1">
      <c r="A9" s="4" t="s">
        <v>297</v>
      </c>
      <c r="B9" s="5" t="s">
        <v>298</v>
      </c>
      <c r="C9" s="24"/>
      <c r="D9" s="24"/>
      <c r="E9" s="24"/>
      <c r="F9" s="24"/>
    </row>
    <row r="10" spans="1:6" ht="15" customHeight="1" hidden="1">
      <c r="A10" s="4" t="s">
        <v>299</v>
      </c>
      <c r="B10" s="5" t="s">
        <v>300</v>
      </c>
      <c r="C10" s="24"/>
      <c r="D10" s="24"/>
      <c r="E10" s="24"/>
      <c r="F10" s="24"/>
    </row>
    <row r="11" spans="1:6" ht="15" customHeight="1" hidden="1">
      <c r="A11" s="4" t="s">
        <v>301</v>
      </c>
      <c r="B11" s="5" t="s">
        <v>302</v>
      </c>
      <c r="C11" s="24"/>
      <c r="D11" s="24"/>
      <c r="E11" s="24"/>
      <c r="F11" s="24"/>
    </row>
    <row r="12" spans="1:6" ht="15" customHeight="1">
      <c r="A12" s="6" t="s">
        <v>506</v>
      </c>
      <c r="B12" s="7" t="s">
        <v>303</v>
      </c>
      <c r="C12" s="104">
        <v>954181412</v>
      </c>
      <c r="D12" s="104"/>
      <c r="E12" s="104"/>
      <c r="F12" s="104">
        <f>SUM(C12:E12)</f>
        <v>954181412</v>
      </c>
    </row>
    <row r="13" spans="1:6" ht="15" customHeight="1">
      <c r="A13" s="4" t="s">
        <v>304</v>
      </c>
      <c r="B13" s="5" t="s">
        <v>305</v>
      </c>
      <c r="C13" s="108"/>
      <c r="D13" s="108"/>
      <c r="E13" s="108"/>
      <c r="F13" s="108"/>
    </row>
    <row r="14" spans="1:6" ht="15" customHeight="1">
      <c r="A14" s="4" t="s">
        <v>306</v>
      </c>
      <c r="B14" s="5" t="s">
        <v>307</v>
      </c>
      <c r="C14" s="108"/>
      <c r="D14" s="108"/>
      <c r="E14" s="108"/>
      <c r="F14" s="108"/>
    </row>
    <row r="15" spans="1:6" ht="15" customHeight="1">
      <c r="A15" s="4" t="s">
        <v>469</v>
      </c>
      <c r="B15" s="5" t="s">
        <v>308</v>
      </c>
      <c r="C15" s="108"/>
      <c r="D15" s="108"/>
      <c r="E15" s="108"/>
      <c r="F15" s="108"/>
    </row>
    <row r="16" spans="1:6" ht="15" customHeight="1">
      <c r="A16" s="4" t="s">
        <v>470</v>
      </c>
      <c r="B16" s="5" t="s">
        <v>309</v>
      </c>
      <c r="C16" s="108"/>
      <c r="D16" s="108"/>
      <c r="E16" s="108"/>
      <c r="F16" s="108"/>
    </row>
    <row r="17" spans="1:6" ht="15" customHeight="1">
      <c r="A17" s="4" t="s">
        <v>471</v>
      </c>
      <c r="B17" s="5" t="s">
        <v>310</v>
      </c>
      <c r="C17" s="108">
        <f>SUM('bevételek zengő óvoda'!C17+'bevételek polg.hiv'!C17+'bevételek önkorm.'!C17)</f>
        <v>334670530</v>
      </c>
      <c r="D17" s="108"/>
      <c r="E17" s="108"/>
      <c r="F17" s="108">
        <f>SUM(C17:E17)</f>
        <v>334670530</v>
      </c>
    </row>
    <row r="18" spans="1:6" ht="15" customHeight="1">
      <c r="A18" s="36" t="s">
        <v>507</v>
      </c>
      <c r="B18" s="46" t="s">
        <v>311</v>
      </c>
      <c r="C18" s="104">
        <f>SUM(C12:C17)</f>
        <v>1288851942</v>
      </c>
      <c r="D18" s="104"/>
      <c r="E18" s="104"/>
      <c r="F18" s="104">
        <f>SUM(F12:F17)</f>
        <v>1288851942</v>
      </c>
    </row>
    <row r="19" spans="1:6" ht="15" customHeight="1">
      <c r="A19" s="4" t="s">
        <v>475</v>
      </c>
      <c r="B19" s="5" t="s">
        <v>320</v>
      </c>
      <c r="C19" s="108"/>
      <c r="D19" s="108"/>
      <c r="E19" s="108"/>
      <c r="F19" s="108"/>
    </row>
    <row r="20" spans="1:6" ht="15" customHeight="1">
      <c r="A20" s="4" t="s">
        <v>476</v>
      </c>
      <c r="B20" s="5" t="s">
        <v>321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322</v>
      </c>
      <c r="C21" s="108"/>
      <c r="D21" s="108"/>
      <c r="E21" s="108"/>
      <c r="F21" s="108"/>
    </row>
    <row r="22" spans="1:6" ht="15" customHeight="1">
      <c r="A22" s="4" t="s">
        <v>477</v>
      </c>
      <c r="B22" s="5" t="s">
        <v>323</v>
      </c>
      <c r="C22" s="108"/>
      <c r="D22" s="108"/>
      <c r="E22" s="108"/>
      <c r="F22" s="108"/>
    </row>
    <row r="23" spans="1:6" ht="15" customHeight="1">
      <c r="A23" s="4" t="s">
        <v>478</v>
      </c>
      <c r="B23" s="5" t="s">
        <v>324</v>
      </c>
      <c r="C23" s="108"/>
      <c r="D23" s="108"/>
      <c r="E23" s="108"/>
      <c r="F23" s="108"/>
    </row>
    <row r="24" spans="1:6" ht="15" customHeight="1">
      <c r="A24" s="4" t="s">
        <v>479</v>
      </c>
      <c r="B24" s="5" t="s">
        <v>325</v>
      </c>
      <c r="C24" s="108"/>
      <c r="D24" s="108"/>
      <c r="E24" s="108"/>
      <c r="F24" s="108"/>
    </row>
    <row r="25" spans="1:6" ht="15" customHeight="1">
      <c r="A25" s="4" t="s">
        <v>480</v>
      </c>
      <c r="B25" s="5" t="s">
        <v>326</v>
      </c>
      <c r="C25" s="108">
        <v>233511362</v>
      </c>
      <c r="D25" s="108">
        <v>50095502</v>
      </c>
      <c r="E25" s="108">
        <v>6393136</v>
      </c>
      <c r="F25" s="108">
        <f>SUM(C25:E25)</f>
        <v>290000000</v>
      </c>
    </row>
    <row r="26" spans="1:6" ht="15" customHeight="1">
      <c r="A26" s="4" t="s">
        <v>481</v>
      </c>
      <c r="B26" s="5" t="s">
        <v>327</v>
      </c>
      <c r="C26" s="108"/>
      <c r="D26" s="108"/>
      <c r="E26" s="108"/>
      <c r="F26" s="108"/>
    </row>
    <row r="27" spans="1:6" ht="15" customHeight="1">
      <c r="A27" s="4" t="s">
        <v>328</v>
      </c>
      <c r="B27" s="5" t="s">
        <v>329</v>
      </c>
      <c r="C27" s="108"/>
      <c r="D27" s="108"/>
      <c r="E27" s="108"/>
      <c r="F27" s="108"/>
    </row>
    <row r="28" spans="1:6" ht="15" customHeight="1">
      <c r="A28" s="4" t="s">
        <v>482</v>
      </c>
      <c r="B28" s="5" t="s">
        <v>330</v>
      </c>
      <c r="C28" s="108">
        <v>38000000</v>
      </c>
      <c r="D28" s="108"/>
      <c r="E28" s="108"/>
      <c r="F28" s="108">
        <f>SUM(C28:E28)</f>
        <v>38000000</v>
      </c>
    </row>
    <row r="29" spans="1:6" ht="15" customHeight="1">
      <c r="A29" s="4" t="s">
        <v>483</v>
      </c>
      <c r="B29" s="5" t="s">
        <v>331</v>
      </c>
      <c r="C29" s="108"/>
      <c r="D29" s="108"/>
      <c r="E29" s="108"/>
      <c r="F29" s="108">
        <f>SUM(C29:E29)</f>
        <v>0</v>
      </c>
    </row>
    <row r="30" spans="1:6" ht="15" customHeight="1">
      <c r="A30" s="6" t="s">
        <v>2</v>
      </c>
      <c r="B30" s="7" t="s">
        <v>332</v>
      </c>
      <c r="C30" s="131">
        <f>SUM(C25:C29)</f>
        <v>271511362</v>
      </c>
      <c r="D30" s="131">
        <f>SUM(D25:D29)</f>
        <v>50095502</v>
      </c>
      <c r="E30" s="131">
        <f>SUM(E25:E29)</f>
        <v>6393136</v>
      </c>
      <c r="F30" s="131">
        <f>SUM(F25:F29)</f>
        <v>328000000</v>
      </c>
    </row>
    <row r="31" spans="1:6" ht="15" customHeight="1">
      <c r="A31" s="4" t="s">
        <v>484</v>
      </c>
      <c r="B31" s="5" t="s">
        <v>333</v>
      </c>
      <c r="C31" s="108">
        <v>7000000</v>
      </c>
      <c r="D31" s="108"/>
      <c r="E31" s="108"/>
      <c r="F31" s="108">
        <f>SUM(C31:E31)</f>
        <v>7000000</v>
      </c>
    </row>
    <row r="32" spans="1:6" ht="15" customHeight="1">
      <c r="A32" s="36" t="s">
        <v>3</v>
      </c>
      <c r="B32" s="46" t="s">
        <v>334</v>
      </c>
      <c r="C32" s="104">
        <f>SUM(C30:C31)</f>
        <v>278511362</v>
      </c>
      <c r="D32" s="104">
        <f>SUM(D30:D31)</f>
        <v>50095502</v>
      </c>
      <c r="E32" s="104">
        <f>SUM(E30:E31)</f>
        <v>6393136</v>
      </c>
      <c r="F32" s="104">
        <f>SUM(F30:F31)</f>
        <v>335000000</v>
      </c>
    </row>
    <row r="33" spans="1:6" ht="15" customHeight="1" hidden="1">
      <c r="A33" s="12" t="s">
        <v>335</v>
      </c>
      <c r="B33" s="5" t="s">
        <v>336</v>
      </c>
      <c r="C33" s="108"/>
      <c r="D33" s="108"/>
      <c r="E33" s="108"/>
      <c r="F33" s="108"/>
    </row>
    <row r="34" spans="1:6" ht="15" customHeight="1" hidden="1">
      <c r="A34" s="12" t="s">
        <v>485</v>
      </c>
      <c r="B34" s="5" t="s">
        <v>337</v>
      </c>
      <c r="C34" s="108"/>
      <c r="D34" s="108"/>
      <c r="E34" s="108"/>
      <c r="F34" s="108"/>
    </row>
    <row r="35" spans="1:6" ht="15" customHeight="1" hidden="1">
      <c r="A35" s="12" t="s">
        <v>486</v>
      </c>
      <c r="B35" s="5" t="s">
        <v>338</v>
      </c>
      <c r="C35" s="108"/>
      <c r="D35" s="108"/>
      <c r="E35" s="108"/>
      <c r="F35" s="108"/>
    </row>
    <row r="36" spans="1:6" ht="15" customHeight="1" hidden="1">
      <c r="A36" s="12" t="s">
        <v>487</v>
      </c>
      <c r="B36" s="5" t="s">
        <v>339</v>
      </c>
      <c r="C36" s="108"/>
      <c r="D36" s="108"/>
      <c r="E36" s="108"/>
      <c r="F36" s="108"/>
    </row>
    <row r="37" spans="1:6" ht="15" customHeight="1" hidden="1">
      <c r="A37" s="12" t="s">
        <v>340</v>
      </c>
      <c r="B37" s="5" t="s">
        <v>341</v>
      </c>
      <c r="C37" s="108"/>
      <c r="D37" s="108"/>
      <c r="E37" s="108"/>
      <c r="F37" s="108"/>
    </row>
    <row r="38" spans="1:6" ht="15" customHeight="1" hidden="1">
      <c r="A38" s="12" t="s">
        <v>342</v>
      </c>
      <c r="B38" s="5" t="s">
        <v>343</v>
      </c>
      <c r="C38" s="108"/>
      <c r="D38" s="108"/>
      <c r="E38" s="108"/>
      <c r="F38" s="108"/>
    </row>
    <row r="39" spans="1:6" ht="15" customHeight="1" hidden="1">
      <c r="A39" s="12" t="s">
        <v>344</v>
      </c>
      <c r="B39" s="5" t="s">
        <v>345</v>
      </c>
      <c r="C39" s="108"/>
      <c r="D39" s="108"/>
      <c r="E39" s="108"/>
      <c r="F39" s="108"/>
    </row>
    <row r="40" spans="1:6" ht="15" customHeight="1" hidden="1">
      <c r="A40" s="12" t="s">
        <v>488</v>
      </c>
      <c r="B40" s="5" t="s">
        <v>346</v>
      </c>
      <c r="C40" s="108"/>
      <c r="D40" s="108"/>
      <c r="E40" s="108"/>
      <c r="F40" s="108"/>
    </row>
    <row r="41" spans="1:6" ht="15" customHeight="1" hidden="1">
      <c r="A41" s="12" t="s">
        <v>489</v>
      </c>
      <c r="B41" s="5" t="s">
        <v>347</v>
      </c>
      <c r="C41" s="108"/>
      <c r="D41" s="108"/>
      <c r="E41" s="108"/>
      <c r="F41" s="108"/>
    </row>
    <row r="42" spans="1:6" ht="15" customHeight="1" hidden="1">
      <c r="A42" s="12" t="s">
        <v>490</v>
      </c>
      <c r="B42" s="5" t="s">
        <v>348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349</v>
      </c>
      <c r="C43" s="104">
        <v>125579026</v>
      </c>
      <c r="D43" s="104"/>
      <c r="E43" s="104"/>
      <c r="F43" s="104">
        <f>SUM(C43:E43)</f>
        <v>125579026</v>
      </c>
    </row>
    <row r="44" spans="1:6" ht="15" customHeight="1">
      <c r="A44" s="12" t="s">
        <v>358</v>
      </c>
      <c r="B44" s="5" t="s">
        <v>359</v>
      </c>
      <c r="C44" s="108"/>
      <c r="D44" s="108"/>
      <c r="E44" s="108"/>
      <c r="F44" s="108"/>
    </row>
    <row r="45" spans="1:6" ht="15" customHeight="1">
      <c r="A45" s="4" t="s">
        <v>494</v>
      </c>
      <c r="B45" s="5" t="s">
        <v>360</v>
      </c>
      <c r="C45" s="108">
        <v>19800000</v>
      </c>
      <c r="D45" s="108"/>
      <c r="E45" s="108"/>
      <c r="F45" s="108">
        <f>SUM(C45:E45)</f>
        <v>19800000</v>
      </c>
    </row>
    <row r="46" spans="1:6" ht="15" customHeight="1">
      <c r="A46" s="12" t="s">
        <v>495</v>
      </c>
      <c r="B46" s="5" t="s">
        <v>361</v>
      </c>
      <c r="C46" s="108">
        <v>285000</v>
      </c>
      <c r="D46" s="108"/>
      <c r="E46" s="108"/>
      <c r="F46" s="108">
        <f>SUM(C46:E46)</f>
        <v>285000</v>
      </c>
    </row>
    <row r="47" spans="1:6" ht="15" customHeight="1">
      <c r="A47" s="36" t="s">
        <v>6</v>
      </c>
      <c r="B47" s="46" t="s">
        <v>362</v>
      </c>
      <c r="C47" s="104">
        <f>SUM(C44:C46)</f>
        <v>20085000</v>
      </c>
      <c r="D47" s="104"/>
      <c r="E47" s="104"/>
      <c r="F47" s="104">
        <f>SUM(F44:F46)</f>
        <v>20085000</v>
      </c>
    </row>
    <row r="48" spans="1:6" ht="15" customHeight="1">
      <c r="A48" s="49" t="s">
        <v>24</v>
      </c>
      <c r="B48" s="87"/>
      <c r="C48" s="104">
        <f>C47+C43+C32+C18</f>
        <v>1713027330</v>
      </c>
      <c r="D48" s="104">
        <f>D47+D43+D32+D18</f>
        <v>50095502</v>
      </c>
      <c r="E48" s="104">
        <f>E43+E32+E18</f>
        <v>6393136</v>
      </c>
      <c r="F48" s="104">
        <f>F47+F43+F32+F18</f>
        <v>1769515968</v>
      </c>
    </row>
    <row r="49" spans="1:6" ht="15" customHeight="1">
      <c r="A49" s="4" t="s">
        <v>312</v>
      </c>
      <c r="B49" s="5" t="s">
        <v>313</v>
      </c>
      <c r="C49" s="108"/>
      <c r="D49" s="108"/>
      <c r="E49" s="108"/>
      <c r="F49" s="108"/>
    </row>
    <row r="50" spans="1:6" ht="15" customHeight="1">
      <c r="A50" s="4" t="s">
        <v>314</v>
      </c>
      <c r="B50" s="5" t="s">
        <v>315</v>
      </c>
      <c r="C50" s="108"/>
      <c r="D50" s="108"/>
      <c r="E50" s="108"/>
      <c r="F50" s="108"/>
    </row>
    <row r="51" spans="1:6" ht="15" customHeight="1">
      <c r="A51" s="4" t="s">
        <v>472</v>
      </c>
      <c r="B51" s="5" t="s">
        <v>316</v>
      </c>
      <c r="C51" s="108"/>
      <c r="D51" s="108"/>
      <c r="E51" s="108"/>
      <c r="F51" s="108"/>
    </row>
    <row r="52" spans="1:6" ht="15" customHeight="1">
      <c r="A52" s="4" t="s">
        <v>473</v>
      </c>
      <c r="B52" s="5" t="s">
        <v>317</v>
      </c>
      <c r="C52" s="108"/>
      <c r="D52" s="108"/>
      <c r="E52" s="108"/>
      <c r="F52" s="108"/>
    </row>
    <row r="53" spans="1:6" ht="15" customHeight="1">
      <c r="A53" s="4" t="s">
        <v>474</v>
      </c>
      <c r="B53" s="5" t="s">
        <v>318</v>
      </c>
      <c r="C53" s="108">
        <v>314833319</v>
      </c>
      <c r="D53" s="108"/>
      <c r="E53" s="108"/>
      <c r="F53" s="108">
        <f>SUM(C53:E53)</f>
        <v>314833319</v>
      </c>
    </row>
    <row r="54" spans="1:6" ht="15" customHeight="1">
      <c r="A54" s="36" t="s">
        <v>0</v>
      </c>
      <c r="B54" s="46" t="s">
        <v>319</v>
      </c>
      <c r="C54" s="104">
        <f>SUM(C53)</f>
        <v>314833319</v>
      </c>
      <c r="D54" s="104"/>
      <c r="E54" s="104"/>
      <c r="F54" s="104">
        <f>SUM(F53)</f>
        <v>314833319</v>
      </c>
    </row>
    <row r="55" spans="1:6" ht="15" customHeight="1">
      <c r="A55" s="12" t="s">
        <v>491</v>
      </c>
      <c r="B55" s="5" t="s">
        <v>350</v>
      </c>
      <c r="C55" s="108"/>
      <c r="D55" s="108"/>
      <c r="E55" s="108"/>
      <c r="F55" s="108"/>
    </row>
    <row r="56" spans="1:6" ht="15" customHeight="1">
      <c r="A56" s="12" t="s">
        <v>492</v>
      </c>
      <c r="B56" s="5" t="s">
        <v>351</v>
      </c>
      <c r="C56" s="108">
        <v>1534400</v>
      </c>
      <c r="D56" s="108"/>
      <c r="E56" s="108"/>
      <c r="F56" s="108">
        <f>SUM(C56:E56)</f>
        <v>1534400</v>
      </c>
    </row>
    <row r="57" spans="1:6" ht="15" customHeight="1">
      <c r="A57" s="12" t="s">
        <v>352</v>
      </c>
      <c r="B57" s="5" t="s">
        <v>353</v>
      </c>
      <c r="C57" s="108"/>
      <c r="D57" s="108"/>
      <c r="E57" s="108"/>
      <c r="F57" s="108"/>
    </row>
    <row r="58" spans="1:6" ht="15" customHeight="1">
      <c r="A58" s="12" t="s">
        <v>493</v>
      </c>
      <c r="B58" s="5" t="s">
        <v>354</v>
      </c>
      <c r="C58" s="108"/>
      <c r="D58" s="108"/>
      <c r="E58" s="108"/>
      <c r="F58" s="108"/>
    </row>
    <row r="59" spans="1:6" ht="15" customHeight="1">
      <c r="A59" s="12" t="s">
        <v>355</v>
      </c>
      <c r="B59" s="5" t="s">
        <v>356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357</v>
      </c>
      <c r="C60" s="104">
        <f>SUM(C55:C59)</f>
        <v>1534400</v>
      </c>
      <c r="D60" s="104"/>
      <c r="E60" s="104"/>
      <c r="F60" s="104">
        <f>SUM(F55:F59)</f>
        <v>1534400</v>
      </c>
    </row>
    <row r="61" spans="1:6" ht="15" customHeight="1">
      <c r="A61" s="12" t="s">
        <v>363</v>
      </c>
      <c r="B61" s="5" t="s">
        <v>364</v>
      </c>
      <c r="C61" s="108"/>
      <c r="D61" s="108"/>
      <c r="E61" s="108"/>
      <c r="F61" s="108"/>
    </row>
    <row r="62" spans="1:6" ht="15" customHeight="1">
      <c r="A62" s="4" t="s">
        <v>496</v>
      </c>
      <c r="B62" s="5" t="s">
        <v>365</v>
      </c>
      <c r="C62" s="108"/>
      <c r="D62" s="108"/>
      <c r="E62" s="108"/>
      <c r="F62" s="108"/>
    </row>
    <row r="63" spans="1:6" ht="15" customHeight="1">
      <c r="A63" s="12" t="s">
        <v>497</v>
      </c>
      <c r="B63" s="5" t="s">
        <v>366</v>
      </c>
      <c r="C63" s="108"/>
      <c r="D63" s="108"/>
      <c r="E63" s="108"/>
      <c r="F63" s="108">
        <f>SUM(C63:E63)</f>
        <v>0</v>
      </c>
    </row>
    <row r="64" spans="1:6" ht="15" customHeight="1">
      <c r="A64" s="36" t="s">
        <v>8</v>
      </c>
      <c r="B64" s="46" t="s">
        <v>367</v>
      </c>
      <c r="C64" s="104">
        <f>SUM(C63)</f>
        <v>0</v>
      </c>
      <c r="D64" s="104"/>
      <c r="E64" s="104"/>
      <c r="F64" s="104">
        <f>SUM(C64:E64)</f>
        <v>0</v>
      </c>
    </row>
    <row r="65" spans="1:6" ht="15" customHeight="1">
      <c r="A65" s="49" t="s">
        <v>23</v>
      </c>
      <c r="B65" s="87"/>
      <c r="C65" s="104">
        <f>C64+C60+C54</f>
        <v>316367719</v>
      </c>
      <c r="D65" s="104">
        <f>D64+D60+D54</f>
        <v>0</v>
      </c>
      <c r="E65" s="104">
        <f>E64+E60+E54</f>
        <v>0</v>
      </c>
      <c r="F65" s="104">
        <f>F64+F60+F54</f>
        <v>316367719</v>
      </c>
    </row>
    <row r="66" spans="1:6" ht="15.75">
      <c r="A66" s="43" t="s">
        <v>7</v>
      </c>
      <c r="B66" s="32" t="s">
        <v>368</v>
      </c>
      <c r="C66" s="104">
        <f>C64+C47+C60+C43+C32+C18+C54</f>
        <v>2029395049</v>
      </c>
      <c r="D66" s="104">
        <f>D64+D47+D60+D43+D32</f>
        <v>50095502</v>
      </c>
      <c r="E66" s="104">
        <f>E64+E47+E60+E43+E32</f>
        <v>6393136</v>
      </c>
      <c r="F66" s="104">
        <f>F64+F47+F60+F43+F32+F18+F54</f>
        <v>2085883687</v>
      </c>
    </row>
    <row r="67" spans="1:6" ht="15.75">
      <c r="A67" s="73" t="s">
        <v>79</v>
      </c>
      <c r="B67" s="52"/>
      <c r="C67" s="108">
        <f>C48-'kiadások működés önk+költs.szer'!C74</f>
        <v>-800260026</v>
      </c>
      <c r="D67" s="108">
        <f>D48-'kiadások működés önk+költs.szer'!D74</f>
        <v>0</v>
      </c>
      <c r="E67" s="108">
        <f>E48-'kiadások működés önk+költs.szer'!E74</f>
        <v>-60870542</v>
      </c>
      <c r="F67" s="108">
        <f>F48-'kiadások működés önk+költs.szer'!F74</f>
        <v>-861130568</v>
      </c>
    </row>
    <row r="68" spans="1:6" ht="15.75">
      <c r="A68" s="73" t="s">
        <v>80</v>
      </c>
      <c r="B68" s="52"/>
      <c r="C68" s="108">
        <f>C65-'kiadások működés önk+költs.szer'!C97</f>
        <v>-1395176319</v>
      </c>
      <c r="D68" s="108">
        <f>D65-'kiadások működés önk+költs.szer'!D97</f>
        <v>0</v>
      </c>
      <c r="E68" s="108">
        <f>E65-'kiadások működés önk+költs.szer'!E97</f>
        <v>0</v>
      </c>
      <c r="F68" s="108">
        <f>F65-'kiadások működés önk+költs.szer'!F97</f>
        <v>-1395176319</v>
      </c>
    </row>
    <row r="69" spans="1:6" ht="15" hidden="1">
      <c r="A69" s="34" t="s">
        <v>498</v>
      </c>
      <c r="B69" s="4" t="s">
        <v>369</v>
      </c>
      <c r="C69" s="108"/>
      <c r="D69" s="108"/>
      <c r="E69" s="108"/>
      <c r="F69" s="108"/>
    </row>
    <row r="70" spans="1:6" ht="15" hidden="1">
      <c r="A70" s="12" t="s">
        <v>370</v>
      </c>
      <c r="B70" s="4" t="s">
        <v>371</v>
      </c>
      <c r="C70" s="108"/>
      <c r="D70" s="108"/>
      <c r="E70" s="108"/>
      <c r="F70" s="108"/>
    </row>
    <row r="71" spans="1:6" ht="15" hidden="1">
      <c r="A71" s="34" t="s">
        <v>499</v>
      </c>
      <c r="B71" s="4" t="s">
        <v>372</v>
      </c>
      <c r="C71" s="108"/>
      <c r="D71" s="108"/>
      <c r="E71" s="108"/>
      <c r="F71" s="108"/>
    </row>
    <row r="72" spans="1:6" ht="15">
      <c r="A72" s="14" t="s">
        <v>9</v>
      </c>
      <c r="B72" s="6" t="s">
        <v>373</v>
      </c>
      <c r="C72" s="108"/>
      <c r="D72" s="108"/>
      <c r="E72" s="108"/>
      <c r="F72" s="108">
        <f>SUM(C72:E72)</f>
        <v>0</v>
      </c>
    </row>
    <row r="73" spans="1:6" ht="15" hidden="1">
      <c r="A73" s="12" t="s">
        <v>500</v>
      </c>
      <c r="B73" s="4" t="s">
        <v>374</v>
      </c>
      <c r="C73" s="108"/>
      <c r="D73" s="108"/>
      <c r="E73" s="108"/>
      <c r="F73" s="108"/>
    </row>
    <row r="74" spans="1:6" ht="15" hidden="1">
      <c r="A74" s="34" t="s">
        <v>375</v>
      </c>
      <c r="B74" s="4" t="s">
        <v>376</v>
      </c>
      <c r="C74" s="108"/>
      <c r="D74" s="108"/>
      <c r="E74" s="108"/>
      <c r="F74" s="108"/>
    </row>
    <row r="75" spans="1:6" ht="15" hidden="1">
      <c r="A75" s="12" t="s">
        <v>501</v>
      </c>
      <c r="B75" s="4" t="s">
        <v>377</v>
      </c>
      <c r="C75" s="108"/>
      <c r="D75" s="108"/>
      <c r="E75" s="108"/>
      <c r="F75" s="108"/>
    </row>
    <row r="76" spans="1:6" ht="15" hidden="1">
      <c r="A76" s="34" t="s">
        <v>378</v>
      </c>
      <c r="B76" s="4" t="s">
        <v>379</v>
      </c>
      <c r="C76" s="108"/>
      <c r="D76" s="108"/>
      <c r="E76" s="108"/>
      <c r="F76" s="108"/>
    </row>
    <row r="77" spans="1:6" ht="15">
      <c r="A77" s="13" t="s">
        <v>10</v>
      </c>
      <c r="B77" s="6" t="s">
        <v>380</v>
      </c>
      <c r="C77" s="108"/>
      <c r="D77" s="108"/>
      <c r="E77" s="108"/>
      <c r="F77" s="108"/>
    </row>
    <row r="78" spans="1:6" ht="15" hidden="1">
      <c r="A78" s="4" t="s">
        <v>77</v>
      </c>
      <c r="B78" s="4" t="s">
        <v>381</v>
      </c>
      <c r="C78" s="108"/>
      <c r="D78" s="108"/>
      <c r="E78" s="108"/>
      <c r="F78" s="108"/>
    </row>
    <row r="79" spans="1:6" ht="15" hidden="1">
      <c r="A79" s="4" t="s">
        <v>78</v>
      </c>
      <c r="B79" s="4" t="s">
        <v>381</v>
      </c>
      <c r="C79" s="108"/>
      <c r="D79" s="108"/>
      <c r="E79" s="108"/>
      <c r="F79" s="108"/>
    </row>
    <row r="80" spans="1:6" ht="15" hidden="1">
      <c r="A80" s="4" t="s">
        <v>75</v>
      </c>
      <c r="B80" s="4" t="s">
        <v>382</v>
      </c>
      <c r="C80" s="108"/>
      <c r="D80" s="108"/>
      <c r="E80" s="108"/>
      <c r="F80" s="108"/>
    </row>
    <row r="81" spans="1:6" ht="15" hidden="1">
      <c r="A81" s="4" t="s">
        <v>76</v>
      </c>
      <c r="B81" s="4" t="s">
        <v>382</v>
      </c>
      <c r="C81" s="108"/>
      <c r="D81" s="108"/>
      <c r="E81" s="108"/>
      <c r="F81" s="108"/>
    </row>
    <row r="82" spans="1:6" ht="15">
      <c r="A82" s="6" t="s">
        <v>11</v>
      </c>
      <c r="B82" s="6" t="s">
        <v>383</v>
      </c>
      <c r="C82" s="108">
        <v>2298047295</v>
      </c>
      <c r="D82" s="108"/>
      <c r="E82" s="108"/>
      <c r="F82" s="108">
        <f>SUM(C82:E82)</f>
        <v>2298047295</v>
      </c>
    </row>
    <row r="83" spans="1:6" ht="15">
      <c r="A83" s="34" t="s">
        <v>384</v>
      </c>
      <c r="B83" s="4" t="s">
        <v>385</v>
      </c>
      <c r="C83" s="108"/>
      <c r="D83" s="108"/>
      <c r="E83" s="108"/>
      <c r="F83" s="108"/>
    </row>
    <row r="84" spans="1:6" ht="15">
      <c r="A84" s="34" t="s">
        <v>386</v>
      </c>
      <c r="B84" s="4" t="s">
        <v>387</v>
      </c>
      <c r="C84" s="108"/>
      <c r="D84" s="108"/>
      <c r="E84" s="108"/>
      <c r="F84" s="108"/>
    </row>
    <row r="85" spans="1:6" ht="15">
      <c r="A85" s="34" t="s">
        <v>388</v>
      </c>
      <c r="B85" s="4" t="s">
        <v>389</v>
      </c>
      <c r="C85" s="108"/>
      <c r="D85" s="108"/>
      <c r="E85" s="108"/>
      <c r="F85" s="108">
        <f>SUM(C85:E85)</f>
        <v>0</v>
      </c>
    </row>
    <row r="86" spans="1:6" ht="15">
      <c r="A86" s="34" t="s">
        <v>390</v>
      </c>
      <c r="B86" s="4" t="s">
        <v>391</v>
      </c>
      <c r="C86" s="108"/>
      <c r="D86" s="108"/>
      <c r="E86" s="108"/>
      <c r="F86" s="108"/>
    </row>
    <row r="87" spans="1:6" ht="15">
      <c r="A87" s="12" t="s">
        <v>502</v>
      </c>
      <c r="B87" s="4" t="s">
        <v>392</v>
      </c>
      <c r="C87" s="108"/>
      <c r="D87" s="108"/>
      <c r="E87" s="108"/>
      <c r="F87" s="108"/>
    </row>
    <row r="88" spans="1:6" ht="15">
      <c r="A88" s="14" t="s">
        <v>12</v>
      </c>
      <c r="B88" s="6" t="s">
        <v>393</v>
      </c>
      <c r="C88" s="104">
        <f>SUM(C82:C87)</f>
        <v>2298047295</v>
      </c>
      <c r="D88" s="104">
        <f>SUM(D72:D87)</f>
        <v>0</v>
      </c>
      <c r="E88" s="104">
        <f>SUM(E72:E87)</f>
        <v>0</v>
      </c>
      <c r="F88" s="104">
        <f>SUM(C88:E88)</f>
        <v>2298047295</v>
      </c>
    </row>
    <row r="89" spans="1:6" ht="15">
      <c r="A89" s="12" t="s">
        <v>394</v>
      </c>
      <c r="B89" s="4" t="s">
        <v>395</v>
      </c>
      <c r="C89" s="108"/>
      <c r="D89" s="108"/>
      <c r="E89" s="108"/>
      <c r="F89" s="108"/>
    </row>
    <row r="90" spans="1:6" ht="15">
      <c r="A90" s="12" t="s">
        <v>396</v>
      </c>
      <c r="B90" s="4" t="s">
        <v>397</v>
      </c>
      <c r="C90" s="108"/>
      <c r="D90" s="108"/>
      <c r="E90" s="108"/>
      <c r="F90" s="108"/>
    </row>
    <row r="91" spans="1:6" ht="15">
      <c r="A91" s="34" t="s">
        <v>398</v>
      </c>
      <c r="B91" s="4" t="s">
        <v>399</v>
      </c>
      <c r="C91" s="108"/>
      <c r="D91" s="108"/>
      <c r="E91" s="108"/>
      <c r="F91" s="108"/>
    </row>
    <row r="92" spans="1:6" ht="15">
      <c r="A92" s="34" t="s">
        <v>503</v>
      </c>
      <c r="B92" s="4" t="s">
        <v>400</v>
      </c>
      <c r="C92" s="108"/>
      <c r="D92" s="108"/>
      <c r="E92" s="108"/>
      <c r="F92" s="108"/>
    </row>
    <row r="93" spans="1:6" ht="15">
      <c r="A93" s="13" t="s">
        <v>13</v>
      </c>
      <c r="B93" s="6" t="s">
        <v>401</v>
      </c>
      <c r="C93" s="108"/>
      <c r="D93" s="108"/>
      <c r="E93" s="108"/>
      <c r="F93" s="108"/>
    </row>
    <row r="94" spans="1:6" ht="15">
      <c r="A94" s="14" t="s">
        <v>402</v>
      </c>
      <c r="B94" s="6" t="s">
        <v>403</v>
      </c>
      <c r="C94" s="108"/>
      <c r="D94" s="108"/>
      <c r="E94" s="108"/>
      <c r="F94" s="108"/>
    </row>
    <row r="95" spans="1:6" ht="15.75">
      <c r="A95" s="37" t="s">
        <v>14</v>
      </c>
      <c r="B95" s="38" t="s">
        <v>404</v>
      </c>
      <c r="C95" s="104">
        <f>SUM(C88)</f>
        <v>2298047295</v>
      </c>
      <c r="D95" s="104">
        <f>SUM(D72:D94)</f>
        <v>0</v>
      </c>
      <c r="E95" s="104">
        <f>SUM(E72:E94)</f>
        <v>0</v>
      </c>
      <c r="F95" s="104">
        <f>SUM(C95:E95)</f>
        <v>2298047295</v>
      </c>
    </row>
    <row r="96" spans="1:6" ht="15.75">
      <c r="A96" s="71" t="s">
        <v>505</v>
      </c>
      <c r="B96" s="72"/>
      <c r="C96" s="104">
        <f>C66+C95</f>
        <v>4327442344</v>
      </c>
      <c r="D96" s="104">
        <f>D95+D66</f>
        <v>50095502</v>
      </c>
      <c r="E96" s="104">
        <f>E95+E66</f>
        <v>6393136</v>
      </c>
      <c r="F96" s="104">
        <f>F95+F66</f>
        <v>4383930982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&amp;R1/6.melléklet a 4/2019.(II. 27.)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="120" zoomScaleNormal="120" workbookViewId="0" topLeftCell="A104">
      <selection activeCell="A1" sqref="A1:F122"/>
    </sheetView>
  </sheetViews>
  <sheetFormatPr defaultColWidth="9.140625" defaultRowHeight="15"/>
  <cols>
    <col min="1" max="1" width="91.7109375" style="0" customWidth="1"/>
    <col min="3" max="3" width="20.8515625" style="0" customWidth="1"/>
    <col min="4" max="4" width="20.140625" style="0" customWidth="1"/>
    <col min="5" max="5" width="18.8515625" style="0" customWidth="1"/>
    <col min="6" max="6" width="19.7109375" style="0" customWidth="1"/>
  </cols>
  <sheetData>
    <row r="1" spans="1:6" ht="21" customHeight="1">
      <c r="A1" s="152" t="s">
        <v>553</v>
      </c>
      <c r="B1" s="156"/>
      <c r="C1" s="156"/>
      <c r="D1" s="156"/>
      <c r="E1" s="156"/>
      <c r="F1" s="154"/>
    </row>
    <row r="2" spans="1:6" ht="18.75" customHeight="1">
      <c r="A2" s="155" t="s">
        <v>540</v>
      </c>
      <c r="B2" s="156"/>
      <c r="C2" s="156"/>
      <c r="D2" s="156"/>
      <c r="E2" s="156"/>
      <c r="F2" s="154"/>
    </row>
    <row r="3" ht="18">
      <c r="A3" s="66"/>
    </row>
    <row r="4" ht="15">
      <c r="A4" s="3" t="s">
        <v>90</v>
      </c>
    </row>
    <row r="5" spans="1:6" ht="45">
      <c r="A5" s="1" t="s">
        <v>120</v>
      </c>
      <c r="B5" s="2" t="s">
        <v>121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hidden="1">
      <c r="A6" s="25" t="s">
        <v>122</v>
      </c>
      <c r="B6" s="26" t="s">
        <v>123</v>
      </c>
      <c r="C6" s="70"/>
      <c r="D6" s="70"/>
      <c r="E6" s="70"/>
      <c r="F6" s="24"/>
    </row>
    <row r="7" spans="1:6" ht="15" hidden="1">
      <c r="A7" s="25" t="s">
        <v>124</v>
      </c>
      <c r="B7" s="27" t="s">
        <v>125</v>
      </c>
      <c r="C7" s="70"/>
      <c r="D7" s="70"/>
      <c r="E7" s="70"/>
      <c r="F7" s="24"/>
    </row>
    <row r="8" spans="1:6" ht="15" hidden="1">
      <c r="A8" s="25" t="s">
        <v>126</v>
      </c>
      <c r="B8" s="27" t="s">
        <v>127</v>
      </c>
      <c r="C8" s="70"/>
      <c r="D8" s="70"/>
      <c r="E8" s="70"/>
      <c r="F8" s="24"/>
    </row>
    <row r="9" spans="1:6" ht="15" hidden="1">
      <c r="A9" s="28" t="s">
        <v>128</v>
      </c>
      <c r="B9" s="27" t="s">
        <v>129</v>
      </c>
      <c r="C9" s="70"/>
      <c r="D9" s="70"/>
      <c r="E9" s="70"/>
      <c r="F9" s="24"/>
    </row>
    <row r="10" spans="1:6" ht="15" hidden="1">
      <c r="A10" s="28" t="s">
        <v>130</v>
      </c>
      <c r="B10" s="27" t="s">
        <v>131</v>
      </c>
      <c r="C10" s="70"/>
      <c r="D10" s="70"/>
      <c r="E10" s="70"/>
      <c r="F10" s="24"/>
    </row>
    <row r="11" spans="1:6" ht="15" hidden="1">
      <c r="A11" s="28" t="s">
        <v>132</v>
      </c>
      <c r="B11" s="27" t="s">
        <v>133</v>
      </c>
      <c r="C11" s="70"/>
      <c r="D11" s="70"/>
      <c r="E11" s="70"/>
      <c r="F11" s="24"/>
    </row>
    <row r="12" spans="1:6" ht="15" hidden="1">
      <c r="A12" s="28" t="s">
        <v>134</v>
      </c>
      <c r="B12" s="27" t="s">
        <v>135</v>
      </c>
      <c r="C12" s="70"/>
      <c r="D12" s="70"/>
      <c r="E12" s="70"/>
      <c r="F12" s="24"/>
    </row>
    <row r="13" spans="1:6" ht="15" hidden="1">
      <c r="A13" s="28" t="s">
        <v>136</v>
      </c>
      <c r="B13" s="27" t="s">
        <v>137</v>
      </c>
      <c r="C13" s="70"/>
      <c r="D13" s="70"/>
      <c r="E13" s="70"/>
      <c r="F13" s="24"/>
    </row>
    <row r="14" spans="1:6" ht="15" hidden="1">
      <c r="A14" s="4" t="s">
        <v>138</v>
      </c>
      <c r="B14" s="27" t="s">
        <v>139</v>
      </c>
      <c r="C14" s="70"/>
      <c r="D14" s="70"/>
      <c r="E14" s="70"/>
      <c r="F14" s="24"/>
    </row>
    <row r="15" spans="1:6" ht="15" hidden="1">
      <c r="A15" s="4" t="s">
        <v>140</v>
      </c>
      <c r="B15" s="27" t="s">
        <v>141</v>
      </c>
      <c r="C15" s="70"/>
      <c r="D15" s="70"/>
      <c r="E15" s="70"/>
      <c r="F15" s="24"/>
    </row>
    <row r="16" spans="1:6" ht="15" hidden="1">
      <c r="A16" s="4" t="s">
        <v>142</v>
      </c>
      <c r="B16" s="27" t="s">
        <v>143</v>
      </c>
      <c r="C16" s="70"/>
      <c r="D16" s="70"/>
      <c r="E16" s="70"/>
      <c r="F16" s="24"/>
    </row>
    <row r="17" spans="1:6" ht="15" hidden="1">
      <c r="A17" s="4" t="s">
        <v>144</v>
      </c>
      <c r="B17" s="27" t="s">
        <v>145</v>
      </c>
      <c r="C17" s="70"/>
      <c r="D17" s="70"/>
      <c r="E17" s="70"/>
      <c r="F17" s="24"/>
    </row>
    <row r="18" spans="1:6" ht="15" hidden="1">
      <c r="A18" s="4" t="s">
        <v>435</v>
      </c>
      <c r="B18" s="27" t="s">
        <v>146</v>
      </c>
      <c r="C18" s="70"/>
      <c r="D18" s="70"/>
      <c r="E18" s="70"/>
      <c r="F18" s="24"/>
    </row>
    <row r="19" spans="1:6" ht="15">
      <c r="A19" s="29" t="s">
        <v>405</v>
      </c>
      <c r="B19" s="30" t="s">
        <v>147</v>
      </c>
      <c r="C19" s="107">
        <f>SUM('kiadások működés Bölcsőde'!C19+'kiadások működés Könyvtár'!C19+'kiadások működés Zengő Óvoda'!C19+'kiadások működés Polg.Hiv'!C19+'kiadások működés önkormányzat'!C19)</f>
        <v>599814751</v>
      </c>
      <c r="D19" s="107"/>
      <c r="E19" s="107">
        <v>41437905</v>
      </c>
      <c r="F19" s="108">
        <f>SUM(C19:E19)</f>
        <v>641252656</v>
      </c>
    </row>
    <row r="20" spans="1:6" ht="15" hidden="1">
      <c r="A20" s="4" t="s">
        <v>148</v>
      </c>
      <c r="B20" s="27" t="s">
        <v>149</v>
      </c>
      <c r="C20" s="107">
        <f>SUM('kiadások működés Bölcsőde'!C20+'kiadások működés Könyvtár'!C20+'kiadások működés Zengő Óvoda'!C20+'kiadások működés Polg.Hiv'!C20+'kiadások működés önkormányzat'!C20)</f>
        <v>0</v>
      </c>
      <c r="D20" s="107"/>
      <c r="E20" s="107"/>
      <c r="F20" s="108"/>
    </row>
    <row r="21" spans="1:6" ht="15" hidden="1">
      <c r="A21" s="4" t="s">
        <v>150</v>
      </c>
      <c r="B21" s="27" t="s">
        <v>151</v>
      </c>
      <c r="C21" s="107">
        <f>SUM('kiadások működés Bölcsőde'!C21+'kiadások működés Könyvtár'!C21+'kiadások működés Zengő Óvoda'!C21+'kiadások működés Polg.Hiv'!C21+'kiadások működés önkormányzat'!C21)</f>
        <v>0</v>
      </c>
      <c r="D21" s="107"/>
      <c r="E21" s="107"/>
      <c r="F21" s="108"/>
    </row>
    <row r="22" spans="1:6" ht="15" hidden="1">
      <c r="A22" s="5" t="s">
        <v>152</v>
      </c>
      <c r="B22" s="27" t="s">
        <v>153</v>
      </c>
      <c r="C22" s="107">
        <f>SUM('kiadások működés Bölcsőde'!C22+'kiadások működés Könyvtár'!C22+'kiadások működés Zengő Óvoda'!C22+'kiadások működés Polg.Hiv'!C22+'kiadások működés önkormányzat'!C22)</f>
        <v>0</v>
      </c>
      <c r="D22" s="107"/>
      <c r="E22" s="107"/>
      <c r="F22" s="108"/>
    </row>
    <row r="23" spans="1:6" ht="15">
      <c r="A23" s="6" t="s">
        <v>406</v>
      </c>
      <c r="B23" s="30" t="s">
        <v>154</v>
      </c>
      <c r="C23" s="107">
        <f>SUM('kiadások működés Bölcsőde'!C23+'kiadások működés Könyvtár'!C23+'kiadások működés Zengő Óvoda'!C23+'kiadások működés Polg.Hiv'!C23+'kiadások működés önkormányzat'!C23)</f>
        <v>85247315</v>
      </c>
      <c r="D23" s="107">
        <v>16362760</v>
      </c>
      <c r="E23" s="107">
        <v>300000</v>
      </c>
      <c r="F23" s="108">
        <f>SUM(C23:E23)</f>
        <v>101910075</v>
      </c>
    </row>
    <row r="24" spans="1:6" ht="15">
      <c r="A24" s="47" t="s">
        <v>465</v>
      </c>
      <c r="B24" s="48" t="s">
        <v>155</v>
      </c>
      <c r="C24" s="104">
        <f>SUM(C19:C23)</f>
        <v>685062066</v>
      </c>
      <c r="D24" s="104">
        <f>SUM(D23)</f>
        <v>16362760</v>
      </c>
      <c r="E24" s="104">
        <f>SUM(E19:E23)</f>
        <v>41737905</v>
      </c>
      <c r="F24" s="104">
        <f>SUM(C24:E24)</f>
        <v>743162731</v>
      </c>
    </row>
    <row r="25" spans="1:6" ht="15">
      <c r="A25" s="36" t="s">
        <v>436</v>
      </c>
      <c r="B25" s="48" t="s">
        <v>156</v>
      </c>
      <c r="C25" s="104">
        <v>126564828</v>
      </c>
      <c r="D25" s="104">
        <v>3576682</v>
      </c>
      <c r="E25" s="104">
        <v>8998032</v>
      </c>
      <c r="F25" s="104">
        <f>SUM(C25:E25)</f>
        <v>139139542</v>
      </c>
    </row>
    <row r="26" spans="1:6" ht="15" hidden="1">
      <c r="A26" s="4" t="s">
        <v>157</v>
      </c>
      <c r="B26" s="27" t="s">
        <v>158</v>
      </c>
      <c r="C26" s="107"/>
      <c r="D26" s="107"/>
      <c r="E26" s="107"/>
      <c r="F26" s="108"/>
    </row>
    <row r="27" spans="1:6" ht="15" hidden="1">
      <c r="A27" s="4" t="s">
        <v>159</v>
      </c>
      <c r="B27" s="27" t="s">
        <v>160</v>
      </c>
      <c r="C27" s="107"/>
      <c r="D27" s="107"/>
      <c r="E27" s="107"/>
      <c r="F27" s="108"/>
    </row>
    <row r="28" spans="1:6" ht="15" hidden="1">
      <c r="A28" s="4" t="s">
        <v>161</v>
      </c>
      <c r="B28" s="27" t="s">
        <v>162</v>
      </c>
      <c r="C28" s="107"/>
      <c r="D28" s="107"/>
      <c r="E28" s="107"/>
      <c r="F28" s="108"/>
    </row>
    <row r="29" spans="1:6" ht="15">
      <c r="A29" s="6" t="s">
        <v>407</v>
      </c>
      <c r="B29" s="30" t="s">
        <v>163</v>
      </c>
      <c r="C29" s="107">
        <f>SUM('kiadások működés Bölcsőde'!C29+'kiadások működés Könyvtár'!C29+'kiadások működés Zengő Óvoda'!C29+'kiadások működés Polg.Hiv'!C29+'kiadások működés önkormányzat'!C29)</f>
        <v>59547108</v>
      </c>
      <c r="D29" s="107">
        <f>SUM('kiadások működés Bölcsőde'!D29+'kiadások működés Könyvtár'!D29+'kiadások működés Zengő Óvoda'!D29+'kiadások működés Polg.Hiv'!D29+'kiadások működés önkormányzat'!D29)</f>
        <v>3450000</v>
      </c>
      <c r="E29" s="107">
        <f>SUM('kiadások működés Bölcsőde'!E29+'kiadások működés Könyvtár'!E29+'kiadások működés Zengő Óvoda'!E29+'kiadások működés Polg.Hiv'!E29+'kiadások működés önkormányzat'!E29)</f>
        <v>1153709</v>
      </c>
      <c r="F29" s="108">
        <f>SUM(C29:E29)</f>
        <v>64150817</v>
      </c>
    </row>
    <row r="30" spans="1:6" ht="15" hidden="1">
      <c r="A30" s="4" t="s">
        <v>164</v>
      </c>
      <c r="B30" s="27" t="s">
        <v>165</v>
      </c>
      <c r="C30" s="107">
        <f>SUM('kiadások működés Bölcsőde'!C30+'kiadások működés Könyvtár'!C30+'kiadások működés Zengő Óvoda'!C30+'kiadások működés Polg.Hiv'!C30+'kiadások működés önkormányzat'!C30)</f>
        <v>0</v>
      </c>
      <c r="D30" s="107">
        <f>SUM('kiadások működés Bölcsőde'!D30+'kiadások működés Könyvtár'!D30+'kiadások működés Zengő Óvoda'!D30+'kiadások működés Polg.Hiv'!D30+'kiadások működés önkormányzat'!D30)</f>
        <v>0</v>
      </c>
      <c r="E30" s="107">
        <f>SUM('kiadások működés Bölcsőde'!E30+'kiadások működés Könyvtár'!E30+'kiadások működés Zengő Óvoda'!E30+'kiadások működés Polg.Hiv'!E30+'kiadások működés önkormányzat'!E30)</f>
        <v>0</v>
      </c>
      <c r="F30" s="108"/>
    </row>
    <row r="31" spans="1:6" ht="15" hidden="1">
      <c r="A31" s="4" t="s">
        <v>166</v>
      </c>
      <c r="B31" s="27" t="s">
        <v>167</v>
      </c>
      <c r="C31" s="107">
        <f>SUM('kiadások működés Bölcsőde'!C31+'kiadások működés Könyvtár'!C31+'kiadások működés Zengő Óvoda'!C31+'kiadások működés Polg.Hiv'!C31+'kiadások működés önkormányzat'!C31)</f>
        <v>0</v>
      </c>
      <c r="D31" s="107">
        <f>SUM('kiadások működés Bölcsőde'!D31+'kiadások működés Könyvtár'!D31+'kiadások működés Zengő Óvoda'!D31+'kiadások működés Polg.Hiv'!D31+'kiadások működés önkormányzat'!D31)</f>
        <v>0</v>
      </c>
      <c r="E31" s="107">
        <f>SUM('kiadások működés Bölcsőde'!E31+'kiadások működés Könyvtár'!E31+'kiadások működés Zengő Óvoda'!E31+'kiadások működés Polg.Hiv'!E31+'kiadások működés önkormányzat'!E31)</f>
        <v>0</v>
      </c>
      <c r="F31" s="108"/>
    </row>
    <row r="32" spans="1:6" ht="15" customHeight="1">
      <c r="A32" s="6" t="s">
        <v>466</v>
      </c>
      <c r="B32" s="30" t="s">
        <v>168</v>
      </c>
      <c r="C32" s="107">
        <f>SUM('kiadások működés Bölcsőde'!C32+'kiadások működés Könyvtár'!C32+'kiadások működés Zengő Óvoda'!C32+'kiadások működés Polg.Hiv'!C32+'kiadások működés önkormányzat'!C32)</f>
        <v>6377095</v>
      </c>
      <c r="D32" s="107">
        <f>SUM('kiadások működés Bölcsőde'!D32+'kiadások működés Könyvtár'!D32+'kiadások működés Zengő Óvoda'!D32+'kiadások működés Polg.Hiv'!D32+'kiadások működés önkormányzat'!D32)</f>
        <v>0</v>
      </c>
      <c r="E32" s="107">
        <f>SUM('kiadások működés Bölcsőde'!E32+'kiadások működés Könyvtár'!E32+'kiadások működés Zengő Óvoda'!E32+'kiadások működés Polg.Hiv'!E32+'kiadások működés önkormányzat'!E32)</f>
        <v>462277</v>
      </c>
      <c r="F32" s="108">
        <f>SUM(C32:E32)</f>
        <v>6839372</v>
      </c>
    </row>
    <row r="33" spans="1:6" ht="15" hidden="1">
      <c r="A33" s="4" t="s">
        <v>169</v>
      </c>
      <c r="B33" s="27" t="s">
        <v>170</v>
      </c>
      <c r="C33" s="107">
        <f>SUM('kiadások működés Bölcsőde'!C33+'kiadások működés Könyvtár'!C33+'kiadások működés Zengő Óvoda'!C33+'kiadások működés Polg.Hiv'!C33+'kiadások működés önkormányzat'!C33)</f>
        <v>0</v>
      </c>
      <c r="D33" s="107">
        <f>SUM('kiadások működés Bölcsőde'!D33+'kiadások működés Könyvtár'!D33+'kiadások működés Zengő Óvoda'!D33+'kiadások működés Polg.Hiv'!D33+'kiadások működés önkormányzat'!D33)</f>
        <v>0</v>
      </c>
      <c r="E33" s="107">
        <f>SUM('kiadások működés Bölcsőde'!E33+'kiadások működés Könyvtár'!E33+'kiadások működés Zengő Óvoda'!E33+'kiadások működés Polg.Hiv'!E33+'kiadások működés önkormányzat'!E33)</f>
        <v>0</v>
      </c>
      <c r="F33" s="108"/>
    </row>
    <row r="34" spans="1:6" ht="15" hidden="1">
      <c r="A34" s="4" t="s">
        <v>171</v>
      </c>
      <c r="B34" s="27" t="s">
        <v>172</v>
      </c>
      <c r="C34" s="107">
        <f>SUM('kiadások működés Bölcsőde'!C34+'kiadások működés Könyvtár'!C34+'kiadások működés Zengő Óvoda'!C34+'kiadások működés Polg.Hiv'!C34+'kiadások működés önkormányzat'!C34)</f>
        <v>0</v>
      </c>
      <c r="D34" s="107">
        <f>SUM('kiadások működés Bölcsőde'!D34+'kiadások működés Könyvtár'!D34+'kiadások működés Zengő Óvoda'!D34+'kiadások működés Polg.Hiv'!D34+'kiadások működés önkormányzat'!D34)</f>
        <v>0</v>
      </c>
      <c r="E34" s="107">
        <f>SUM('kiadások működés Bölcsőde'!E34+'kiadások működés Könyvtár'!E34+'kiadások működés Zengő Óvoda'!E34+'kiadások működés Polg.Hiv'!E34+'kiadások működés önkormányzat'!E34)</f>
        <v>0</v>
      </c>
      <c r="F34" s="108"/>
    </row>
    <row r="35" spans="1:6" ht="15" hidden="1">
      <c r="A35" s="4" t="s">
        <v>437</v>
      </c>
      <c r="B35" s="27" t="s">
        <v>173</v>
      </c>
      <c r="C35" s="107">
        <f>SUM('kiadások működés Bölcsőde'!C35+'kiadások működés Könyvtár'!C35+'kiadások működés Zengő Óvoda'!C35+'kiadások működés Polg.Hiv'!C35+'kiadások működés önkormányzat'!C35)</f>
        <v>0</v>
      </c>
      <c r="D35" s="107">
        <f>SUM('kiadások működés Bölcsőde'!D35+'kiadások működés Könyvtár'!D35+'kiadások működés Zengő Óvoda'!D35+'kiadások működés Polg.Hiv'!D35+'kiadások működés önkormányzat'!D35)</f>
        <v>0</v>
      </c>
      <c r="E35" s="107">
        <f>SUM('kiadások működés Bölcsőde'!E35+'kiadások működés Könyvtár'!E35+'kiadások működés Zengő Óvoda'!E35+'kiadások működés Polg.Hiv'!E35+'kiadások működés önkormányzat'!E35)</f>
        <v>0</v>
      </c>
      <c r="F35" s="108"/>
    </row>
    <row r="36" spans="1:6" ht="15" hidden="1">
      <c r="A36" s="4" t="s">
        <v>174</v>
      </c>
      <c r="B36" s="27" t="s">
        <v>175</v>
      </c>
      <c r="C36" s="107">
        <f>SUM('kiadások működés Bölcsőde'!C36+'kiadások működés Könyvtár'!C36+'kiadások működés Zengő Óvoda'!C36+'kiadások működés Polg.Hiv'!C36+'kiadások működés önkormányzat'!C36)</f>
        <v>0</v>
      </c>
      <c r="D36" s="107">
        <f>SUM('kiadások működés Bölcsőde'!D36+'kiadások működés Könyvtár'!D36+'kiadások működés Zengő Óvoda'!D36+'kiadások működés Polg.Hiv'!D36+'kiadások működés önkormányzat'!D36)</f>
        <v>0</v>
      </c>
      <c r="E36" s="107">
        <f>SUM('kiadások működés Bölcsőde'!E36+'kiadások működés Könyvtár'!E36+'kiadások működés Zengő Óvoda'!E36+'kiadások működés Polg.Hiv'!E36+'kiadások működés önkormányzat'!E36)</f>
        <v>0</v>
      </c>
      <c r="F36" s="108"/>
    </row>
    <row r="37" spans="1:6" ht="15" hidden="1">
      <c r="A37" s="9" t="s">
        <v>438</v>
      </c>
      <c r="B37" s="27" t="s">
        <v>176</v>
      </c>
      <c r="C37" s="107">
        <f>SUM('kiadások működés Bölcsőde'!C37+'kiadások működés Könyvtár'!C37+'kiadások működés Zengő Óvoda'!C37+'kiadások működés Polg.Hiv'!C37+'kiadások működés önkormányzat'!C37)</f>
        <v>0</v>
      </c>
      <c r="D37" s="107">
        <f>SUM('kiadások működés Bölcsőde'!D37+'kiadások működés Könyvtár'!D37+'kiadások működés Zengő Óvoda'!D37+'kiadások működés Polg.Hiv'!D37+'kiadások működés önkormányzat'!D37)</f>
        <v>0</v>
      </c>
      <c r="E37" s="107">
        <f>SUM('kiadások működés Bölcsőde'!E37+'kiadások működés Könyvtár'!E37+'kiadások működés Zengő Óvoda'!E37+'kiadások működés Polg.Hiv'!E37+'kiadások működés önkormányzat'!E37)</f>
        <v>0</v>
      </c>
      <c r="F37" s="108"/>
    </row>
    <row r="38" spans="1:6" ht="15" hidden="1">
      <c r="A38" s="5" t="s">
        <v>177</v>
      </c>
      <c r="B38" s="27" t="s">
        <v>178</v>
      </c>
      <c r="C38" s="107">
        <f>SUM('kiadások működés Bölcsőde'!C38+'kiadások működés Könyvtár'!C38+'kiadások működés Zengő Óvoda'!C38+'kiadások működés Polg.Hiv'!C38+'kiadások működés önkormányzat'!C38)</f>
        <v>0</v>
      </c>
      <c r="D38" s="107">
        <f>SUM('kiadások működés Bölcsőde'!D38+'kiadások működés Könyvtár'!D38+'kiadások működés Zengő Óvoda'!D38+'kiadások működés Polg.Hiv'!D38+'kiadások működés önkormányzat'!D38)</f>
        <v>0</v>
      </c>
      <c r="E38" s="107">
        <f>SUM('kiadások működés Bölcsőde'!E38+'kiadások működés Könyvtár'!E38+'kiadások működés Zengő Óvoda'!E38+'kiadások működés Polg.Hiv'!E38+'kiadások működés önkormányzat'!E38)</f>
        <v>0</v>
      </c>
      <c r="F38" s="108"/>
    </row>
    <row r="39" spans="1:6" ht="15" hidden="1">
      <c r="A39" s="4" t="s">
        <v>439</v>
      </c>
      <c r="B39" s="27" t="s">
        <v>179</v>
      </c>
      <c r="C39" s="107">
        <f>SUM('kiadások működés Bölcsőde'!C39+'kiadások működés Könyvtár'!C39+'kiadások működés Zengő Óvoda'!C39+'kiadások működés Polg.Hiv'!C39+'kiadások működés önkormányzat'!C39)</f>
        <v>0</v>
      </c>
      <c r="D39" s="107">
        <f>SUM('kiadások működés Bölcsőde'!D39+'kiadások működés Könyvtár'!D39+'kiadások működés Zengő Óvoda'!D39+'kiadások működés Polg.Hiv'!D39+'kiadások működés önkormányzat'!D39)</f>
        <v>0</v>
      </c>
      <c r="E39" s="107">
        <f>SUM('kiadások működés Bölcsőde'!E39+'kiadások működés Könyvtár'!E39+'kiadások működés Zengő Óvoda'!E39+'kiadások működés Polg.Hiv'!E39+'kiadások működés önkormányzat'!E39)</f>
        <v>0</v>
      </c>
      <c r="F39" s="108"/>
    </row>
    <row r="40" spans="1:6" ht="15">
      <c r="A40" s="6" t="s">
        <v>408</v>
      </c>
      <c r="B40" s="30" t="s">
        <v>180</v>
      </c>
      <c r="C40" s="107">
        <f>SUM('kiadások működés Bölcsőde'!C40+'kiadások működés Könyvtár'!C40+'kiadások működés Zengő Óvoda'!C40+'kiadások működés Polg.Hiv'!C40+'kiadások működés önkormányzat'!C40)</f>
        <v>409520365</v>
      </c>
      <c r="D40" s="107">
        <f>SUM('kiadások működés Bölcsőde'!D40+'kiadások működés Könyvtár'!D40+'kiadások működés Zengő Óvoda'!D40+'kiadások működés Polg.Hiv'!D40+'kiadások működés önkormányzat'!D40)</f>
        <v>12598031</v>
      </c>
      <c r="E40" s="107">
        <f>SUM('kiadások működés Bölcsőde'!E40+'kiadások működés Könyvtár'!E40+'kiadások működés Zengő Óvoda'!E40+'kiadások működés Polg.Hiv'!E40+'kiadások működés önkormányzat'!E40)</f>
        <v>12017323</v>
      </c>
      <c r="F40" s="108">
        <f>SUM(C40:E40)</f>
        <v>434135719</v>
      </c>
    </row>
    <row r="41" spans="1:6" ht="15" hidden="1">
      <c r="A41" s="4" t="s">
        <v>181</v>
      </c>
      <c r="B41" s="27" t="s">
        <v>182</v>
      </c>
      <c r="C41" s="107">
        <f>SUM('kiadások működés Bölcsőde'!C41+'kiadások működés Könyvtár'!C41+'kiadások működés Zengő Óvoda'!C41+'kiadások működés Polg.Hiv'!C41+'kiadások működés önkormányzat'!C41)</f>
        <v>0</v>
      </c>
      <c r="D41" s="107">
        <f>SUM('kiadások működés Bölcsőde'!D41+'kiadások működés Könyvtár'!D41+'kiadások működés Zengő Óvoda'!D41+'kiadások működés Polg.Hiv'!D41+'kiadások működés önkormányzat'!D41)</f>
        <v>0</v>
      </c>
      <c r="E41" s="107">
        <f>SUM('kiadások működés Bölcsőde'!E41+'kiadások működés Könyvtár'!E41+'kiadások működés Zengő Óvoda'!E41+'kiadások működés Polg.Hiv'!E41+'kiadások működés önkormányzat'!E41)</f>
        <v>0</v>
      </c>
      <c r="F41" s="108"/>
    </row>
    <row r="42" spans="1:6" ht="15" hidden="1">
      <c r="A42" s="4" t="s">
        <v>183</v>
      </c>
      <c r="B42" s="27" t="s">
        <v>184</v>
      </c>
      <c r="C42" s="107">
        <f>SUM('kiadások működés Bölcsőde'!C42+'kiadások működés Könyvtár'!C42+'kiadások működés Zengő Óvoda'!C42+'kiadások működés Polg.Hiv'!C42+'kiadások működés önkormányzat'!C42)</f>
        <v>0</v>
      </c>
      <c r="D42" s="107">
        <f>SUM('kiadások működés Bölcsőde'!D42+'kiadások működés Könyvtár'!D42+'kiadások működés Zengő Óvoda'!D42+'kiadások működés Polg.Hiv'!D42+'kiadások működés önkormányzat'!D42)</f>
        <v>0</v>
      </c>
      <c r="E42" s="107">
        <f>SUM('kiadások működés Bölcsőde'!E42+'kiadások működés Könyvtár'!E42+'kiadások működés Zengő Óvoda'!E42+'kiadások működés Polg.Hiv'!E42+'kiadások működés önkormányzat'!E42)</f>
        <v>0</v>
      </c>
      <c r="F42" s="108"/>
    </row>
    <row r="43" spans="1:6" ht="15">
      <c r="A43" s="6" t="s">
        <v>409</v>
      </c>
      <c r="B43" s="30" t="s">
        <v>185</v>
      </c>
      <c r="C43" s="107">
        <f>SUM('kiadások működés Bölcsőde'!C43+'kiadások működés Könyvtár'!C43+'kiadások működés Zengő Óvoda'!C43+'kiadások működés Polg.Hiv'!C43+'kiadások működés önkormányzat'!C43)</f>
        <v>7314854</v>
      </c>
      <c r="D43" s="107">
        <f>SUM('kiadások működés Bölcsőde'!D43+'kiadások működés Könyvtár'!D43+'kiadások működés Zengő Óvoda'!D43+'kiadások működés Polg.Hiv'!D43+'kiadások működés önkormányzat'!D43)</f>
        <v>0</v>
      </c>
      <c r="E43" s="107">
        <f>SUM('kiadások működés Bölcsőde'!E43+'kiadások működés Könyvtár'!E43+'kiadások működés Zengő Óvoda'!E43+'kiadások működés Polg.Hiv'!E43+'kiadások működés önkormányzat'!E43)</f>
        <v>0</v>
      </c>
      <c r="F43" s="108">
        <f>SUM(C43:E43)</f>
        <v>7314854</v>
      </c>
    </row>
    <row r="44" spans="1:6" ht="15" hidden="1">
      <c r="A44" s="4" t="s">
        <v>186</v>
      </c>
      <c r="B44" s="27" t="s">
        <v>187</v>
      </c>
      <c r="C44" s="107">
        <f>SUM('kiadások működés Bölcsőde'!C44+'kiadások működés Könyvtár'!C44+'kiadások működés Zengő Óvoda'!C44+'kiadások működés Polg.Hiv'!C44+'kiadások működés önkormányzat'!C44)</f>
        <v>0</v>
      </c>
      <c r="D44" s="107">
        <f>SUM('kiadások működés Bölcsőde'!D44+'kiadások működés Könyvtár'!D44+'kiadások működés Zengő Óvoda'!D44+'kiadások működés Polg.Hiv'!D44+'kiadások működés önkormányzat'!D44)</f>
        <v>0</v>
      </c>
      <c r="E44" s="107">
        <f>SUM('kiadások működés Bölcsőde'!E44+'kiadások működés Könyvtár'!E44+'kiadások működés Zengő Óvoda'!E44+'kiadások működés Polg.Hiv'!E44+'kiadások működés önkormányzat'!E44)</f>
        <v>0</v>
      </c>
      <c r="F44" s="108"/>
    </row>
    <row r="45" spans="1:6" ht="15" hidden="1">
      <c r="A45" s="4" t="s">
        <v>188</v>
      </c>
      <c r="B45" s="27" t="s">
        <v>189</v>
      </c>
      <c r="C45" s="107">
        <f>SUM('kiadások működés Bölcsőde'!C45+'kiadások működés Könyvtár'!C45+'kiadások működés Zengő Óvoda'!C45+'kiadások működés Polg.Hiv'!C45+'kiadások működés önkormányzat'!C45)</f>
        <v>0</v>
      </c>
      <c r="D45" s="107">
        <f>SUM('kiadások működés Bölcsőde'!D45+'kiadások működés Könyvtár'!D45+'kiadások működés Zengő Óvoda'!D45+'kiadások működés Polg.Hiv'!D45+'kiadások működés önkormányzat'!D45)</f>
        <v>0</v>
      </c>
      <c r="E45" s="107">
        <f>SUM('kiadások működés Bölcsőde'!E45+'kiadások működés Könyvtár'!E45+'kiadások működés Zengő Óvoda'!E45+'kiadások működés Polg.Hiv'!E45+'kiadások működés önkormányzat'!E45)</f>
        <v>0</v>
      </c>
      <c r="F45" s="108"/>
    </row>
    <row r="46" spans="1:6" ht="15" hidden="1">
      <c r="A46" s="4" t="s">
        <v>440</v>
      </c>
      <c r="B46" s="27" t="s">
        <v>190</v>
      </c>
      <c r="C46" s="107">
        <f>SUM('kiadások működés Bölcsőde'!C46+'kiadások működés Könyvtár'!C46+'kiadások működés Zengő Óvoda'!C46+'kiadások működés Polg.Hiv'!C46+'kiadások működés önkormányzat'!C46)</f>
        <v>0</v>
      </c>
      <c r="D46" s="107">
        <f>SUM('kiadások működés Bölcsőde'!D46+'kiadások működés Könyvtár'!D46+'kiadások működés Zengő Óvoda'!D46+'kiadások működés Polg.Hiv'!D46+'kiadások működés önkormányzat'!D46)</f>
        <v>0</v>
      </c>
      <c r="E46" s="107">
        <f>SUM('kiadások működés Bölcsőde'!E46+'kiadások működés Könyvtár'!E46+'kiadások működés Zengő Óvoda'!E46+'kiadások működés Polg.Hiv'!E46+'kiadások működés önkormányzat'!E46)</f>
        <v>0</v>
      </c>
      <c r="F46" s="108"/>
    </row>
    <row r="47" spans="1:6" ht="15" hidden="1">
      <c r="A47" s="4" t="s">
        <v>441</v>
      </c>
      <c r="B47" s="27" t="s">
        <v>191</v>
      </c>
      <c r="C47" s="107">
        <f>SUM('kiadások működés Bölcsőde'!C47+'kiadások működés Könyvtár'!C47+'kiadások működés Zengő Óvoda'!C47+'kiadások működés Polg.Hiv'!C47+'kiadások működés önkormányzat'!C47)</f>
        <v>0</v>
      </c>
      <c r="D47" s="107">
        <f>SUM('kiadások működés Bölcsőde'!D47+'kiadások működés Könyvtár'!D47+'kiadások működés Zengő Óvoda'!D47+'kiadások működés Polg.Hiv'!D47+'kiadások működés önkormányzat'!D47)</f>
        <v>0</v>
      </c>
      <c r="E47" s="107">
        <f>SUM('kiadások működés Bölcsőde'!E47+'kiadások működés Könyvtár'!E47+'kiadások működés Zengő Óvoda'!E47+'kiadások működés Polg.Hiv'!E47+'kiadások működés önkormányzat'!E47)</f>
        <v>0</v>
      </c>
      <c r="F47" s="108"/>
    </row>
    <row r="48" spans="1:6" ht="15" hidden="1">
      <c r="A48" s="4" t="s">
        <v>192</v>
      </c>
      <c r="B48" s="27" t="s">
        <v>193</v>
      </c>
      <c r="C48" s="107">
        <f>SUM('kiadások működés Bölcsőde'!C48+'kiadások működés Könyvtár'!C48+'kiadások működés Zengő Óvoda'!C48+'kiadások működés Polg.Hiv'!C48+'kiadások működés önkormányzat'!C48)</f>
        <v>0</v>
      </c>
      <c r="D48" s="107">
        <f>SUM('kiadások működés Bölcsőde'!D48+'kiadások működés Könyvtár'!D48+'kiadások működés Zengő Óvoda'!D48+'kiadások működés Polg.Hiv'!D48+'kiadások működés önkormányzat'!D48)</f>
        <v>0</v>
      </c>
      <c r="E48" s="107">
        <f>SUM('kiadások működés Bölcsőde'!E48+'kiadások működés Könyvtár'!E48+'kiadások működés Zengő Óvoda'!E48+'kiadások működés Polg.Hiv'!E48+'kiadások működés önkormányzat'!E48)</f>
        <v>0</v>
      </c>
      <c r="F48" s="108"/>
    </row>
    <row r="49" spans="1:6" ht="15">
      <c r="A49" s="6" t="s">
        <v>410</v>
      </c>
      <c r="B49" s="30" t="s">
        <v>194</v>
      </c>
      <c r="C49" s="107">
        <f>SUM('kiadások működés Bölcsőde'!C49+'kiadások működés Könyvtár'!C49+'kiadások működés Zengő Óvoda'!C49+'kiadások működés Polg.Hiv'!C49+'kiadások működés önkormányzat'!C49)</f>
        <v>113444788</v>
      </c>
      <c r="D49" s="107">
        <f>SUM('kiadások működés Bölcsőde'!D49+'kiadások működés Könyvtár'!D49+'kiadások működés Zengő Óvoda'!D49+'kiadások működés Polg.Hiv'!D49+'kiadások működés önkormányzat'!D49)</f>
        <v>4251969</v>
      </c>
      <c r="E49" s="107">
        <f>SUM('kiadások működés Bölcsőde'!E49+'kiadások működés Könyvtár'!E49+'kiadások működés Zengő Óvoda'!E49+'kiadások működés Polg.Hiv'!E49+'kiadások működés önkormányzat'!E49)</f>
        <v>2894432</v>
      </c>
      <c r="F49" s="108">
        <f>SUM(C49:E49)</f>
        <v>120591189</v>
      </c>
    </row>
    <row r="50" spans="1:6" ht="15">
      <c r="A50" s="36" t="s">
        <v>411</v>
      </c>
      <c r="B50" s="48" t="s">
        <v>195</v>
      </c>
      <c r="C50" s="104">
        <f>SUM(C29:C49)</f>
        <v>596204210</v>
      </c>
      <c r="D50" s="104">
        <f>SUM(D29:D49)</f>
        <v>20300000</v>
      </c>
      <c r="E50" s="104">
        <f>SUM(E29:E49)</f>
        <v>16527741</v>
      </c>
      <c r="F50" s="104">
        <f>SUM(F29:F49)</f>
        <v>633031951</v>
      </c>
    </row>
    <row r="51" spans="1:6" ht="15" hidden="1">
      <c r="A51" s="12" t="s">
        <v>196</v>
      </c>
      <c r="B51" s="27" t="s">
        <v>197</v>
      </c>
      <c r="C51" s="107"/>
      <c r="D51" s="107"/>
      <c r="E51" s="107"/>
      <c r="F51" s="108"/>
    </row>
    <row r="52" spans="1:6" ht="15" hidden="1">
      <c r="A52" s="12" t="s">
        <v>412</v>
      </c>
      <c r="B52" s="27" t="s">
        <v>198</v>
      </c>
      <c r="C52" s="107"/>
      <c r="D52" s="107"/>
      <c r="E52" s="107"/>
      <c r="F52" s="108"/>
    </row>
    <row r="53" spans="1:6" ht="15" hidden="1">
      <c r="A53" s="15" t="s">
        <v>442</v>
      </c>
      <c r="B53" s="27" t="s">
        <v>199</v>
      </c>
      <c r="C53" s="107"/>
      <c r="D53" s="107"/>
      <c r="E53" s="107"/>
      <c r="F53" s="108"/>
    </row>
    <row r="54" spans="1:6" ht="15" hidden="1">
      <c r="A54" s="15" t="s">
        <v>443</v>
      </c>
      <c r="B54" s="27" t="s">
        <v>200</v>
      </c>
      <c r="C54" s="107"/>
      <c r="D54" s="107"/>
      <c r="E54" s="107"/>
      <c r="F54" s="108"/>
    </row>
    <row r="55" spans="1:6" ht="15" hidden="1">
      <c r="A55" s="15" t="s">
        <v>444</v>
      </c>
      <c r="B55" s="27" t="s">
        <v>201</v>
      </c>
      <c r="C55" s="107"/>
      <c r="D55" s="107"/>
      <c r="E55" s="107"/>
      <c r="F55" s="108"/>
    </row>
    <row r="56" spans="1:6" ht="15" hidden="1">
      <c r="A56" s="12" t="s">
        <v>445</v>
      </c>
      <c r="B56" s="27" t="s">
        <v>202</v>
      </c>
      <c r="C56" s="107"/>
      <c r="D56" s="107"/>
      <c r="E56" s="107"/>
      <c r="F56" s="108"/>
    </row>
    <row r="57" spans="1:6" ht="15" hidden="1">
      <c r="A57" s="12" t="s">
        <v>446</v>
      </c>
      <c r="B57" s="27" t="s">
        <v>203</v>
      </c>
      <c r="C57" s="107"/>
      <c r="D57" s="107"/>
      <c r="E57" s="107"/>
      <c r="F57" s="108"/>
    </row>
    <row r="58" spans="1:6" ht="15" hidden="1">
      <c r="A58" s="12" t="s">
        <v>447</v>
      </c>
      <c r="B58" s="27" t="s">
        <v>204</v>
      </c>
      <c r="C58" s="107"/>
      <c r="D58" s="107"/>
      <c r="E58" s="107"/>
      <c r="F58" s="108"/>
    </row>
    <row r="59" spans="1:6" ht="15">
      <c r="A59" s="45" t="s">
        <v>414</v>
      </c>
      <c r="B59" s="48" t="s">
        <v>205</v>
      </c>
      <c r="C59" s="104">
        <v>40000000</v>
      </c>
      <c r="D59" s="104"/>
      <c r="E59" s="104"/>
      <c r="F59" s="104">
        <f>SUM(C59:E59)</f>
        <v>40000000</v>
      </c>
    </row>
    <row r="60" spans="1:6" ht="15">
      <c r="A60" s="11" t="s">
        <v>448</v>
      </c>
      <c r="B60" s="27" t="s">
        <v>206</v>
      </c>
      <c r="C60" s="107"/>
      <c r="D60" s="107"/>
      <c r="E60" s="107"/>
      <c r="F60" s="108"/>
    </row>
    <row r="61" spans="1:6" ht="15">
      <c r="A61" s="11" t="s">
        <v>207</v>
      </c>
      <c r="B61" s="27" t="s">
        <v>208</v>
      </c>
      <c r="C61" s="117">
        <v>15780472</v>
      </c>
      <c r="D61" s="117"/>
      <c r="E61" s="117"/>
      <c r="F61" s="118">
        <f>SUM(C61:E61)</f>
        <v>15780472</v>
      </c>
    </row>
    <row r="62" spans="1:6" ht="15">
      <c r="A62" s="11" t="s">
        <v>209</v>
      </c>
      <c r="B62" s="27" t="s">
        <v>210</v>
      </c>
      <c r="C62" s="117"/>
      <c r="D62" s="117"/>
      <c r="E62" s="117"/>
      <c r="F62" s="118"/>
    </row>
    <row r="63" spans="1:6" ht="15">
      <c r="A63" s="11" t="s">
        <v>415</v>
      </c>
      <c r="B63" s="27" t="s">
        <v>211</v>
      </c>
      <c r="C63" s="117"/>
      <c r="D63" s="117"/>
      <c r="E63" s="117"/>
      <c r="F63" s="118"/>
    </row>
    <row r="64" spans="1:6" ht="15">
      <c r="A64" s="11" t="s">
        <v>449</v>
      </c>
      <c r="B64" s="27" t="s">
        <v>212</v>
      </c>
      <c r="C64" s="117"/>
      <c r="D64" s="117"/>
      <c r="E64" s="117"/>
      <c r="F64" s="118"/>
    </row>
    <row r="65" spans="1:6" ht="15">
      <c r="A65" s="11" t="s">
        <v>417</v>
      </c>
      <c r="B65" s="27" t="s">
        <v>213</v>
      </c>
      <c r="C65" s="117">
        <v>660635094</v>
      </c>
      <c r="D65" s="117"/>
      <c r="E65" s="117"/>
      <c r="F65" s="118">
        <f>SUM(C65:E65)</f>
        <v>660635094</v>
      </c>
    </row>
    <row r="66" spans="1:6" ht="15">
      <c r="A66" s="11" t="s">
        <v>450</v>
      </c>
      <c r="B66" s="27" t="s">
        <v>214</v>
      </c>
      <c r="C66" s="117"/>
      <c r="D66" s="117"/>
      <c r="E66" s="117"/>
      <c r="F66" s="118">
        <f>SUM(C66:E66)</f>
        <v>0</v>
      </c>
    </row>
    <row r="67" spans="1:6" ht="15">
      <c r="A67" s="11" t="s">
        <v>451</v>
      </c>
      <c r="B67" s="27" t="s">
        <v>215</v>
      </c>
      <c r="C67" s="117">
        <v>19800000</v>
      </c>
      <c r="D67" s="117"/>
      <c r="E67" s="117"/>
      <c r="F67" s="118">
        <f>SUM(C67:E67)</f>
        <v>19800000</v>
      </c>
    </row>
    <row r="68" spans="1:6" ht="15">
      <c r="A68" s="11" t="s">
        <v>216</v>
      </c>
      <c r="B68" s="27" t="s">
        <v>217</v>
      </c>
      <c r="C68" s="117"/>
      <c r="D68" s="117"/>
      <c r="E68" s="117"/>
      <c r="F68" s="118"/>
    </row>
    <row r="69" spans="1:6" ht="15">
      <c r="A69" s="17" t="s">
        <v>218</v>
      </c>
      <c r="B69" s="27" t="s">
        <v>219</v>
      </c>
      <c r="C69" s="117"/>
      <c r="D69" s="117"/>
      <c r="E69" s="117"/>
      <c r="F69" s="118"/>
    </row>
    <row r="70" spans="1:6" ht="15">
      <c r="A70" s="11" t="s">
        <v>452</v>
      </c>
      <c r="B70" s="27" t="s">
        <v>220</v>
      </c>
      <c r="C70" s="117">
        <v>60261516</v>
      </c>
      <c r="D70" s="117">
        <v>9856060</v>
      </c>
      <c r="E70" s="117"/>
      <c r="F70" s="118">
        <f>SUM(C70:E70)</f>
        <v>70117576</v>
      </c>
    </row>
    <row r="71" spans="1:6" ht="15">
      <c r="A71" s="17" t="s">
        <v>81</v>
      </c>
      <c r="B71" s="27" t="s">
        <v>532</v>
      </c>
      <c r="C71" s="117">
        <v>308979170</v>
      </c>
      <c r="D71" s="117"/>
      <c r="E71" s="117"/>
      <c r="F71" s="118">
        <f>SUM(C71:E71)</f>
        <v>308979170</v>
      </c>
    </row>
    <row r="72" spans="1:6" ht="15">
      <c r="A72" s="17" t="s">
        <v>82</v>
      </c>
      <c r="B72" s="27" t="s">
        <v>532</v>
      </c>
      <c r="C72" s="117"/>
      <c r="D72" s="117"/>
      <c r="E72" s="117"/>
      <c r="F72" s="118"/>
    </row>
    <row r="73" spans="1:6" ht="15">
      <c r="A73" s="45" t="s">
        <v>420</v>
      </c>
      <c r="B73" s="48" t="s">
        <v>221</v>
      </c>
      <c r="C73" s="104">
        <f>SUM(C60:C72)</f>
        <v>1065456252</v>
      </c>
      <c r="D73" s="104">
        <f>SUM(D60:D72)</f>
        <v>9856060</v>
      </c>
      <c r="E73" s="104"/>
      <c r="F73" s="104">
        <f>SUM(F60:F72)</f>
        <v>1075312312</v>
      </c>
    </row>
    <row r="74" spans="1:6" ht="15.75">
      <c r="A74" s="49" t="s">
        <v>24</v>
      </c>
      <c r="B74" s="89"/>
      <c r="C74" s="104">
        <f>C73+C59+C50+C25+C24</f>
        <v>2513287356</v>
      </c>
      <c r="D74" s="104">
        <f>D73+D59+D50+D25+D24</f>
        <v>50095502</v>
      </c>
      <c r="E74" s="104">
        <f>E73+E59+E50+E25+E24</f>
        <v>67263678</v>
      </c>
      <c r="F74" s="104">
        <f>F73+F59+F50+F25+F24</f>
        <v>2630646536</v>
      </c>
    </row>
    <row r="75" spans="1:6" ht="15">
      <c r="A75" s="31" t="s">
        <v>222</v>
      </c>
      <c r="B75" s="27" t="s">
        <v>223</v>
      </c>
      <c r="C75" s="107">
        <f>SUM('kiadások működés Bölcsőde'!C75+'kiadások működés Könyvtár'!C75+'kiadások működés Zengő Óvoda'!C75+'kiadások működés Polg.Hiv'!C75+'kiadások működés önkormányzat'!C75)</f>
        <v>0</v>
      </c>
      <c r="D75" s="107"/>
      <c r="E75" s="107"/>
      <c r="F75" s="108">
        <f>SUM(C75:E75)</f>
        <v>0</v>
      </c>
    </row>
    <row r="76" spans="1:6" ht="15">
      <c r="A76" s="31" t="s">
        <v>453</v>
      </c>
      <c r="B76" s="27" t="s">
        <v>224</v>
      </c>
      <c r="C76" s="107">
        <f>SUM('kiadások működés önkormányzat'!C76)</f>
        <v>1088652411</v>
      </c>
      <c r="D76" s="107"/>
      <c r="E76" s="107"/>
      <c r="F76" s="108">
        <f aca="true" t="shared" si="0" ref="F76:F81">SUM(C76:E76)</f>
        <v>1088652411</v>
      </c>
    </row>
    <row r="77" spans="1:6" ht="15">
      <c r="A77" s="31" t="s">
        <v>225</v>
      </c>
      <c r="B77" s="27" t="s">
        <v>226</v>
      </c>
      <c r="C77" s="107">
        <f>SUM('kiadások működés Bölcsőde'!C77+'kiadások működés Könyvtár'!C77+'kiadások működés Zengő Óvoda'!C77+'kiadások működés Polg.Hiv'!C77+'kiadások működés önkormányzat'!C77)</f>
        <v>1764488</v>
      </c>
      <c r="D77" s="107"/>
      <c r="E77" s="107"/>
      <c r="F77" s="108">
        <f t="shared" si="0"/>
        <v>1764488</v>
      </c>
    </row>
    <row r="78" spans="1:6" ht="15">
      <c r="A78" s="31" t="s">
        <v>227</v>
      </c>
      <c r="B78" s="27" t="s">
        <v>228</v>
      </c>
      <c r="C78" s="107">
        <f>SUM('kiadások működés Bölcsőde'!C78+'kiadások működés Könyvtár'!C78+'kiadások működés Zengő Óvoda'!C78+'kiadások működés Polg.Hiv'!C78+'kiadások működés önkormányzat'!C78)</f>
        <v>73052042</v>
      </c>
      <c r="D78" s="107"/>
      <c r="E78" s="107"/>
      <c r="F78" s="108">
        <f t="shared" si="0"/>
        <v>73052042</v>
      </c>
    </row>
    <row r="79" spans="1:6" ht="15">
      <c r="A79" s="5" t="s">
        <v>229</v>
      </c>
      <c r="B79" s="27" t="s">
        <v>230</v>
      </c>
      <c r="C79" s="107"/>
      <c r="D79" s="107"/>
      <c r="E79" s="107"/>
      <c r="F79" s="108">
        <f t="shared" si="0"/>
        <v>0</v>
      </c>
    </row>
    <row r="80" spans="1:6" ht="15">
      <c r="A80" s="5" t="s">
        <v>231</v>
      </c>
      <c r="B80" s="27" t="s">
        <v>232</v>
      </c>
      <c r="C80" s="107"/>
      <c r="D80" s="107"/>
      <c r="E80" s="107"/>
      <c r="F80" s="108">
        <f t="shared" si="0"/>
        <v>0</v>
      </c>
    </row>
    <row r="81" spans="1:6" ht="15">
      <c r="A81" s="5" t="s">
        <v>233</v>
      </c>
      <c r="B81" s="27" t="s">
        <v>234</v>
      </c>
      <c r="C81" s="107">
        <f>SUM('kiadások működés Bölcsőde'!C81+'kiadások működés Könyvtár'!C81+'kiadások működés Zengő Óvoda'!C81+'kiadások működés Polg.Hiv'!C81+'kiadások működés önkormányzat'!C81)</f>
        <v>304635047</v>
      </c>
      <c r="D81" s="107"/>
      <c r="E81" s="107"/>
      <c r="F81" s="108">
        <f t="shared" si="0"/>
        <v>304635047</v>
      </c>
    </row>
    <row r="82" spans="1:6" ht="15">
      <c r="A82" s="46" t="s">
        <v>422</v>
      </c>
      <c r="B82" s="48" t="s">
        <v>235</v>
      </c>
      <c r="C82" s="104">
        <f>SUM(C75:C81)</f>
        <v>1468103988</v>
      </c>
      <c r="D82" s="104"/>
      <c r="E82" s="104"/>
      <c r="F82" s="104">
        <f>SUM(F75:F81)</f>
        <v>1468103988</v>
      </c>
    </row>
    <row r="83" spans="1:6" ht="15">
      <c r="A83" s="12" t="s">
        <v>236</v>
      </c>
      <c r="B83" s="27" t="s">
        <v>237</v>
      </c>
      <c r="C83" s="117">
        <v>192045079</v>
      </c>
      <c r="D83" s="117"/>
      <c r="E83" s="117"/>
      <c r="F83" s="118">
        <f>SUM(C83:E83)</f>
        <v>192045079</v>
      </c>
    </row>
    <row r="84" spans="1:6" ht="15">
      <c r="A84" s="12" t="s">
        <v>238</v>
      </c>
      <c r="B84" s="27" t="s">
        <v>239</v>
      </c>
      <c r="C84" s="117"/>
      <c r="D84" s="117"/>
      <c r="E84" s="117"/>
      <c r="F84" s="118"/>
    </row>
    <row r="85" spans="1:6" ht="15">
      <c r="A85" s="12" t="s">
        <v>240</v>
      </c>
      <c r="B85" s="27" t="s">
        <v>241</v>
      </c>
      <c r="C85" s="117"/>
      <c r="D85" s="117"/>
      <c r="E85" s="117"/>
      <c r="F85" s="118"/>
    </row>
    <row r="86" spans="1:6" ht="15">
      <c r="A86" s="12" t="s">
        <v>242</v>
      </c>
      <c r="B86" s="27" t="s">
        <v>243</v>
      </c>
      <c r="C86" s="117">
        <v>51394971</v>
      </c>
      <c r="D86" s="117"/>
      <c r="E86" s="117"/>
      <c r="F86" s="118">
        <f>SUM(C86:E86)</f>
        <v>51394971</v>
      </c>
    </row>
    <row r="87" spans="1:6" ht="15">
      <c r="A87" s="45" t="s">
        <v>423</v>
      </c>
      <c r="B87" s="48" t="s">
        <v>244</v>
      </c>
      <c r="C87" s="104">
        <f>SUM(C83:C86)</f>
        <v>243440050</v>
      </c>
      <c r="D87" s="104"/>
      <c r="E87" s="104"/>
      <c r="F87" s="104">
        <f>SUM(F83:F86)</f>
        <v>243440050</v>
      </c>
    </row>
    <row r="88" spans="1:6" ht="30">
      <c r="A88" s="12" t="s">
        <v>245</v>
      </c>
      <c r="B88" s="27" t="s">
        <v>246</v>
      </c>
      <c r="C88" s="107"/>
      <c r="D88" s="107"/>
      <c r="E88" s="107"/>
      <c r="F88" s="108"/>
    </row>
    <row r="89" spans="1:6" ht="15">
      <c r="A89" s="12" t="s">
        <v>454</v>
      </c>
      <c r="B89" s="27" t="s">
        <v>247</v>
      </c>
      <c r="C89" s="107"/>
      <c r="D89" s="107"/>
      <c r="E89" s="107"/>
      <c r="F89" s="108"/>
    </row>
    <row r="90" spans="1:6" ht="30">
      <c r="A90" s="12" t="s">
        <v>455</v>
      </c>
      <c r="B90" s="27" t="s">
        <v>248</v>
      </c>
      <c r="C90" s="107"/>
      <c r="D90" s="107"/>
      <c r="E90" s="107"/>
      <c r="F90" s="108"/>
    </row>
    <row r="91" spans="1:6" ht="15">
      <c r="A91" s="12" t="s">
        <v>456</v>
      </c>
      <c r="B91" s="27" t="s">
        <v>249</v>
      </c>
      <c r="C91" s="107"/>
      <c r="D91" s="107"/>
      <c r="E91" s="107"/>
      <c r="F91" s="108">
        <f>SUM(C91:E91)</f>
        <v>0</v>
      </c>
    </row>
    <row r="92" spans="1:6" ht="30">
      <c r="A92" s="12" t="s">
        <v>457</v>
      </c>
      <c r="B92" s="27" t="s">
        <v>250</v>
      </c>
      <c r="C92" s="107"/>
      <c r="D92" s="107"/>
      <c r="E92" s="107"/>
      <c r="F92" s="108"/>
    </row>
    <row r="93" spans="1:6" ht="15">
      <c r="A93" s="12" t="s">
        <v>458</v>
      </c>
      <c r="B93" s="27" t="s">
        <v>251</v>
      </c>
      <c r="C93" s="107"/>
      <c r="D93" s="107"/>
      <c r="E93" s="107"/>
      <c r="F93" s="108"/>
    </row>
    <row r="94" spans="1:6" ht="15">
      <c r="A94" s="12" t="s">
        <v>252</v>
      </c>
      <c r="B94" s="27" t="s">
        <v>253</v>
      </c>
      <c r="C94" s="107"/>
      <c r="D94" s="107"/>
      <c r="E94" s="107"/>
      <c r="F94" s="108"/>
    </row>
    <row r="95" spans="1:6" ht="15">
      <c r="A95" s="12" t="s">
        <v>459</v>
      </c>
      <c r="B95" s="27" t="s">
        <v>254</v>
      </c>
      <c r="C95" s="107"/>
      <c r="D95" s="107"/>
      <c r="E95" s="107"/>
      <c r="F95" s="108"/>
    </row>
    <row r="96" spans="1:6" ht="15">
      <c r="A96" s="45" t="s">
        <v>424</v>
      </c>
      <c r="B96" s="48" t="s">
        <v>255</v>
      </c>
      <c r="C96" s="104"/>
      <c r="D96" s="104"/>
      <c r="E96" s="104"/>
      <c r="F96" s="104"/>
    </row>
    <row r="97" spans="1:6" ht="15.75">
      <c r="A97" s="49" t="s">
        <v>23</v>
      </c>
      <c r="B97" s="89"/>
      <c r="C97" s="104">
        <f>C96+C87+C82</f>
        <v>1711544038</v>
      </c>
      <c r="D97" s="107">
        <f>D96+D87+D82</f>
        <v>0</v>
      </c>
      <c r="E97" s="107">
        <f>E96+E87+E82</f>
        <v>0</v>
      </c>
      <c r="F97" s="104">
        <f>F96+F87+F82</f>
        <v>1711544038</v>
      </c>
    </row>
    <row r="98" spans="1:6" ht="15.75">
      <c r="A98" s="32" t="s">
        <v>467</v>
      </c>
      <c r="B98" s="33" t="s">
        <v>256</v>
      </c>
      <c r="C98" s="104">
        <f>C96+C87+C82+C73+C59+C50+C25+C24</f>
        <v>4224831394</v>
      </c>
      <c r="D98" s="104">
        <f>D73+D50+D25+D24</f>
        <v>50095502</v>
      </c>
      <c r="E98" s="104">
        <f>E50+E25+E24</f>
        <v>67263678</v>
      </c>
      <c r="F98" s="104">
        <f>F96+F87+F82+F73+F59+F50+F25+F24</f>
        <v>4342190574</v>
      </c>
    </row>
    <row r="99" spans="1:25" ht="15">
      <c r="A99" s="12" t="s">
        <v>460</v>
      </c>
      <c r="B99" s="4" t="s">
        <v>257</v>
      </c>
      <c r="C99" s="137">
        <v>10335000</v>
      </c>
      <c r="D99" s="137"/>
      <c r="E99" s="137"/>
      <c r="F99" s="137">
        <f>SUM(C99:E99)</f>
        <v>10335000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258</v>
      </c>
      <c r="B100" s="4" t="s">
        <v>259</v>
      </c>
      <c r="C100" s="137"/>
      <c r="D100" s="137"/>
      <c r="E100" s="137"/>
      <c r="F100" s="137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461</v>
      </c>
      <c r="B101" s="4" t="s">
        <v>260</v>
      </c>
      <c r="C101" s="137"/>
      <c r="D101" s="137"/>
      <c r="E101" s="137"/>
      <c r="F101" s="137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429</v>
      </c>
      <c r="B102" s="6" t="s">
        <v>261</v>
      </c>
      <c r="C102" s="138">
        <f>SUM(C99:C101)</f>
        <v>10335000</v>
      </c>
      <c r="D102" s="138"/>
      <c r="E102" s="138"/>
      <c r="F102" s="138">
        <f>SUM(F99:F101)</f>
        <v>10335000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462</v>
      </c>
      <c r="B103" s="4" t="s">
        <v>262</v>
      </c>
      <c r="C103" s="139"/>
      <c r="D103" s="139"/>
      <c r="E103" s="139"/>
      <c r="F103" s="139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432</v>
      </c>
      <c r="B104" s="4" t="s">
        <v>263</v>
      </c>
      <c r="C104" s="139"/>
      <c r="D104" s="139"/>
      <c r="E104" s="139"/>
      <c r="F104" s="139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264</v>
      </c>
      <c r="B105" s="4" t="s">
        <v>265</v>
      </c>
      <c r="C105" s="137"/>
      <c r="D105" s="137"/>
      <c r="E105" s="137"/>
      <c r="F105" s="137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463</v>
      </c>
      <c r="B106" s="4" t="s">
        <v>266</v>
      </c>
      <c r="C106" s="137"/>
      <c r="D106" s="137"/>
      <c r="E106" s="137"/>
      <c r="F106" s="137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430</v>
      </c>
      <c r="B107" s="6" t="s">
        <v>267</v>
      </c>
      <c r="C107" s="140"/>
      <c r="D107" s="140"/>
      <c r="E107" s="140"/>
      <c r="F107" s="140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268</v>
      </c>
      <c r="B108" s="4" t="s">
        <v>269</v>
      </c>
      <c r="C108" s="139"/>
      <c r="D108" s="139"/>
      <c r="E108" s="139"/>
      <c r="F108" s="139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270</v>
      </c>
      <c r="B109" s="4" t="s">
        <v>271</v>
      </c>
      <c r="C109" s="139">
        <v>31405408</v>
      </c>
      <c r="D109" s="139"/>
      <c r="E109" s="139"/>
      <c r="F109" s="139">
        <v>31405408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272</v>
      </c>
      <c r="B110" s="6" t="s">
        <v>273</v>
      </c>
      <c r="C110" s="140"/>
      <c r="D110" s="140"/>
      <c r="E110" s="140"/>
      <c r="F110" s="140">
        <f>SUM(C110:E110)</f>
        <v>0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274</v>
      </c>
      <c r="B111" s="4" t="s">
        <v>275</v>
      </c>
      <c r="C111" s="139"/>
      <c r="D111" s="139"/>
      <c r="E111" s="139"/>
      <c r="F111" s="139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276</v>
      </c>
      <c r="B112" s="4" t="s">
        <v>277</v>
      </c>
      <c r="C112" s="139"/>
      <c r="D112" s="139"/>
      <c r="E112" s="139"/>
      <c r="F112" s="139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278</v>
      </c>
      <c r="B113" s="4" t="s">
        <v>279</v>
      </c>
      <c r="C113" s="139"/>
      <c r="D113" s="139"/>
      <c r="E113" s="139"/>
      <c r="F113" s="139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431</v>
      </c>
      <c r="B114" s="36" t="s">
        <v>280</v>
      </c>
      <c r="C114" s="140"/>
      <c r="D114" s="140"/>
      <c r="E114" s="140"/>
      <c r="F114" s="140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281</v>
      </c>
      <c r="B115" s="4" t="s">
        <v>282</v>
      </c>
      <c r="C115" s="139"/>
      <c r="D115" s="139"/>
      <c r="E115" s="139"/>
      <c r="F115" s="139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283</v>
      </c>
      <c r="B116" s="4" t="s">
        <v>284</v>
      </c>
      <c r="C116" s="137"/>
      <c r="D116" s="137"/>
      <c r="E116" s="137"/>
      <c r="F116" s="137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464</v>
      </c>
      <c r="B117" s="4" t="s">
        <v>285</v>
      </c>
      <c r="C117" s="139"/>
      <c r="D117" s="139"/>
      <c r="E117" s="139"/>
      <c r="F117" s="139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433</v>
      </c>
      <c r="B118" s="4" t="s">
        <v>286</v>
      </c>
      <c r="C118" s="139"/>
      <c r="D118" s="139"/>
      <c r="E118" s="139"/>
      <c r="F118" s="139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434</v>
      </c>
      <c r="B119" s="36" t="s">
        <v>287</v>
      </c>
      <c r="C119" s="140"/>
      <c r="D119" s="140"/>
      <c r="E119" s="140"/>
      <c r="F119" s="140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288</v>
      </c>
      <c r="B120" s="4" t="s">
        <v>289</v>
      </c>
      <c r="C120" s="137"/>
      <c r="D120" s="137"/>
      <c r="E120" s="137"/>
      <c r="F120" s="137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468</v>
      </c>
      <c r="B121" s="38" t="s">
        <v>290</v>
      </c>
      <c r="C121" s="140">
        <f>SUM(C102:C119)</f>
        <v>41740408</v>
      </c>
      <c r="D121" s="140"/>
      <c r="E121" s="140"/>
      <c r="F121" s="140">
        <f>SUM(C121:E121)</f>
        <v>41740408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504</v>
      </c>
      <c r="B122" s="72"/>
      <c r="C122" s="141">
        <f>SUM(C98+C121)</f>
        <v>4266571802</v>
      </c>
      <c r="D122" s="141">
        <f>SUM(D98+D121)</f>
        <v>50095502</v>
      </c>
      <c r="E122" s="141">
        <f>SUM(E98+E121)</f>
        <v>67263678</v>
      </c>
      <c r="F122" s="141">
        <f>SUM(F98+F121)</f>
        <v>4383930982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&amp;R1/6. melléklet a 4/2020.(II. 27.)önkormányzati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zoomScale="120" zoomScaleNormal="120" zoomScalePageLayoutView="0" workbookViewId="0" topLeftCell="A36">
      <selection activeCell="C36" sqref="C36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  <col min="7" max="7" width="10.8515625" style="0" bestFit="1" customWidth="1"/>
  </cols>
  <sheetData>
    <row r="1" spans="1:3" ht="27" customHeight="1">
      <c r="A1" s="152" t="s">
        <v>553</v>
      </c>
      <c r="B1" s="156"/>
      <c r="C1" s="156"/>
    </row>
    <row r="2" spans="1:3" ht="27" customHeight="1">
      <c r="A2" s="151" t="s">
        <v>541</v>
      </c>
      <c r="B2" s="156"/>
      <c r="C2" s="156"/>
    </row>
    <row r="3" spans="1:3" ht="19.5" customHeight="1">
      <c r="A3" s="54"/>
      <c r="B3" s="55"/>
      <c r="C3" s="55"/>
    </row>
    <row r="4" ht="15">
      <c r="A4" s="3" t="s">
        <v>88</v>
      </c>
    </row>
    <row r="5" spans="1:3" ht="25.5">
      <c r="A5" s="40" t="s">
        <v>85</v>
      </c>
      <c r="B5" s="2" t="s">
        <v>121</v>
      </c>
      <c r="C5" s="60" t="s">
        <v>97</v>
      </c>
    </row>
    <row r="6" spans="1:3" ht="15" hidden="1">
      <c r="A6" s="12" t="s">
        <v>28</v>
      </c>
      <c r="B6" s="5" t="s">
        <v>211</v>
      </c>
      <c r="C6" s="24"/>
    </row>
    <row r="7" spans="1:3" ht="15" hidden="1">
      <c r="A7" s="12" t="s">
        <v>29</v>
      </c>
      <c r="B7" s="5" t="s">
        <v>211</v>
      </c>
      <c r="C7" s="24"/>
    </row>
    <row r="8" spans="1:3" ht="15" hidden="1">
      <c r="A8" s="12" t="s">
        <v>30</v>
      </c>
      <c r="B8" s="5" t="s">
        <v>211</v>
      </c>
      <c r="C8" s="24"/>
    </row>
    <row r="9" spans="1:3" ht="15" hidden="1">
      <c r="A9" s="12" t="s">
        <v>31</v>
      </c>
      <c r="B9" s="5" t="s">
        <v>211</v>
      </c>
      <c r="C9" s="24"/>
    </row>
    <row r="10" spans="1:3" ht="15" hidden="1">
      <c r="A10" s="12" t="s">
        <v>32</v>
      </c>
      <c r="B10" s="5" t="s">
        <v>211</v>
      </c>
      <c r="C10" s="24"/>
    </row>
    <row r="11" spans="1:3" ht="15" hidden="1">
      <c r="A11" s="12" t="s">
        <v>33</v>
      </c>
      <c r="B11" s="5" t="s">
        <v>211</v>
      </c>
      <c r="C11" s="24"/>
    </row>
    <row r="12" spans="1:3" ht="15" hidden="1">
      <c r="A12" s="12" t="s">
        <v>34</v>
      </c>
      <c r="B12" s="5" t="s">
        <v>211</v>
      </c>
      <c r="C12" s="24"/>
    </row>
    <row r="13" spans="1:3" ht="15" hidden="1">
      <c r="A13" s="12" t="s">
        <v>35</v>
      </c>
      <c r="B13" s="5" t="s">
        <v>211</v>
      </c>
      <c r="C13" s="24"/>
    </row>
    <row r="14" spans="1:3" ht="15" hidden="1">
      <c r="A14" s="12" t="s">
        <v>36</v>
      </c>
      <c r="B14" s="5" t="s">
        <v>211</v>
      </c>
      <c r="C14" s="24"/>
    </row>
    <row r="15" spans="1:3" ht="15" hidden="1">
      <c r="A15" s="12" t="s">
        <v>37</v>
      </c>
      <c r="B15" s="5" t="s">
        <v>211</v>
      </c>
      <c r="C15" s="24"/>
    </row>
    <row r="16" spans="1:3" ht="25.5">
      <c r="A16" s="10" t="s">
        <v>415</v>
      </c>
      <c r="B16" s="7" t="s">
        <v>211</v>
      </c>
      <c r="C16" s="128"/>
    </row>
    <row r="17" spans="1:3" ht="15" hidden="1">
      <c r="A17" s="12" t="s">
        <v>28</v>
      </c>
      <c r="B17" s="5" t="s">
        <v>212</v>
      </c>
      <c r="C17" s="128"/>
    </row>
    <row r="18" spans="1:3" ht="15" hidden="1">
      <c r="A18" s="12" t="s">
        <v>29</v>
      </c>
      <c r="B18" s="5" t="s">
        <v>212</v>
      </c>
      <c r="C18" s="128"/>
    </row>
    <row r="19" spans="1:3" ht="15" hidden="1">
      <c r="A19" s="12" t="s">
        <v>30</v>
      </c>
      <c r="B19" s="5" t="s">
        <v>212</v>
      </c>
      <c r="C19" s="128"/>
    </row>
    <row r="20" spans="1:3" ht="15" hidden="1">
      <c r="A20" s="12" t="s">
        <v>31</v>
      </c>
      <c r="B20" s="5" t="s">
        <v>212</v>
      </c>
      <c r="C20" s="128"/>
    </row>
    <row r="21" spans="1:3" ht="15" hidden="1">
      <c r="A21" s="12" t="s">
        <v>32</v>
      </c>
      <c r="B21" s="5" t="s">
        <v>212</v>
      </c>
      <c r="C21" s="128"/>
    </row>
    <row r="22" spans="1:3" ht="15" hidden="1">
      <c r="A22" s="12" t="s">
        <v>33</v>
      </c>
      <c r="B22" s="5" t="s">
        <v>212</v>
      </c>
      <c r="C22" s="128"/>
    </row>
    <row r="23" spans="1:3" ht="15" hidden="1">
      <c r="A23" s="12" t="s">
        <v>34</v>
      </c>
      <c r="B23" s="5" t="s">
        <v>212</v>
      </c>
      <c r="C23" s="128"/>
    </row>
    <row r="24" spans="1:3" ht="15" hidden="1">
      <c r="A24" s="12" t="s">
        <v>35</v>
      </c>
      <c r="B24" s="5" t="s">
        <v>212</v>
      </c>
      <c r="C24" s="128"/>
    </row>
    <row r="25" spans="1:3" ht="15" hidden="1">
      <c r="A25" s="12" t="s">
        <v>36</v>
      </c>
      <c r="B25" s="5" t="s">
        <v>212</v>
      </c>
      <c r="C25" s="128"/>
    </row>
    <row r="26" spans="1:3" ht="15" hidden="1">
      <c r="A26" s="12" t="s">
        <v>37</v>
      </c>
      <c r="B26" s="5" t="s">
        <v>212</v>
      </c>
      <c r="C26" s="128"/>
    </row>
    <row r="27" spans="1:3" ht="25.5">
      <c r="A27" s="10" t="s">
        <v>416</v>
      </c>
      <c r="B27" s="7" t="s">
        <v>212</v>
      </c>
      <c r="C27" s="128"/>
    </row>
    <row r="28" spans="1:3" ht="15">
      <c r="A28" s="12" t="s">
        <v>28</v>
      </c>
      <c r="B28" s="5" t="s">
        <v>213</v>
      </c>
      <c r="C28" s="128"/>
    </row>
    <row r="29" spans="1:3" ht="15">
      <c r="A29" s="12" t="s">
        <v>29</v>
      </c>
      <c r="B29" s="5" t="s">
        <v>213</v>
      </c>
      <c r="C29" s="128"/>
    </row>
    <row r="30" spans="1:3" ht="15">
      <c r="A30" s="12" t="s">
        <v>30</v>
      </c>
      <c r="B30" s="5" t="s">
        <v>213</v>
      </c>
      <c r="C30" s="128">
        <v>398747500</v>
      </c>
    </row>
    <row r="31" spans="1:3" ht="15">
      <c r="A31" s="12" t="s">
        <v>31</v>
      </c>
      <c r="B31" s="5" t="s">
        <v>213</v>
      </c>
      <c r="C31" s="128"/>
    </row>
    <row r="32" spans="1:3" ht="15">
      <c r="A32" s="12" t="s">
        <v>32</v>
      </c>
      <c r="B32" s="5" t="s">
        <v>213</v>
      </c>
      <c r="C32" s="128"/>
    </row>
    <row r="33" spans="1:3" ht="15">
      <c r="A33" s="12" t="s">
        <v>33</v>
      </c>
      <c r="B33" s="5" t="s">
        <v>213</v>
      </c>
      <c r="C33" s="128"/>
    </row>
    <row r="34" spans="1:3" ht="15">
      <c r="A34" s="12" t="s">
        <v>34</v>
      </c>
      <c r="B34" s="5" t="s">
        <v>213</v>
      </c>
      <c r="C34" s="128"/>
    </row>
    <row r="35" spans="1:3" ht="15">
      <c r="A35" s="12" t="s">
        <v>35</v>
      </c>
      <c r="B35" s="5" t="s">
        <v>213</v>
      </c>
      <c r="C35" s="128">
        <v>261887594</v>
      </c>
    </row>
    <row r="36" spans="1:3" ht="15">
      <c r="A36" s="12" t="s">
        <v>36</v>
      </c>
      <c r="B36" s="5" t="s">
        <v>213</v>
      </c>
      <c r="C36" s="128"/>
    </row>
    <row r="37" spans="1:3" ht="15">
      <c r="A37" s="12" t="s">
        <v>37</v>
      </c>
      <c r="B37" s="5" t="s">
        <v>213</v>
      </c>
      <c r="C37" s="128"/>
    </row>
    <row r="38" spans="1:3" ht="15">
      <c r="A38" s="10" t="s">
        <v>417</v>
      </c>
      <c r="B38" s="7" t="s">
        <v>213</v>
      </c>
      <c r="C38" s="130">
        <f>SUM(C28:C37)</f>
        <v>660635094</v>
      </c>
    </row>
    <row r="39" spans="1:3" ht="15" hidden="1">
      <c r="A39" s="12" t="s">
        <v>42</v>
      </c>
      <c r="B39" s="4" t="s">
        <v>215</v>
      </c>
      <c r="C39" s="128"/>
    </row>
    <row r="40" spans="1:3" ht="15" hidden="1">
      <c r="A40" s="12" t="s">
        <v>43</v>
      </c>
      <c r="B40" s="4" t="s">
        <v>215</v>
      </c>
      <c r="C40" s="128"/>
    </row>
    <row r="41" spans="1:3" ht="15" hidden="1">
      <c r="A41" s="12" t="s">
        <v>44</v>
      </c>
      <c r="B41" s="4" t="s">
        <v>215</v>
      </c>
      <c r="C41" s="128"/>
    </row>
    <row r="42" spans="1:3" ht="15" hidden="1">
      <c r="A42" s="4" t="s">
        <v>45</v>
      </c>
      <c r="B42" s="4" t="s">
        <v>215</v>
      </c>
      <c r="C42" s="128"/>
    </row>
    <row r="43" spans="1:3" ht="15" hidden="1">
      <c r="A43" s="4" t="s">
        <v>46</v>
      </c>
      <c r="B43" s="4" t="s">
        <v>215</v>
      </c>
      <c r="C43" s="128"/>
    </row>
    <row r="44" spans="1:3" ht="15" hidden="1">
      <c r="A44" s="4" t="s">
        <v>47</v>
      </c>
      <c r="B44" s="4" t="s">
        <v>215</v>
      </c>
      <c r="C44" s="128"/>
    </row>
    <row r="45" spans="1:3" ht="15" hidden="1">
      <c r="A45" s="12" t="s">
        <v>48</v>
      </c>
      <c r="B45" s="4" t="s">
        <v>215</v>
      </c>
      <c r="C45" s="128"/>
    </row>
    <row r="46" spans="1:3" ht="15" hidden="1">
      <c r="A46" s="12" t="s">
        <v>49</v>
      </c>
      <c r="B46" s="4" t="s">
        <v>215</v>
      </c>
      <c r="C46" s="128"/>
    </row>
    <row r="47" spans="1:3" ht="15" hidden="1">
      <c r="A47" s="12" t="s">
        <v>50</v>
      </c>
      <c r="B47" s="4" t="s">
        <v>215</v>
      </c>
      <c r="C47" s="128"/>
    </row>
    <row r="48" spans="1:3" ht="15" hidden="1">
      <c r="A48" s="12" t="s">
        <v>51</v>
      </c>
      <c r="B48" s="4" t="s">
        <v>215</v>
      </c>
      <c r="C48" s="128"/>
    </row>
    <row r="49" spans="1:3" ht="25.5">
      <c r="A49" s="10" t="s">
        <v>418</v>
      </c>
      <c r="B49" s="7" t="s">
        <v>215</v>
      </c>
      <c r="C49" s="128"/>
    </row>
    <row r="50" spans="1:3" ht="15">
      <c r="A50" s="12" t="s">
        <v>42</v>
      </c>
      <c r="B50" s="4" t="s">
        <v>220</v>
      </c>
      <c r="C50" s="128"/>
    </row>
    <row r="51" spans="1:3" ht="15">
      <c r="A51" s="12" t="s">
        <v>43</v>
      </c>
      <c r="B51" s="4" t="s">
        <v>220</v>
      </c>
      <c r="C51" s="128">
        <v>11282060</v>
      </c>
    </row>
    <row r="52" spans="1:3" ht="15">
      <c r="A52" s="12" t="s">
        <v>44</v>
      </c>
      <c r="B52" s="4" t="s">
        <v>220</v>
      </c>
      <c r="C52" s="128">
        <v>1385000</v>
      </c>
    </row>
    <row r="53" spans="1:3" ht="15">
      <c r="A53" s="4" t="s">
        <v>45</v>
      </c>
      <c r="B53" s="4" t="s">
        <v>220</v>
      </c>
      <c r="C53" s="128"/>
    </row>
    <row r="54" spans="1:3" ht="15">
      <c r="A54" s="4" t="s">
        <v>46</v>
      </c>
      <c r="B54" s="4" t="s">
        <v>220</v>
      </c>
      <c r="C54" s="128"/>
    </row>
    <row r="55" spans="1:3" ht="15">
      <c r="A55" s="4" t="s">
        <v>47</v>
      </c>
      <c r="B55" s="4" t="s">
        <v>220</v>
      </c>
      <c r="C55" s="128"/>
    </row>
    <row r="56" spans="1:3" ht="15">
      <c r="A56" s="12" t="s">
        <v>48</v>
      </c>
      <c r="B56" s="4" t="s">
        <v>220</v>
      </c>
      <c r="C56" s="128">
        <v>57450516</v>
      </c>
    </row>
    <row r="57" spans="1:3" ht="15">
      <c r="A57" s="12" t="s">
        <v>52</v>
      </c>
      <c r="B57" s="4" t="s">
        <v>220</v>
      </c>
      <c r="C57" s="128"/>
    </row>
    <row r="58" spans="1:3" ht="15">
      <c r="A58" s="12" t="s">
        <v>50</v>
      </c>
      <c r="B58" s="4" t="s">
        <v>220</v>
      </c>
      <c r="C58" s="128"/>
    </row>
    <row r="59" spans="1:3" ht="15">
      <c r="A59" s="12" t="s">
        <v>51</v>
      </c>
      <c r="B59" s="4" t="s">
        <v>220</v>
      </c>
      <c r="C59" s="128"/>
    </row>
    <row r="60" spans="1:3" ht="15">
      <c r="A60" s="14" t="s">
        <v>419</v>
      </c>
      <c r="B60" s="6" t="s">
        <v>220</v>
      </c>
      <c r="C60" s="130">
        <f>SUM(C50:C59)</f>
        <v>70117576</v>
      </c>
    </row>
    <row r="61" spans="1:3" ht="15" hidden="1">
      <c r="A61" s="12" t="s">
        <v>28</v>
      </c>
      <c r="B61" s="5" t="s">
        <v>247</v>
      </c>
      <c r="C61" s="128"/>
    </row>
    <row r="62" spans="1:3" ht="15" hidden="1">
      <c r="A62" s="12" t="s">
        <v>29</v>
      </c>
      <c r="B62" s="5" t="s">
        <v>247</v>
      </c>
      <c r="C62" s="128"/>
    </row>
    <row r="63" spans="1:3" ht="15" hidden="1">
      <c r="A63" s="12" t="s">
        <v>30</v>
      </c>
      <c r="B63" s="5" t="s">
        <v>247</v>
      </c>
      <c r="C63" s="128"/>
    </row>
    <row r="64" spans="1:3" ht="15" hidden="1">
      <c r="A64" s="12" t="s">
        <v>31</v>
      </c>
      <c r="B64" s="5" t="s">
        <v>247</v>
      </c>
      <c r="C64" s="128"/>
    </row>
    <row r="65" spans="1:3" ht="15" hidden="1">
      <c r="A65" s="12" t="s">
        <v>32</v>
      </c>
      <c r="B65" s="5" t="s">
        <v>247</v>
      </c>
      <c r="C65" s="128"/>
    </row>
    <row r="66" spans="1:3" ht="15" hidden="1">
      <c r="A66" s="12" t="s">
        <v>33</v>
      </c>
      <c r="B66" s="5" t="s">
        <v>247</v>
      </c>
      <c r="C66" s="128"/>
    </row>
    <row r="67" spans="1:3" ht="15" hidden="1">
      <c r="A67" s="12" t="s">
        <v>34</v>
      </c>
      <c r="B67" s="5" t="s">
        <v>247</v>
      </c>
      <c r="C67" s="128"/>
    </row>
    <row r="68" spans="1:3" ht="15" hidden="1">
      <c r="A68" s="12" t="s">
        <v>35</v>
      </c>
      <c r="B68" s="5" t="s">
        <v>247</v>
      </c>
      <c r="C68" s="128"/>
    </row>
    <row r="69" spans="1:3" ht="15" hidden="1">
      <c r="A69" s="12" t="s">
        <v>36</v>
      </c>
      <c r="B69" s="5" t="s">
        <v>247</v>
      </c>
      <c r="C69" s="128"/>
    </row>
    <row r="70" spans="1:3" ht="15" hidden="1">
      <c r="A70" s="12" t="s">
        <v>37</v>
      </c>
      <c r="B70" s="5" t="s">
        <v>247</v>
      </c>
      <c r="C70" s="128"/>
    </row>
    <row r="71" spans="1:3" ht="25.5">
      <c r="A71" s="10" t="s">
        <v>428</v>
      </c>
      <c r="B71" s="7" t="s">
        <v>247</v>
      </c>
      <c r="C71" s="128"/>
    </row>
    <row r="72" spans="1:3" ht="15" hidden="1">
      <c r="A72" s="12" t="s">
        <v>28</v>
      </c>
      <c r="B72" s="5" t="s">
        <v>248</v>
      </c>
      <c r="C72" s="128"/>
    </row>
    <row r="73" spans="1:3" ht="15" hidden="1">
      <c r="A73" s="12" t="s">
        <v>29</v>
      </c>
      <c r="B73" s="5" t="s">
        <v>248</v>
      </c>
      <c r="C73" s="128"/>
    </row>
    <row r="74" spans="1:3" ht="15" hidden="1">
      <c r="A74" s="12" t="s">
        <v>30</v>
      </c>
      <c r="B74" s="5" t="s">
        <v>248</v>
      </c>
      <c r="C74" s="128"/>
    </row>
    <row r="75" spans="1:3" ht="15" hidden="1">
      <c r="A75" s="12" t="s">
        <v>31</v>
      </c>
      <c r="B75" s="5" t="s">
        <v>248</v>
      </c>
      <c r="C75" s="128"/>
    </row>
    <row r="76" spans="1:3" ht="15" hidden="1">
      <c r="A76" s="12" t="s">
        <v>32</v>
      </c>
      <c r="B76" s="5" t="s">
        <v>248</v>
      </c>
      <c r="C76" s="128"/>
    </row>
    <row r="77" spans="1:3" ht="15" hidden="1">
      <c r="A77" s="12" t="s">
        <v>33</v>
      </c>
      <c r="B77" s="5" t="s">
        <v>248</v>
      </c>
      <c r="C77" s="128"/>
    </row>
    <row r="78" spans="1:3" ht="15" hidden="1">
      <c r="A78" s="12" t="s">
        <v>34</v>
      </c>
      <c r="B78" s="5" t="s">
        <v>248</v>
      </c>
      <c r="C78" s="128"/>
    </row>
    <row r="79" spans="1:3" ht="15" hidden="1">
      <c r="A79" s="12" t="s">
        <v>35</v>
      </c>
      <c r="B79" s="5" t="s">
        <v>248</v>
      </c>
      <c r="C79" s="128"/>
    </row>
    <row r="80" spans="1:3" ht="15" hidden="1">
      <c r="A80" s="12" t="s">
        <v>36</v>
      </c>
      <c r="B80" s="5" t="s">
        <v>248</v>
      </c>
      <c r="C80" s="128"/>
    </row>
    <row r="81" spans="1:3" ht="15" hidden="1">
      <c r="A81" s="12" t="s">
        <v>37</v>
      </c>
      <c r="B81" s="5" t="s">
        <v>248</v>
      </c>
      <c r="C81" s="128"/>
    </row>
    <row r="82" spans="1:3" ht="25.5">
      <c r="A82" s="10" t="s">
        <v>427</v>
      </c>
      <c r="B82" s="7" t="s">
        <v>248</v>
      </c>
      <c r="C82" s="128"/>
    </row>
    <row r="83" spans="1:3" ht="15">
      <c r="A83" s="12" t="s">
        <v>28</v>
      </c>
      <c r="B83" s="5" t="s">
        <v>249</v>
      </c>
      <c r="C83" s="128"/>
    </row>
    <row r="84" spans="1:3" ht="15">
      <c r="A84" s="12" t="s">
        <v>29</v>
      </c>
      <c r="B84" s="5" t="s">
        <v>249</v>
      </c>
      <c r="C84" s="128"/>
    </row>
    <row r="85" spans="1:3" ht="15">
      <c r="A85" s="12" t="s">
        <v>30</v>
      </c>
      <c r="B85" s="5" t="s">
        <v>249</v>
      </c>
      <c r="C85" s="128"/>
    </row>
    <row r="86" spans="1:3" ht="15">
      <c r="A86" s="12" t="s">
        <v>31</v>
      </c>
      <c r="B86" s="5" t="s">
        <v>249</v>
      </c>
      <c r="C86" s="128"/>
    </row>
    <row r="87" spans="1:3" ht="15">
      <c r="A87" s="12" t="s">
        <v>32</v>
      </c>
      <c r="B87" s="5" t="s">
        <v>249</v>
      </c>
      <c r="C87" s="128"/>
    </row>
    <row r="88" spans="1:3" ht="15">
      <c r="A88" s="12" t="s">
        <v>33</v>
      </c>
      <c r="B88" s="5" t="s">
        <v>249</v>
      </c>
      <c r="C88" s="128"/>
    </row>
    <row r="89" spans="1:7" ht="15">
      <c r="A89" s="12" t="s">
        <v>34</v>
      </c>
      <c r="B89" s="5" t="s">
        <v>249</v>
      </c>
      <c r="C89" s="128"/>
      <c r="G89" s="143"/>
    </row>
    <row r="90" spans="1:3" ht="15">
      <c r="A90" s="12" t="s">
        <v>35</v>
      </c>
      <c r="B90" s="5" t="s">
        <v>249</v>
      </c>
      <c r="C90" s="128"/>
    </row>
    <row r="91" spans="1:3" ht="15">
      <c r="A91" s="12" t="s">
        <v>36</v>
      </c>
      <c r="B91" s="5" t="s">
        <v>249</v>
      </c>
      <c r="C91" s="128"/>
    </row>
    <row r="92" spans="1:3" ht="15">
      <c r="A92" s="12" t="s">
        <v>37</v>
      </c>
      <c r="B92" s="5" t="s">
        <v>249</v>
      </c>
      <c r="C92" s="128"/>
    </row>
    <row r="93" spans="1:3" ht="15">
      <c r="A93" s="10" t="s">
        <v>426</v>
      </c>
      <c r="B93" s="7" t="s">
        <v>249</v>
      </c>
      <c r="C93" s="130">
        <f>SUM(C83:C92)</f>
        <v>0</v>
      </c>
    </row>
    <row r="94" spans="1:3" ht="15" hidden="1">
      <c r="A94" s="12" t="s">
        <v>42</v>
      </c>
      <c r="B94" s="4" t="s">
        <v>251</v>
      </c>
      <c r="C94" s="128"/>
    </row>
    <row r="95" spans="1:3" ht="15" hidden="1">
      <c r="A95" s="12" t="s">
        <v>43</v>
      </c>
      <c r="B95" s="5" t="s">
        <v>251</v>
      </c>
      <c r="C95" s="128"/>
    </row>
    <row r="96" spans="1:3" ht="15" hidden="1">
      <c r="A96" s="12" t="s">
        <v>44</v>
      </c>
      <c r="B96" s="4" t="s">
        <v>251</v>
      </c>
      <c r="C96" s="128"/>
    </row>
    <row r="97" spans="1:3" ht="15" hidden="1">
      <c r="A97" s="4" t="s">
        <v>45</v>
      </c>
      <c r="B97" s="5" t="s">
        <v>251</v>
      </c>
      <c r="C97" s="128"/>
    </row>
    <row r="98" spans="1:3" ht="15" hidden="1">
      <c r="A98" s="4" t="s">
        <v>46</v>
      </c>
      <c r="B98" s="4" t="s">
        <v>251</v>
      </c>
      <c r="C98" s="128"/>
    </row>
    <row r="99" spans="1:3" ht="15" hidden="1">
      <c r="A99" s="4" t="s">
        <v>47</v>
      </c>
      <c r="B99" s="5" t="s">
        <v>251</v>
      </c>
      <c r="C99" s="128"/>
    </row>
    <row r="100" spans="1:3" ht="15" hidden="1">
      <c r="A100" s="12" t="s">
        <v>48</v>
      </c>
      <c r="B100" s="4" t="s">
        <v>251</v>
      </c>
      <c r="C100" s="128"/>
    </row>
    <row r="101" spans="1:3" ht="15" hidden="1">
      <c r="A101" s="12" t="s">
        <v>52</v>
      </c>
      <c r="B101" s="5" t="s">
        <v>251</v>
      </c>
      <c r="C101" s="128"/>
    </row>
    <row r="102" spans="1:3" ht="15" hidden="1">
      <c r="A102" s="12" t="s">
        <v>50</v>
      </c>
      <c r="B102" s="4" t="s">
        <v>251</v>
      </c>
      <c r="C102" s="128"/>
    </row>
    <row r="103" spans="1:3" ht="15" hidden="1">
      <c r="A103" s="12" t="s">
        <v>51</v>
      </c>
      <c r="B103" s="5" t="s">
        <v>251</v>
      </c>
      <c r="C103" s="128"/>
    </row>
    <row r="104" spans="1:3" ht="25.5">
      <c r="A104" s="10" t="s">
        <v>425</v>
      </c>
      <c r="B104" s="7" t="s">
        <v>251</v>
      </c>
      <c r="C104" s="128"/>
    </row>
    <row r="105" spans="1:3" ht="15" hidden="1">
      <c r="A105" s="12" t="s">
        <v>42</v>
      </c>
      <c r="B105" s="4" t="s">
        <v>254</v>
      </c>
      <c r="C105" s="128"/>
    </row>
    <row r="106" spans="1:3" ht="15" hidden="1">
      <c r="A106" s="12" t="s">
        <v>43</v>
      </c>
      <c r="B106" s="4" t="s">
        <v>254</v>
      </c>
      <c r="C106" s="128"/>
    </row>
    <row r="107" spans="1:3" ht="15" hidden="1">
      <c r="A107" s="12" t="s">
        <v>44</v>
      </c>
      <c r="B107" s="4" t="s">
        <v>254</v>
      </c>
      <c r="C107" s="128"/>
    </row>
    <row r="108" spans="1:3" ht="15" hidden="1">
      <c r="A108" s="4" t="s">
        <v>45</v>
      </c>
      <c r="B108" s="4" t="s">
        <v>254</v>
      </c>
      <c r="C108" s="128"/>
    </row>
    <row r="109" spans="1:3" ht="15" hidden="1">
      <c r="A109" s="4" t="s">
        <v>46</v>
      </c>
      <c r="B109" s="4" t="s">
        <v>254</v>
      </c>
      <c r="C109" s="128"/>
    </row>
    <row r="110" spans="1:3" ht="15" hidden="1">
      <c r="A110" s="4" t="s">
        <v>47</v>
      </c>
      <c r="B110" s="4" t="s">
        <v>254</v>
      </c>
      <c r="C110" s="128"/>
    </row>
    <row r="111" spans="1:3" ht="15" hidden="1">
      <c r="A111" s="12" t="s">
        <v>48</v>
      </c>
      <c r="B111" s="4" t="s">
        <v>254</v>
      </c>
      <c r="C111" s="128"/>
    </row>
    <row r="112" spans="1:3" ht="15" hidden="1">
      <c r="A112" s="12" t="s">
        <v>52</v>
      </c>
      <c r="B112" s="4" t="s">
        <v>254</v>
      </c>
      <c r="C112" s="128"/>
    </row>
    <row r="113" spans="1:3" ht="15" hidden="1">
      <c r="A113" s="12" t="s">
        <v>50</v>
      </c>
      <c r="B113" s="4" t="s">
        <v>254</v>
      </c>
      <c r="C113" s="128"/>
    </row>
    <row r="114" spans="1:3" ht="15" hidden="1">
      <c r="A114" s="12" t="s">
        <v>51</v>
      </c>
      <c r="B114" s="4" t="s">
        <v>254</v>
      </c>
      <c r="C114" s="128"/>
    </row>
    <row r="115" spans="1:3" ht="15">
      <c r="A115" s="14" t="s">
        <v>459</v>
      </c>
      <c r="B115" s="7" t="s">
        <v>254</v>
      </c>
      <c r="C115" s="12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4/2020. (II. 27.)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="120" zoomScaleNormal="120" zoomScalePageLayoutView="0" workbookViewId="0" topLeftCell="A30">
      <selection activeCell="F31" sqref="F31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52" t="s">
        <v>553</v>
      </c>
      <c r="B1" s="156"/>
      <c r="C1" s="156"/>
    </row>
    <row r="2" spans="1:3" ht="25.5" customHeight="1">
      <c r="A2" s="151" t="s">
        <v>542</v>
      </c>
      <c r="B2" s="156"/>
      <c r="C2" s="156"/>
    </row>
    <row r="3" spans="1:3" ht="15.75" customHeight="1">
      <c r="A3" s="54"/>
      <c r="B3" s="55"/>
      <c r="C3" s="55"/>
    </row>
    <row r="4" ht="21" customHeight="1">
      <c r="A4" s="3" t="s">
        <v>88</v>
      </c>
    </row>
    <row r="5" spans="1:3" ht="25.5">
      <c r="A5" s="40" t="s">
        <v>85</v>
      </c>
      <c r="B5" s="2" t="s">
        <v>121</v>
      </c>
      <c r="C5" s="60" t="s">
        <v>97</v>
      </c>
    </row>
    <row r="6" spans="1:3" ht="15" hidden="1">
      <c r="A6" s="12" t="s">
        <v>53</v>
      </c>
      <c r="B6" s="5" t="s">
        <v>308</v>
      </c>
      <c r="C6" s="24"/>
    </row>
    <row r="7" spans="1:3" ht="15" hidden="1">
      <c r="A7" s="12" t="s">
        <v>62</v>
      </c>
      <c r="B7" s="5" t="s">
        <v>308</v>
      </c>
      <c r="C7" s="24"/>
    </row>
    <row r="8" spans="1:3" ht="30" hidden="1">
      <c r="A8" s="12" t="s">
        <v>63</v>
      </c>
      <c r="B8" s="5" t="s">
        <v>308</v>
      </c>
      <c r="C8" s="24"/>
    </row>
    <row r="9" spans="1:3" ht="15" hidden="1">
      <c r="A9" s="12" t="s">
        <v>61</v>
      </c>
      <c r="B9" s="5" t="s">
        <v>308</v>
      </c>
      <c r="C9" s="24"/>
    </row>
    <row r="10" spans="1:3" ht="15" hidden="1">
      <c r="A10" s="12" t="s">
        <v>60</v>
      </c>
      <c r="B10" s="5" t="s">
        <v>308</v>
      </c>
      <c r="C10" s="24"/>
    </row>
    <row r="11" spans="1:3" ht="15" hidden="1">
      <c r="A11" s="12" t="s">
        <v>59</v>
      </c>
      <c r="B11" s="5" t="s">
        <v>308</v>
      </c>
      <c r="C11" s="24"/>
    </row>
    <row r="12" spans="1:3" ht="15" hidden="1">
      <c r="A12" s="12" t="s">
        <v>54</v>
      </c>
      <c r="B12" s="5" t="s">
        <v>308</v>
      </c>
      <c r="C12" s="24"/>
    </row>
    <row r="13" spans="1:3" ht="15" hidden="1">
      <c r="A13" s="12" t="s">
        <v>55</v>
      </c>
      <c r="B13" s="5" t="s">
        <v>308</v>
      </c>
      <c r="C13" s="24"/>
    </row>
    <row r="14" spans="1:3" ht="15" hidden="1">
      <c r="A14" s="12" t="s">
        <v>56</v>
      </c>
      <c r="B14" s="5" t="s">
        <v>308</v>
      </c>
      <c r="C14" s="24"/>
    </row>
    <row r="15" spans="1:3" ht="15" hidden="1">
      <c r="A15" s="12" t="s">
        <v>57</v>
      </c>
      <c r="B15" s="5" t="s">
        <v>308</v>
      </c>
      <c r="C15" s="24"/>
    </row>
    <row r="16" spans="1:3" ht="25.5">
      <c r="A16" s="6" t="s">
        <v>469</v>
      </c>
      <c r="B16" s="7" t="s">
        <v>308</v>
      </c>
      <c r="C16" s="128"/>
    </row>
    <row r="17" spans="1:3" ht="15" hidden="1">
      <c r="A17" s="12" t="s">
        <v>53</v>
      </c>
      <c r="B17" s="5" t="s">
        <v>309</v>
      </c>
      <c r="C17" s="128"/>
    </row>
    <row r="18" spans="1:3" ht="15" hidden="1">
      <c r="A18" s="12" t="s">
        <v>62</v>
      </c>
      <c r="B18" s="5" t="s">
        <v>309</v>
      </c>
      <c r="C18" s="128"/>
    </row>
    <row r="19" spans="1:3" ht="30" hidden="1">
      <c r="A19" s="12" t="s">
        <v>63</v>
      </c>
      <c r="B19" s="5" t="s">
        <v>309</v>
      </c>
      <c r="C19" s="128"/>
    </row>
    <row r="20" spans="1:3" ht="15" hidden="1">
      <c r="A20" s="12" t="s">
        <v>61</v>
      </c>
      <c r="B20" s="5" t="s">
        <v>309</v>
      </c>
      <c r="C20" s="128"/>
    </row>
    <row r="21" spans="1:3" ht="15" hidden="1">
      <c r="A21" s="12" t="s">
        <v>60</v>
      </c>
      <c r="B21" s="5" t="s">
        <v>309</v>
      </c>
      <c r="C21" s="128"/>
    </row>
    <row r="22" spans="1:3" ht="15" hidden="1">
      <c r="A22" s="12" t="s">
        <v>59</v>
      </c>
      <c r="B22" s="5" t="s">
        <v>309</v>
      </c>
      <c r="C22" s="128"/>
    </row>
    <row r="23" spans="1:3" ht="15" hidden="1">
      <c r="A23" s="12" t="s">
        <v>54</v>
      </c>
      <c r="B23" s="5" t="s">
        <v>309</v>
      </c>
      <c r="C23" s="128"/>
    </row>
    <row r="24" spans="1:3" ht="15" hidden="1">
      <c r="A24" s="12" t="s">
        <v>55</v>
      </c>
      <c r="B24" s="5" t="s">
        <v>309</v>
      </c>
      <c r="C24" s="128"/>
    </row>
    <row r="25" spans="1:3" ht="15" hidden="1">
      <c r="A25" s="12" t="s">
        <v>56</v>
      </c>
      <c r="B25" s="5" t="s">
        <v>309</v>
      </c>
      <c r="C25" s="128"/>
    </row>
    <row r="26" spans="1:3" ht="15" hidden="1">
      <c r="A26" s="12" t="s">
        <v>57</v>
      </c>
      <c r="B26" s="5" t="s">
        <v>309</v>
      </c>
      <c r="C26" s="128"/>
    </row>
    <row r="27" spans="1:3" ht="25.5">
      <c r="A27" s="6" t="s">
        <v>17</v>
      </c>
      <c r="B27" s="7" t="s">
        <v>309</v>
      </c>
      <c r="C27" s="128"/>
    </row>
    <row r="28" spans="1:3" ht="15">
      <c r="A28" s="12" t="s">
        <v>53</v>
      </c>
      <c r="B28" s="5" t="s">
        <v>310</v>
      </c>
      <c r="C28" s="128">
        <v>10544705</v>
      </c>
    </row>
    <row r="29" spans="1:3" ht="15">
      <c r="A29" s="12" t="s">
        <v>62</v>
      </c>
      <c r="B29" s="5" t="s">
        <v>310</v>
      </c>
      <c r="C29" s="128"/>
    </row>
    <row r="30" spans="1:3" ht="30">
      <c r="A30" s="12" t="s">
        <v>63</v>
      </c>
      <c r="B30" s="5" t="s">
        <v>310</v>
      </c>
      <c r="C30" s="128">
        <v>106282044</v>
      </c>
    </row>
    <row r="31" spans="1:3" ht="15">
      <c r="A31" s="12" t="s">
        <v>61</v>
      </c>
      <c r="B31" s="5" t="s">
        <v>310</v>
      </c>
      <c r="C31" s="128"/>
    </row>
    <row r="32" spans="1:3" ht="15">
      <c r="A32" s="12" t="s">
        <v>60</v>
      </c>
      <c r="B32" s="5" t="s">
        <v>310</v>
      </c>
      <c r="C32" s="128">
        <v>91812000</v>
      </c>
    </row>
    <row r="33" spans="1:3" ht="15">
      <c r="A33" s="12" t="s">
        <v>59</v>
      </c>
      <c r="B33" s="5" t="s">
        <v>310</v>
      </c>
      <c r="C33" s="128">
        <v>122337965</v>
      </c>
    </row>
    <row r="34" spans="1:3" ht="15">
      <c r="A34" s="12" t="s">
        <v>54</v>
      </c>
      <c r="B34" s="5" t="s">
        <v>310</v>
      </c>
      <c r="C34" s="128">
        <v>3693816</v>
      </c>
    </row>
    <row r="35" spans="1:3" ht="15">
      <c r="A35" s="12" t="s">
        <v>55</v>
      </c>
      <c r="B35" s="5" t="s">
        <v>310</v>
      </c>
      <c r="C35" s="128"/>
    </row>
    <row r="36" spans="1:3" ht="15">
      <c r="A36" s="12" t="s">
        <v>56</v>
      </c>
      <c r="B36" s="5" t="s">
        <v>310</v>
      </c>
      <c r="C36" s="128"/>
    </row>
    <row r="37" spans="1:3" ht="15">
      <c r="A37" s="12" t="s">
        <v>57</v>
      </c>
      <c r="B37" s="5" t="s">
        <v>310</v>
      </c>
      <c r="C37" s="128"/>
    </row>
    <row r="38" spans="1:3" ht="15">
      <c r="A38" s="6" t="s">
        <v>16</v>
      </c>
      <c r="B38" s="7" t="s">
        <v>310</v>
      </c>
      <c r="C38" s="130">
        <f>SUM(C28:C37)</f>
        <v>334670530</v>
      </c>
    </row>
    <row r="39" spans="1:3" ht="15" hidden="1">
      <c r="A39" s="12" t="s">
        <v>53</v>
      </c>
      <c r="B39" s="5" t="s">
        <v>316</v>
      </c>
      <c r="C39" s="128"/>
    </row>
    <row r="40" spans="1:3" ht="15" hidden="1">
      <c r="A40" s="12" t="s">
        <v>62</v>
      </c>
      <c r="B40" s="5" t="s">
        <v>316</v>
      </c>
      <c r="C40" s="128"/>
    </row>
    <row r="41" spans="1:3" ht="30" hidden="1">
      <c r="A41" s="12" t="s">
        <v>63</v>
      </c>
      <c r="B41" s="5" t="s">
        <v>316</v>
      </c>
      <c r="C41" s="128"/>
    </row>
    <row r="42" spans="1:3" ht="15" hidden="1">
      <c r="A42" s="12" t="s">
        <v>61</v>
      </c>
      <c r="B42" s="5" t="s">
        <v>316</v>
      </c>
      <c r="C42" s="128"/>
    </row>
    <row r="43" spans="1:3" ht="15" hidden="1">
      <c r="A43" s="12" t="s">
        <v>60</v>
      </c>
      <c r="B43" s="5" t="s">
        <v>316</v>
      </c>
      <c r="C43" s="128"/>
    </row>
    <row r="44" spans="1:3" ht="15" hidden="1">
      <c r="A44" s="12" t="s">
        <v>59</v>
      </c>
      <c r="B44" s="5" t="s">
        <v>316</v>
      </c>
      <c r="C44" s="128"/>
    </row>
    <row r="45" spans="1:3" ht="15" hidden="1">
      <c r="A45" s="12" t="s">
        <v>54</v>
      </c>
      <c r="B45" s="5" t="s">
        <v>316</v>
      </c>
      <c r="C45" s="128"/>
    </row>
    <row r="46" spans="1:3" ht="15" hidden="1">
      <c r="A46" s="12" t="s">
        <v>55</v>
      </c>
      <c r="B46" s="5" t="s">
        <v>316</v>
      </c>
      <c r="C46" s="128"/>
    </row>
    <row r="47" spans="1:3" ht="15" hidden="1">
      <c r="A47" s="12" t="s">
        <v>56</v>
      </c>
      <c r="B47" s="5" t="s">
        <v>316</v>
      </c>
      <c r="C47" s="128"/>
    </row>
    <row r="48" spans="1:3" ht="15" hidden="1">
      <c r="A48" s="12" t="s">
        <v>57</v>
      </c>
      <c r="B48" s="5" t="s">
        <v>316</v>
      </c>
      <c r="C48" s="128"/>
    </row>
    <row r="49" spans="1:3" ht="25.5">
      <c r="A49" s="6" t="s">
        <v>15</v>
      </c>
      <c r="B49" s="7" t="s">
        <v>316</v>
      </c>
      <c r="C49" s="128"/>
    </row>
    <row r="50" spans="1:3" ht="15" hidden="1">
      <c r="A50" s="12" t="s">
        <v>58</v>
      </c>
      <c r="B50" s="5" t="s">
        <v>317</v>
      </c>
      <c r="C50" s="128"/>
    </row>
    <row r="51" spans="1:3" ht="15" hidden="1">
      <c r="A51" s="12" t="s">
        <v>62</v>
      </c>
      <c r="B51" s="5" t="s">
        <v>317</v>
      </c>
      <c r="C51" s="128"/>
    </row>
    <row r="52" spans="1:3" ht="30" hidden="1">
      <c r="A52" s="12" t="s">
        <v>63</v>
      </c>
      <c r="B52" s="5" t="s">
        <v>317</v>
      </c>
      <c r="C52" s="128"/>
    </row>
    <row r="53" spans="1:3" ht="15" hidden="1">
      <c r="A53" s="12" t="s">
        <v>61</v>
      </c>
      <c r="B53" s="5" t="s">
        <v>317</v>
      </c>
      <c r="C53" s="128"/>
    </row>
    <row r="54" spans="1:3" ht="15" hidden="1">
      <c r="A54" s="12" t="s">
        <v>60</v>
      </c>
      <c r="B54" s="5" t="s">
        <v>317</v>
      </c>
      <c r="C54" s="128"/>
    </row>
    <row r="55" spans="1:3" ht="15" hidden="1">
      <c r="A55" s="12" t="s">
        <v>59</v>
      </c>
      <c r="B55" s="5" t="s">
        <v>317</v>
      </c>
      <c r="C55" s="128"/>
    </row>
    <row r="56" spans="1:3" ht="15" hidden="1">
      <c r="A56" s="12" t="s">
        <v>54</v>
      </c>
      <c r="B56" s="5" t="s">
        <v>317</v>
      </c>
      <c r="C56" s="128"/>
    </row>
    <row r="57" spans="1:3" ht="15" hidden="1">
      <c r="A57" s="12" t="s">
        <v>55</v>
      </c>
      <c r="B57" s="5" t="s">
        <v>317</v>
      </c>
      <c r="C57" s="128"/>
    </row>
    <row r="58" spans="1:3" ht="15" hidden="1">
      <c r="A58" s="12" t="s">
        <v>56</v>
      </c>
      <c r="B58" s="5" t="s">
        <v>317</v>
      </c>
      <c r="C58" s="128"/>
    </row>
    <row r="59" spans="1:3" ht="15" hidden="1">
      <c r="A59" s="12" t="s">
        <v>57</v>
      </c>
      <c r="B59" s="5" t="s">
        <v>317</v>
      </c>
      <c r="C59" s="128"/>
    </row>
    <row r="60" spans="1:3" ht="25.5">
      <c r="A60" s="6" t="s">
        <v>18</v>
      </c>
      <c r="B60" s="7" t="s">
        <v>317</v>
      </c>
      <c r="C60" s="128"/>
    </row>
    <row r="61" spans="1:3" ht="15" hidden="1">
      <c r="A61" s="12" t="s">
        <v>53</v>
      </c>
      <c r="B61" s="5" t="s">
        <v>318</v>
      </c>
      <c r="C61" s="128"/>
    </row>
    <row r="62" spans="1:3" ht="15" hidden="1">
      <c r="A62" s="12" t="s">
        <v>62</v>
      </c>
      <c r="B62" s="5" t="s">
        <v>318</v>
      </c>
      <c r="C62" s="128"/>
    </row>
    <row r="63" spans="1:3" ht="30" hidden="1">
      <c r="A63" s="12" t="s">
        <v>63</v>
      </c>
      <c r="B63" s="5" t="s">
        <v>318</v>
      </c>
      <c r="C63" s="128"/>
    </row>
    <row r="64" spans="1:3" ht="15" hidden="1">
      <c r="A64" s="12" t="s">
        <v>61</v>
      </c>
      <c r="B64" s="5" t="s">
        <v>318</v>
      </c>
      <c r="C64" s="128"/>
    </row>
    <row r="65" spans="1:3" ht="15" hidden="1">
      <c r="A65" s="12" t="s">
        <v>60</v>
      </c>
      <c r="B65" s="5" t="s">
        <v>318</v>
      </c>
      <c r="C65" s="128"/>
    </row>
    <row r="66" spans="1:3" ht="15" hidden="1">
      <c r="A66" s="12" t="s">
        <v>59</v>
      </c>
      <c r="B66" s="5" t="s">
        <v>318</v>
      </c>
      <c r="C66" s="128"/>
    </row>
    <row r="67" spans="1:3" ht="15" hidden="1">
      <c r="A67" s="12" t="s">
        <v>54</v>
      </c>
      <c r="B67" s="5" t="s">
        <v>318</v>
      </c>
      <c r="C67" s="128"/>
    </row>
    <row r="68" spans="1:3" ht="15" hidden="1">
      <c r="A68" s="12" t="s">
        <v>55</v>
      </c>
      <c r="B68" s="5" t="s">
        <v>318</v>
      </c>
      <c r="C68" s="128"/>
    </row>
    <row r="69" spans="1:3" ht="15" hidden="1">
      <c r="A69" s="12" t="s">
        <v>56</v>
      </c>
      <c r="B69" s="5" t="s">
        <v>318</v>
      </c>
      <c r="C69" s="128"/>
    </row>
    <row r="70" spans="1:3" ht="15" hidden="1">
      <c r="A70" s="12" t="s">
        <v>57</v>
      </c>
      <c r="B70" s="5" t="s">
        <v>318</v>
      </c>
      <c r="C70" s="128"/>
    </row>
    <row r="71" spans="1:3" ht="15">
      <c r="A71" s="6" t="s">
        <v>474</v>
      </c>
      <c r="B71" s="7" t="s">
        <v>318</v>
      </c>
      <c r="C71" s="130">
        <v>314833319</v>
      </c>
    </row>
    <row r="72" spans="1:3" ht="15" hidden="1">
      <c r="A72" s="12" t="s">
        <v>64</v>
      </c>
      <c r="B72" s="4" t="s">
        <v>360</v>
      </c>
      <c r="C72" s="128"/>
    </row>
    <row r="73" spans="1:3" ht="15" hidden="1">
      <c r="A73" s="12" t="s">
        <v>65</v>
      </c>
      <c r="B73" s="4" t="s">
        <v>360</v>
      </c>
      <c r="C73" s="128"/>
    </row>
    <row r="74" spans="1:3" ht="15" hidden="1">
      <c r="A74" s="12" t="s">
        <v>73</v>
      </c>
      <c r="B74" s="4" t="s">
        <v>360</v>
      </c>
      <c r="C74" s="128"/>
    </row>
    <row r="75" spans="1:3" ht="15" hidden="1">
      <c r="A75" s="4" t="s">
        <v>72</v>
      </c>
      <c r="B75" s="4" t="s">
        <v>360</v>
      </c>
      <c r="C75" s="128"/>
    </row>
    <row r="76" spans="1:3" ht="15" hidden="1">
      <c r="A76" s="4" t="s">
        <v>71</v>
      </c>
      <c r="B76" s="4" t="s">
        <v>360</v>
      </c>
      <c r="C76" s="128"/>
    </row>
    <row r="77" spans="1:3" ht="15" hidden="1">
      <c r="A77" s="4" t="s">
        <v>70</v>
      </c>
      <c r="B77" s="4" t="s">
        <v>360</v>
      </c>
      <c r="C77" s="128"/>
    </row>
    <row r="78" spans="1:3" ht="15" hidden="1">
      <c r="A78" s="12" t="s">
        <v>69</v>
      </c>
      <c r="B78" s="4" t="s">
        <v>360</v>
      </c>
      <c r="C78" s="128"/>
    </row>
    <row r="79" spans="1:3" ht="15" hidden="1">
      <c r="A79" s="12" t="s">
        <v>74</v>
      </c>
      <c r="B79" s="4" t="s">
        <v>360</v>
      </c>
      <c r="C79" s="128"/>
    </row>
    <row r="80" spans="1:3" ht="15" hidden="1">
      <c r="A80" s="12" t="s">
        <v>66</v>
      </c>
      <c r="B80" s="4" t="s">
        <v>360</v>
      </c>
      <c r="C80" s="128"/>
    </row>
    <row r="81" spans="1:3" ht="15" hidden="1">
      <c r="A81" s="12" t="s">
        <v>67</v>
      </c>
      <c r="B81" s="4" t="s">
        <v>360</v>
      </c>
      <c r="C81" s="128"/>
    </row>
    <row r="82" spans="1:3" ht="25.5">
      <c r="A82" s="6" t="s">
        <v>19</v>
      </c>
      <c r="B82" s="7" t="s">
        <v>360</v>
      </c>
      <c r="C82" s="128"/>
    </row>
    <row r="83" spans="1:3" ht="15">
      <c r="A83" s="12" t="s">
        <v>64</v>
      </c>
      <c r="B83" s="4" t="s">
        <v>361</v>
      </c>
      <c r="C83" s="128"/>
    </row>
    <row r="84" spans="1:3" ht="15">
      <c r="A84" s="12" t="s">
        <v>65</v>
      </c>
      <c r="B84" s="4" t="s">
        <v>361</v>
      </c>
      <c r="C84" s="128"/>
    </row>
    <row r="85" spans="1:3" ht="15">
      <c r="A85" s="12" t="s">
        <v>73</v>
      </c>
      <c r="B85" s="4" t="s">
        <v>361</v>
      </c>
      <c r="C85" s="128"/>
    </row>
    <row r="86" spans="1:3" ht="15">
      <c r="A86" s="4" t="s">
        <v>72</v>
      </c>
      <c r="B86" s="4" t="s">
        <v>361</v>
      </c>
      <c r="C86" s="128"/>
    </row>
    <row r="87" spans="1:3" ht="15">
      <c r="A87" s="4" t="s">
        <v>71</v>
      </c>
      <c r="B87" s="4" t="s">
        <v>361</v>
      </c>
      <c r="C87" s="128"/>
    </row>
    <row r="88" spans="1:3" ht="15">
      <c r="A88" s="4" t="s">
        <v>70</v>
      </c>
      <c r="B88" s="4" t="s">
        <v>361</v>
      </c>
      <c r="C88" s="128"/>
    </row>
    <row r="89" spans="1:3" ht="15">
      <c r="A89" s="12" t="s">
        <v>69</v>
      </c>
      <c r="B89" s="4" t="s">
        <v>361</v>
      </c>
      <c r="C89" s="128"/>
    </row>
    <row r="90" spans="1:3" ht="15">
      <c r="A90" s="12" t="s">
        <v>68</v>
      </c>
      <c r="B90" s="4" t="s">
        <v>361</v>
      </c>
      <c r="C90" s="128"/>
    </row>
    <row r="91" spans="1:3" ht="15">
      <c r="A91" s="12" t="s">
        <v>66</v>
      </c>
      <c r="B91" s="4" t="s">
        <v>361</v>
      </c>
      <c r="C91" s="128"/>
    </row>
    <row r="92" spans="1:3" ht="15">
      <c r="A92" s="12" t="s">
        <v>67</v>
      </c>
      <c r="B92" s="4" t="s">
        <v>361</v>
      </c>
      <c r="C92" s="128"/>
    </row>
    <row r="93" spans="1:3" ht="15">
      <c r="A93" s="14" t="s">
        <v>20</v>
      </c>
      <c r="B93" s="7" t="s">
        <v>361</v>
      </c>
      <c r="C93" s="130"/>
    </row>
    <row r="94" spans="1:3" ht="15" hidden="1">
      <c r="A94" s="12" t="s">
        <v>64</v>
      </c>
      <c r="B94" s="4" t="s">
        <v>365</v>
      </c>
      <c r="C94" s="128"/>
    </row>
    <row r="95" spans="1:3" ht="15" hidden="1">
      <c r="A95" s="12" t="s">
        <v>65</v>
      </c>
      <c r="B95" s="4" t="s">
        <v>365</v>
      </c>
      <c r="C95" s="128"/>
    </row>
    <row r="96" spans="1:3" ht="15" hidden="1">
      <c r="A96" s="12" t="s">
        <v>73</v>
      </c>
      <c r="B96" s="4" t="s">
        <v>365</v>
      </c>
      <c r="C96" s="128"/>
    </row>
    <row r="97" spans="1:3" ht="15" hidden="1">
      <c r="A97" s="4" t="s">
        <v>72</v>
      </c>
      <c r="B97" s="4" t="s">
        <v>365</v>
      </c>
      <c r="C97" s="128"/>
    </row>
    <row r="98" spans="1:3" ht="15" hidden="1">
      <c r="A98" s="4" t="s">
        <v>71</v>
      </c>
      <c r="B98" s="4" t="s">
        <v>365</v>
      </c>
      <c r="C98" s="128"/>
    </row>
    <row r="99" spans="1:3" ht="15" hidden="1">
      <c r="A99" s="4" t="s">
        <v>70</v>
      </c>
      <c r="B99" s="4" t="s">
        <v>365</v>
      </c>
      <c r="C99" s="128"/>
    </row>
    <row r="100" spans="1:3" ht="15" hidden="1">
      <c r="A100" s="12" t="s">
        <v>69</v>
      </c>
      <c r="B100" s="4" t="s">
        <v>365</v>
      </c>
      <c r="C100" s="128"/>
    </row>
    <row r="101" spans="1:3" ht="15" hidden="1">
      <c r="A101" s="12" t="s">
        <v>74</v>
      </c>
      <c r="B101" s="4" t="s">
        <v>365</v>
      </c>
      <c r="C101" s="128"/>
    </row>
    <row r="102" spans="1:3" ht="15" hidden="1">
      <c r="A102" s="12" t="s">
        <v>66</v>
      </c>
      <c r="B102" s="4" t="s">
        <v>365</v>
      </c>
      <c r="C102" s="128"/>
    </row>
    <row r="103" spans="1:3" ht="15" hidden="1">
      <c r="A103" s="12" t="s">
        <v>67</v>
      </c>
      <c r="B103" s="4" t="s">
        <v>365</v>
      </c>
      <c r="C103" s="128"/>
    </row>
    <row r="104" spans="1:3" ht="25.5">
      <c r="A104" s="6" t="s">
        <v>21</v>
      </c>
      <c r="B104" s="7" t="s">
        <v>365</v>
      </c>
      <c r="C104" s="128"/>
    </row>
    <row r="105" spans="1:3" ht="15">
      <c r="A105" s="12" t="s">
        <v>64</v>
      </c>
      <c r="B105" s="4" t="s">
        <v>366</v>
      </c>
      <c r="C105" s="128"/>
    </row>
    <row r="106" spans="1:3" ht="15">
      <c r="A106" s="12" t="s">
        <v>65</v>
      </c>
      <c r="B106" s="4" t="s">
        <v>366</v>
      </c>
      <c r="C106" s="128"/>
    </row>
    <row r="107" spans="1:3" ht="15">
      <c r="A107" s="12" t="s">
        <v>73</v>
      </c>
      <c r="B107" s="4" t="s">
        <v>366</v>
      </c>
      <c r="C107" s="128"/>
    </row>
    <row r="108" spans="1:3" ht="15">
      <c r="A108" s="4" t="s">
        <v>72</v>
      </c>
      <c r="B108" s="4" t="s">
        <v>366</v>
      </c>
      <c r="C108" s="128" t="s">
        <v>527</v>
      </c>
    </row>
    <row r="109" spans="1:3" ht="15">
      <c r="A109" s="4" t="s">
        <v>71</v>
      </c>
      <c r="B109" s="4" t="s">
        <v>366</v>
      </c>
      <c r="C109" s="128"/>
    </row>
    <row r="110" spans="1:3" ht="15">
      <c r="A110" s="4" t="s">
        <v>70</v>
      </c>
      <c r="B110" s="4" t="s">
        <v>366</v>
      </c>
      <c r="C110" s="128"/>
    </row>
    <row r="111" spans="1:3" ht="15">
      <c r="A111" s="12" t="s">
        <v>69</v>
      </c>
      <c r="B111" s="4" t="s">
        <v>366</v>
      </c>
      <c r="C111" s="128"/>
    </row>
    <row r="112" spans="1:3" ht="15">
      <c r="A112" s="12" t="s">
        <v>68</v>
      </c>
      <c r="B112" s="4" t="s">
        <v>366</v>
      </c>
      <c r="C112" s="128"/>
    </row>
    <row r="113" spans="1:3" ht="15">
      <c r="A113" s="12" t="s">
        <v>66</v>
      </c>
      <c r="B113" s="4" t="s">
        <v>366</v>
      </c>
      <c r="C113" s="128"/>
    </row>
    <row r="114" spans="1:3" ht="15">
      <c r="A114" s="12" t="s">
        <v>67</v>
      </c>
      <c r="B114" s="4" t="s">
        <v>366</v>
      </c>
      <c r="C114" s="128"/>
    </row>
    <row r="115" spans="1:3" ht="15">
      <c r="A115" s="14" t="s">
        <v>22</v>
      </c>
      <c r="B115" s="7" t="s">
        <v>366</v>
      </c>
      <c r="C115" s="130">
        <f>SUM(C105:C114)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4/2020. (II. 27.)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120" zoomScaleNormal="120" zoomScalePageLayoutView="0" workbookViewId="0" topLeftCell="B1">
      <selection activeCell="E14" sqref="E14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52" t="s">
        <v>553</v>
      </c>
      <c r="B1" s="156"/>
      <c r="C1" s="156"/>
      <c r="D1" s="156"/>
      <c r="E1" s="156"/>
      <c r="F1" s="156"/>
      <c r="G1" s="156"/>
    </row>
    <row r="2" spans="1:7" ht="25.5" customHeight="1">
      <c r="A2" s="157" t="s">
        <v>543</v>
      </c>
      <c r="B2" s="156"/>
      <c r="C2" s="156"/>
      <c r="D2" s="156"/>
      <c r="E2" s="156"/>
      <c r="F2" s="156"/>
      <c r="G2" s="156"/>
    </row>
    <row r="3" spans="1:7" ht="21.75" customHeight="1">
      <c r="A3" s="61"/>
      <c r="B3" s="55"/>
      <c r="C3" s="55"/>
      <c r="D3" s="55"/>
      <c r="E3" s="55"/>
      <c r="F3" s="55"/>
      <c r="G3" s="55"/>
    </row>
    <row r="4" ht="20.25" customHeight="1">
      <c r="A4" s="3" t="s">
        <v>88</v>
      </c>
    </row>
    <row r="5" spans="1:7" ht="39">
      <c r="A5" s="40" t="s">
        <v>85</v>
      </c>
      <c r="B5" s="2" t="s">
        <v>121</v>
      </c>
      <c r="C5" s="56" t="s">
        <v>529</v>
      </c>
      <c r="D5" s="56" t="s">
        <v>91</v>
      </c>
      <c r="E5" s="56" t="s">
        <v>92</v>
      </c>
      <c r="F5" s="56" t="s">
        <v>86</v>
      </c>
      <c r="G5" s="40" t="s">
        <v>95</v>
      </c>
    </row>
    <row r="6" spans="1:7" ht="26.25" customHeight="1">
      <c r="A6" s="59" t="s">
        <v>93</v>
      </c>
      <c r="B6" s="4" t="s">
        <v>273</v>
      </c>
      <c r="C6" s="128">
        <v>43209504</v>
      </c>
      <c r="D6" s="128">
        <v>27407490</v>
      </c>
      <c r="E6" s="128">
        <v>349731252</v>
      </c>
      <c r="F6" s="128">
        <v>230090930</v>
      </c>
      <c r="G6" s="128">
        <f>SUM(C6:F6)</f>
        <v>650439176</v>
      </c>
    </row>
    <row r="7" spans="1:7" ht="26.25" customHeight="1">
      <c r="A7" s="59" t="s">
        <v>94</v>
      </c>
      <c r="B7" s="4" t="s">
        <v>273</v>
      </c>
      <c r="C7" s="128">
        <v>320000</v>
      </c>
      <c r="D7" s="128">
        <v>526670</v>
      </c>
      <c r="E7" s="128">
        <v>1702831</v>
      </c>
      <c r="F7" s="128">
        <v>9284630</v>
      </c>
      <c r="G7" s="128">
        <f>SUM(C7:F7)</f>
        <v>11834131</v>
      </c>
    </row>
    <row r="8" spans="1:7" ht="22.5" customHeight="1">
      <c r="A8" s="40" t="s">
        <v>96</v>
      </c>
      <c r="B8" s="64"/>
      <c r="C8" s="129">
        <f>SUM(C6:C7)</f>
        <v>43529504</v>
      </c>
      <c r="D8" s="129">
        <f>SUM(D6:D7)</f>
        <v>27934160</v>
      </c>
      <c r="E8" s="129">
        <f>SUM(E6:E7)</f>
        <v>351434083</v>
      </c>
      <c r="F8" s="129">
        <f>SUM(F6:F7)</f>
        <v>239375560</v>
      </c>
      <c r="G8" s="129">
        <f>SUM(G6:G7)</f>
        <v>662273307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&amp;R1/9. melléklet a 4/2020. (II. 27.)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0"/>
  <sheetViews>
    <sheetView view="pageBreakPreview" zoomScale="120" zoomScaleSheetLayoutView="120" zoomScalePageLayoutView="0" workbookViewId="0" topLeftCell="A27">
      <selection activeCell="F36" sqref="F36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52" t="s">
        <v>553</v>
      </c>
      <c r="B1" s="153"/>
      <c r="C1" s="153"/>
      <c r="D1" s="153"/>
      <c r="E1" s="153"/>
      <c r="F1" s="153"/>
      <c r="G1" s="153"/>
      <c r="H1" s="153"/>
    </row>
    <row r="2" spans="1:8" ht="26.25" customHeight="1">
      <c r="A2" s="151" t="s">
        <v>544</v>
      </c>
      <c r="B2" s="156"/>
      <c r="C2" s="156"/>
      <c r="D2" s="156"/>
      <c r="E2" s="156"/>
      <c r="F2" s="156"/>
      <c r="G2" s="156"/>
      <c r="H2" s="156"/>
    </row>
    <row r="4" spans="1:8" ht="45">
      <c r="A4" s="1" t="s">
        <v>120</v>
      </c>
      <c r="B4" s="2" t="s">
        <v>121</v>
      </c>
      <c r="C4" s="50" t="s">
        <v>100</v>
      </c>
      <c r="D4" s="50" t="s">
        <v>91</v>
      </c>
      <c r="E4" s="50" t="s">
        <v>92</v>
      </c>
      <c r="F4" s="50" t="s">
        <v>86</v>
      </c>
      <c r="G4" s="50" t="s">
        <v>87</v>
      </c>
      <c r="H4" s="56" t="s">
        <v>95</v>
      </c>
    </row>
    <row r="5" spans="1:8" ht="15" hidden="1">
      <c r="A5" s="24"/>
      <c r="B5" s="24"/>
      <c r="C5" s="24"/>
      <c r="D5" s="24"/>
      <c r="E5" s="24"/>
      <c r="F5" s="24"/>
      <c r="G5" s="24"/>
      <c r="H5" s="24"/>
    </row>
    <row r="6" spans="1:8" ht="15" hidden="1">
      <c r="A6" s="24"/>
      <c r="B6" s="24"/>
      <c r="C6" s="24"/>
      <c r="D6" s="24"/>
      <c r="E6" s="24"/>
      <c r="F6" s="24"/>
      <c r="G6" s="24"/>
      <c r="H6" s="24"/>
    </row>
    <row r="7" spans="1:8" ht="15" hidden="1">
      <c r="A7" s="24"/>
      <c r="B7" s="24"/>
      <c r="C7" s="24"/>
      <c r="D7" s="24"/>
      <c r="E7" s="24"/>
      <c r="F7" s="24"/>
      <c r="G7" s="24"/>
      <c r="H7" s="24"/>
    </row>
    <row r="8" spans="1:8" ht="15" hidden="1">
      <c r="A8" s="24"/>
      <c r="B8" s="24"/>
      <c r="C8" s="24"/>
      <c r="D8" s="24"/>
      <c r="E8" s="24"/>
      <c r="F8" s="24"/>
      <c r="G8" s="24"/>
      <c r="H8" s="24"/>
    </row>
    <row r="9" spans="1:8" ht="15.75">
      <c r="A9" s="85" t="s">
        <v>528</v>
      </c>
      <c r="B9" s="24"/>
      <c r="C9" s="128"/>
      <c r="D9" s="128"/>
      <c r="E9" s="128"/>
      <c r="F9" s="128"/>
      <c r="G9" s="128"/>
      <c r="H9" s="128">
        <f>SUM(C9:G9)</f>
        <v>0</v>
      </c>
    </row>
    <row r="10" spans="1:8" s="75" customFormat="1" ht="15">
      <c r="A10" s="14" t="s">
        <v>222</v>
      </c>
      <c r="B10" s="74" t="s">
        <v>223</v>
      </c>
      <c r="C10" s="129"/>
      <c r="D10" s="129"/>
      <c r="E10" s="129"/>
      <c r="F10" s="129">
        <f>SUM(F9)</f>
        <v>0</v>
      </c>
      <c r="G10" s="129"/>
      <c r="H10" s="129">
        <f aca="true" t="shared" si="0" ref="H10:H28">SUM(C10:G10)</f>
        <v>0</v>
      </c>
    </row>
    <row r="11" spans="1:8" ht="15" hidden="1">
      <c r="A11" s="12"/>
      <c r="B11" s="5"/>
      <c r="C11" s="128"/>
      <c r="D11" s="128"/>
      <c r="E11" s="128"/>
      <c r="F11" s="128"/>
      <c r="G11" s="128"/>
      <c r="H11" s="128">
        <f t="shared" si="0"/>
        <v>0</v>
      </c>
    </row>
    <row r="12" spans="1:8" ht="15" hidden="1">
      <c r="A12" s="12"/>
      <c r="B12" s="5"/>
      <c r="C12" s="128"/>
      <c r="D12" s="128"/>
      <c r="E12" s="128"/>
      <c r="F12" s="128"/>
      <c r="G12" s="128"/>
      <c r="H12" s="128">
        <f t="shared" si="0"/>
        <v>0</v>
      </c>
    </row>
    <row r="13" spans="1:8" ht="15" hidden="1">
      <c r="A13" s="12"/>
      <c r="B13" s="5"/>
      <c r="C13" s="128"/>
      <c r="D13" s="128"/>
      <c r="E13" s="128"/>
      <c r="F13" s="128"/>
      <c r="G13" s="128"/>
      <c r="H13" s="128">
        <f t="shared" si="0"/>
        <v>0</v>
      </c>
    </row>
    <row r="14" spans="1:8" ht="15" hidden="1">
      <c r="A14" s="12"/>
      <c r="B14" s="5"/>
      <c r="C14" s="128"/>
      <c r="D14" s="128"/>
      <c r="E14" s="128"/>
      <c r="F14" s="128"/>
      <c r="G14" s="128"/>
      <c r="H14" s="128">
        <f t="shared" si="0"/>
        <v>0</v>
      </c>
    </row>
    <row r="15" spans="1:8" ht="15">
      <c r="A15" s="4" t="s">
        <v>546</v>
      </c>
      <c r="B15" s="5"/>
      <c r="C15" s="128"/>
      <c r="D15" s="128"/>
      <c r="E15" s="128"/>
      <c r="F15" s="128"/>
      <c r="G15" s="144">
        <v>1570000</v>
      </c>
      <c r="H15" s="128">
        <f t="shared" si="0"/>
        <v>1570000</v>
      </c>
    </row>
    <row r="16" spans="1:8" ht="15">
      <c r="A16" s="4" t="s">
        <v>555</v>
      </c>
      <c r="B16" s="5"/>
      <c r="C16" s="128"/>
      <c r="D16" s="128"/>
      <c r="E16" s="128"/>
      <c r="F16" s="128"/>
      <c r="G16" s="144">
        <v>1181102</v>
      </c>
      <c r="H16" s="128">
        <f t="shared" si="0"/>
        <v>1181102</v>
      </c>
    </row>
    <row r="17" spans="1:8" ht="15">
      <c r="A17" s="4" t="s">
        <v>561</v>
      </c>
      <c r="B17" s="5"/>
      <c r="C17" s="128"/>
      <c r="D17" s="128"/>
      <c r="E17" s="128"/>
      <c r="F17" s="128"/>
      <c r="G17" s="144">
        <v>1915539</v>
      </c>
      <c r="H17" s="128">
        <f t="shared" si="0"/>
        <v>1915539</v>
      </c>
    </row>
    <row r="18" spans="1:8" ht="15">
      <c r="A18" s="4" t="s">
        <v>558</v>
      </c>
      <c r="B18" s="5"/>
      <c r="C18" s="128"/>
      <c r="D18" s="128"/>
      <c r="E18" s="128"/>
      <c r="F18" s="128"/>
      <c r="G18" s="144">
        <v>5000000</v>
      </c>
      <c r="H18" s="128">
        <f t="shared" si="0"/>
        <v>5000000</v>
      </c>
    </row>
    <row r="19" spans="1:8" ht="15">
      <c r="A19" s="4" t="s">
        <v>559</v>
      </c>
      <c r="B19" s="5"/>
      <c r="C19" s="128"/>
      <c r="D19" s="128"/>
      <c r="E19" s="128"/>
      <c r="F19" s="128"/>
      <c r="G19" s="144">
        <v>1000000</v>
      </c>
      <c r="H19" s="128">
        <f t="shared" si="0"/>
        <v>1000000</v>
      </c>
    </row>
    <row r="20" spans="1:8" ht="15">
      <c r="A20" s="4" t="s">
        <v>560</v>
      </c>
      <c r="B20" s="5"/>
      <c r="C20" s="128"/>
      <c r="D20" s="128"/>
      <c r="E20" s="128"/>
      <c r="F20" s="128"/>
      <c r="G20" s="144">
        <v>4500000</v>
      </c>
      <c r="H20" s="128">
        <f t="shared" si="0"/>
        <v>4500000</v>
      </c>
    </row>
    <row r="21" spans="1:8" ht="15">
      <c r="A21" s="4" t="s">
        <v>562</v>
      </c>
      <c r="B21" s="5"/>
      <c r="C21" s="128"/>
      <c r="D21" s="128"/>
      <c r="E21" s="128"/>
      <c r="F21" s="128"/>
      <c r="G21" s="144">
        <v>154662520</v>
      </c>
      <c r="H21" s="128">
        <f t="shared" si="0"/>
        <v>154662520</v>
      </c>
    </row>
    <row r="22" spans="1:8" ht="15">
      <c r="A22" s="4" t="s">
        <v>563</v>
      </c>
      <c r="B22" s="5"/>
      <c r="C22" s="128"/>
      <c r="D22" s="128"/>
      <c r="E22" s="128"/>
      <c r="F22" s="128"/>
      <c r="G22" s="144">
        <v>700000</v>
      </c>
      <c r="H22" s="128">
        <f t="shared" si="0"/>
        <v>700000</v>
      </c>
    </row>
    <row r="23" spans="1:8" ht="15">
      <c r="A23" s="4" t="s">
        <v>576</v>
      </c>
      <c r="B23" s="5"/>
      <c r="C23" s="128"/>
      <c r="D23" s="128"/>
      <c r="E23" s="128"/>
      <c r="F23" s="128"/>
      <c r="G23" s="144">
        <v>3750000</v>
      </c>
      <c r="H23" s="128">
        <f t="shared" si="0"/>
        <v>3750000</v>
      </c>
    </row>
    <row r="24" spans="1:8" ht="15">
      <c r="A24" s="4" t="s">
        <v>575</v>
      </c>
      <c r="B24" s="5"/>
      <c r="C24" s="128"/>
      <c r="D24" s="128"/>
      <c r="E24" s="128"/>
      <c r="F24" s="128"/>
      <c r="G24" s="144">
        <v>650000</v>
      </c>
      <c r="H24" s="128">
        <f t="shared" si="0"/>
        <v>650000</v>
      </c>
    </row>
    <row r="25" spans="1:8" ht="15">
      <c r="A25" s="4" t="s">
        <v>577</v>
      </c>
      <c r="B25" s="5"/>
      <c r="C25" s="128"/>
      <c r="D25" s="128"/>
      <c r="E25" s="128"/>
      <c r="F25" s="128"/>
      <c r="G25" s="144">
        <v>366749180</v>
      </c>
      <c r="H25" s="128">
        <f t="shared" si="0"/>
        <v>366749180</v>
      </c>
    </row>
    <row r="26" spans="1:8" ht="15">
      <c r="A26" s="4" t="s">
        <v>578</v>
      </c>
      <c r="B26" s="5"/>
      <c r="C26" s="128"/>
      <c r="D26" s="128"/>
      <c r="E26" s="128"/>
      <c r="F26" s="128"/>
      <c r="G26" s="144">
        <v>221675621</v>
      </c>
      <c r="H26" s="128">
        <f t="shared" si="0"/>
        <v>221675621</v>
      </c>
    </row>
    <row r="27" spans="1:8" ht="15">
      <c r="A27" s="4" t="s">
        <v>579</v>
      </c>
      <c r="B27" s="5"/>
      <c r="C27" s="128"/>
      <c r="D27" s="128"/>
      <c r="E27" s="128"/>
      <c r="F27" s="128"/>
      <c r="G27" s="144">
        <v>325298449</v>
      </c>
      <c r="H27" s="128">
        <f t="shared" si="0"/>
        <v>325298449</v>
      </c>
    </row>
    <row r="28" spans="1:8" s="75" customFormat="1" ht="15">
      <c r="A28" s="14" t="s">
        <v>421</v>
      </c>
      <c r="B28" s="74" t="s">
        <v>224</v>
      </c>
      <c r="C28" s="129"/>
      <c r="D28" s="129"/>
      <c r="E28" s="129"/>
      <c r="F28" s="129"/>
      <c r="G28" s="129">
        <f>SUM(G15:G27)</f>
        <v>1088652411</v>
      </c>
      <c r="H28" s="129">
        <f t="shared" si="0"/>
        <v>1088652411</v>
      </c>
    </row>
    <row r="29" spans="1:8" ht="15" hidden="1">
      <c r="A29" s="12"/>
      <c r="B29" s="5"/>
      <c r="C29" s="128"/>
      <c r="D29" s="128"/>
      <c r="E29" s="128"/>
      <c r="F29" s="128"/>
      <c r="G29" s="128"/>
      <c r="H29" s="128"/>
    </row>
    <row r="30" spans="1:8" ht="15" hidden="1">
      <c r="A30" s="12"/>
      <c r="B30" s="5"/>
      <c r="C30" s="128"/>
      <c r="D30" s="128"/>
      <c r="E30" s="128"/>
      <c r="F30" s="128"/>
      <c r="G30" s="128"/>
      <c r="H30" s="128"/>
    </row>
    <row r="31" spans="1:8" ht="15" hidden="1">
      <c r="A31" s="12"/>
      <c r="B31" s="5"/>
      <c r="C31" s="128"/>
      <c r="D31" s="128"/>
      <c r="E31" s="128"/>
      <c r="F31" s="128"/>
      <c r="G31" s="128"/>
      <c r="H31" s="128"/>
    </row>
    <row r="32" spans="1:8" ht="14.25" customHeight="1">
      <c r="A32" s="12" t="s">
        <v>225</v>
      </c>
      <c r="B32" s="5"/>
      <c r="C32" s="128"/>
      <c r="D32" s="128">
        <v>110000</v>
      </c>
      <c r="E32" s="128"/>
      <c r="F32" s="128">
        <v>1451827</v>
      </c>
      <c r="G32" s="128">
        <v>202661</v>
      </c>
      <c r="H32" s="128">
        <f>SUM(C32:G32)</f>
        <v>1764488</v>
      </c>
    </row>
    <row r="33" spans="1:8" s="75" customFormat="1" ht="15">
      <c r="A33" s="6" t="s">
        <v>225</v>
      </c>
      <c r="B33" s="7" t="s">
        <v>226</v>
      </c>
      <c r="C33" s="129">
        <f>SUM(C32)</f>
        <v>0</v>
      </c>
      <c r="D33" s="129">
        <f>SUM(D32)</f>
        <v>110000</v>
      </c>
      <c r="E33" s="129">
        <f>SUM(E32)</f>
        <v>0</v>
      </c>
      <c r="F33" s="129">
        <f>SUM(F32)</f>
        <v>1451827</v>
      </c>
      <c r="G33" s="129">
        <f>SUM(G32:G32)</f>
        <v>202661</v>
      </c>
      <c r="H33" s="129">
        <f>SUM(H32:H32)</f>
        <v>1764488</v>
      </c>
    </row>
    <row r="34" spans="1:8" s="75" customFormat="1" ht="15">
      <c r="A34" s="4" t="s">
        <v>554</v>
      </c>
      <c r="B34" s="7"/>
      <c r="C34" s="142">
        <v>320000</v>
      </c>
      <c r="D34" s="129"/>
      <c r="E34" s="129"/>
      <c r="F34" s="129"/>
      <c r="G34" s="129"/>
      <c r="H34" s="142">
        <f aca="true" t="shared" si="1" ref="H34:H54">SUM(C34:G34)</f>
        <v>320000</v>
      </c>
    </row>
    <row r="35" spans="1:8" s="75" customFormat="1" ht="15">
      <c r="A35" s="4" t="s">
        <v>533</v>
      </c>
      <c r="B35" s="7"/>
      <c r="C35" s="142"/>
      <c r="D35" s="142">
        <v>304701</v>
      </c>
      <c r="E35" s="142">
        <v>200000</v>
      </c>
      <c r="F35" s="142">
        <v>546173</v>
      </c>
      <c r="G35" s="142">
        <v>157480</v>
      </c>
      <c r="H35" s="142">
        <f>SUM(C35:G35)</f>
        <v>1208354</v>
      </c>
    </row>
    <row r="36" spans="1:8" s="75" customFormat="1" ht="15">
      <c r="A36" s="4" t="s">
        <v>564</v>
      </c>
      <c r="B36" s="7"/>
      <c r="C36" s="142"/>
      <c r="D36" s="129"/>
      <c r="E36" s="142"/>
      <c r="F36" s="142"/>
      <c r="G36" s="142">
        <v>120000</v>
      </c>
      <c r="H36" s="142">
        <f t="shared" si="1"/>
        <v>120000</v>
      </c>
    </row>
    <row r="37" spans="1:8" s="75" customFormat="1" ht="15">
      <c r="A37" s="4" t="s">
        <v>580</v>
      </c>
      <c r="B37" s="7"/>
      <c r="C37" s="142"/>
      <c r="D37" s="129"/>
      <c r="E37" s="142"/>
      <c r="F37" s="142"/>
      <c r="G37" s="142">
        <v>163591</v>
      </c>
      <c r="H37" s="142">
        <f t="shared" si="1"/>
        <v>163591</v>
      </c>
    </row>
    <row r="38" spans="1:8" s="75" customFormat="1" ht="15">
      <c r="A38" s="4" t="s">
        <v>565</v>
      </c>
      <c r="B38" s="7"/>
      <c r="C38" s="142"/>
      <c r="D38" s="129"/>
      <c r="E38" s="142"/>
      <c r="F38" s="142"/>
      <c r="G38" s="142">
        <v>862186</v>
      </c>
      <c r="H38" s="142">
        <f t="shared" si="1"/>
        <v>862186</v>
      </c>
    </row>
    <row r="39" spans="1:8" s="75" customFormat="1" ht="15">
      <c r="A39" s="4" t="s">
        <v>578</v>
      </c>
      <c r="B39" s="7"/>
      <c r="C39" s="142"/>
      <c r="D39" s="129"/>
      <c r="E39" s="142"/>
      <c r="F39" s="142"/>
      <c r="G39" s="142">
        <v>40000000</v>
      </c>
      <c r="H39" s="142">
        <f t="shared" si="1"/>
        <v>40000000</v>
      </c>
    </row>
    <row r="40" spans="1:8" s="75" customFormat="1" ht="15">
      <c r="A40" s="4" t="s">
        <v>579</v>
      </c>
      <c r="B40" s="7"/>
      <c r="C40" s="142"/>
      <c r="D40" s="129"/>
      <c r="E40" s="142"/>
      <c r="F40" s="142"/>
      <c r="G40" s="142">
        <v>15000000</v>
      </c>
      <c r="H40" s="142">
        <f t="shared" si="1"/>
        <v>15000000</v>
      </c>
    </row>
    <row r="41" spans="1:8" s="75" customFormat="1" ht="15">
      <c r="A41" s="4" t="s">
        <v>582</v>
      </c>
      <c r="B41" s="7"/>
      <c r="C41" s="142"/>
      <c r="D41" s="129"/>
      <c r="E41" s="142"/>
      <c r="F41" s="142"/>
      <c r="G41" s="142">
        <v>1245000</v>
      </c>
      <c r="H41" s="142">
        <f t="shared" si="1"/>
        <v>1245000</v>
      </c>
    </row>
    <row r="42" spans="1:8" s="75" customFormat="1" ht="15">
      <c r="A42" s="4" t="s">
        <v>581</v>
      </c>
      <c r="B42" s="7"/>
      <c r="C42" s="142"/>
      <c r="D42" s="129"/>
      <c r="E42" s="142"/>
      <c r="F42" s="142"/>
      <c r="G42" s="142">
        <v>1000000</v>
      </c>
      <c r="H42" s="142">
        <f t="shared" si="1"/>
        <v>1000000</v>
      </c>
    </row>
    <row r="43" spans="1:8" s="75" customFormat="1" ht="15">
      <c r="A43" s="4" t="s">
        <v>583</v>
      </c>
      <c r="B43" s="7"/>
      <c r="C43" s="142"/>
      <c r="D43" s="129"/>
      <c r="E43" s="142"/>
      <c r="F43" s="142"/>
      <c r="G43" s="142">
        <v>2950000</v>
      </c>
      <c r="H43" s="142">
        <f t="shared" si="1"/>
        <v>2950000</v>
      </c>
    </row>
    <row r="44" spans="1:8" s="75" customFormat="1" ht="15">
      <c r="A44" s="4" t="s">
        <v>584</v>
      </c>
      <c r="B44" s="7"/>
      <c r="C44" s="142"/>
      <c r="D44" s="129"/>
      <c r="E44" s="142"/>
      <c r="F44" s="142"/>
      <c r="G44" s="142">
        <v>221637</v>
      </c>
      <c r="H44" s="142">
        <f t="shared" si="1"/>
        <v>221637</v>
      </c>
    </row>
    <row r="45" spans="1:8" s="75" customFormat="1" ht="15">
      <c r="A45" s="4" t="s">
        <v>585</v>
      </c>
      <c r="B45" s="7"/>
      <c r="C45" s="142"/>
      <c r="D45" s="129"/>
      <c r="E45" s="142"/>
      <c r="F45" s="142"/>
      <c r="G45" s="142">
        <v>791889</v>
      </c>
      <c r="H45" s="142">
        <f t="shared" si="1"/>
        <v>791889</v>
      </c>
    </row>
    <row r="46" spans="1:8" s="75" customFormat="1" ht="15">
      <c r="A46" s="4" t="s">
        <v>596</v>
      </c>
      <c r="B46" s="7"/>
      <c r="C46" s="142"/>
      <c r="D46" s="129"/>
      <c r="E46" s="142"/>
      <c r="F46" s="142"/>
      <c r="G46" s="142">
        <v>232000</v>
      </c>
      <c r="H46" s="142">
        <f t="shared" si="1"/>
        <v>232000</v>
      </c>
    </row>
    <row r="47" spans="1:8" s="75" customFormat="1" ht="30">
      <c r="A47" s="4" t="s">
        <v>599</v>
      </c>
      <c r="B47" s="7"/>
      <c r="C47" s="142"/>
      <c r="D47" s="129"/>
      <c r="E47" s="142">
        <v>1140754</v>
      </c>
      <c r="F47" s="142"/>
      <c r="G47" s="142"/>
      <c r="H47" s="142">
        <f t="shared" si="1"/>
        <v>1140754</v>
      </c>
    </row>
    <row r="48" spans="1:8" s="75" customFormat="1" ht="15">
      <c r="A48" s="4" t="s">
        <v>605</v>
      </c>
      <c r="B48" s="7"/>
      <c r="C48" s="142"/>
      <c r="D48" s="129"/>
      <c r="E48" s="142"/>
      <c r="F48" s="142"/>
      <c r="G48" s="142">
        <v>496115</v>
      </c>
      <c r="H48" s="142">
        <f t="shared" si="1"/>
        <v>496115</v>
      </c>
    </row>
    <row r="49" spans="1:8" s="75" customFormat="1" ht="15">
      <c r="A49" s="4" t="s">
        <v>606</v>
      </c>
      <c r="B49" s="7"/>
      <c r="C49" s="142"/>
      <c r="D49" s="129"/>
      <c r="E49" s="142"/>
      <c r="F49" s="142"/>
      <c r="G49" s="142">
        <v>791004</v>
      </c>
      <c r="H49" s="142">
        <f t="shared" si="1"/>
        <v>791004</v>
      </c>
    </row>
    <row r="50" spans="1:8" s="75" customFormat="1" ht="15">
      <c r="A50" s="4" t="s">
        <v>607</v>
      </c>
      <c r="B50" s="7"/>
      <c r="C50" s="142"/>
      <c r="D50" s="129"/>
      <c r="E50" s="142"/>
      <c r="F50" s="142"/>
      <c r="G50" s="142">
        <v>62205</v>
      </c>
      <c r="H50" s="142">
        <f t="shared" si="1"/>
        <v>62205</v>
      </c>
    </row>
    <row r="51" spans="1:8" s="75" customFormat="1" ht="15">
      <c r="A51" s="4" t="s">
        <v>608</v>
      </c>
      <c r="B51" s="7"/>
      <c r="C51" s="142"/>
      <c r="D51" s="129"/>
      <c r="E51" s="142"/>
      <c r="F51" s="142"/>
      <c r="G51" s="142">
        <v>538740</v>
      </c>
      <c r="H51" s="142">
        <f t="shared" si="1"/>
        <v>538740</v>
      </c>
    </row>
    <row r="52" spans="1:8" s="75" customFormat="1" ht="15">
      <c r="A52" s="4" t="s">
        <v>620</v>
      </c>
      <c r="B52" s="7"/>
      <c r="C52" s="142"/>
      <c r="D52" s="129"/>
      <c r="E52" s="142"/>
      <c r="F52" s="142"/>
      <c r="G52" s="142">
        <v>467630</v>
      </c>
      <c r="H52" s="142">
        <f t="shared" si="1"/>
        <v>467630</v>
      </c>
    </row>
    <row r="53" spans="1:8" s="75" customFormat="1" ht="15">
      <c r="A53" s="4" t="s">
        <v>621</v>
      </c>
      <c r="B53" s="7"/>
      <c r="C53" s="142"/>
      <c r="D53" s="129"/>
      <c r="E53" s="142"/>
      <c r="F53" s="142"/>
      <c r="G53" s="142">
        <v>86606</v>
      </c>
      <c r="H53" s="142">
        <f t="shared" si="1"/>
        <v>86606</v>
      </c>
    </row>
    <row r="54" spans="1:8" s="75" customFormat="1" ht="15">
      <c r="A54" s="4" t="s">
        <v>622</v>
      </c>
      <c r="B54" s="7"/>
      <c r="C54" s="142"/>
      <c r="D54" s="129"/>
      <c r="E54" s="142"/>
      <c r="F54" s="142">
        <v>5354331</v>
      </c>
      <c r="G54" s="142"/>
      <c r="H54" s="142">
        <f t="shared" si="1"/>
        <v>5354331</v>
      </c>
    </row>
    <row r="55" spans="1:8" s="75" customFormat="1" ht="15">
      <c r="A55" s="14" t="s">
        <v>227</v>
      </c>
      <c r="B55" s="74" t="s">
        <v>228</v>
      </c>
      <c r="C55" s="129">
        <f>SUM(C34:C45)</f>
        <v>320000</v>
      </c>
      <c r="D55" s="129">
        <f>SUM(D34:D45)</f>
        <v>304701</v>
      </c>
      <c r="E55" s="129">
        <f>SUM(E35:E47)</f>
        <v>1340754</v>
      </c>
      <c r="F55" s="129">
        <f>SUM(F34:F54)</f>
        <v>5900504</v>
      </c>
      <c r="G55" s="129">
        <f>SUM(G34:G53)</f>
        <v>65186083</v>
      </c>
      <c r="H55" s="129">
        <f>SUM(H34:H51)</f>
        <v>67143475</v>
      </c>
    </row>
    <row r="56" spans="1:8" s="75" customFormat="1" ht="15">
      <c r="A56" s="14" t="s">
        <v>229</v>
      </c>
      <c r="B56" s="74" t="s">
        <v>230</v>
      </c>
      <c r="C56" s="129"/>
      <c r="D56" s="129"/>
      <c r="E56" s="129"/>
      <c r="F56" s="129"/>
      <c r="G56" s="129"/>
      <c r="H56" s="129"/>
    </row>
    <row r="57" spans="1:8" ht="15" hidden="1">
      <c r="A57" s="12"/>
      <c r="B57" s="5"/>
      <c r="C57" s="128"/>
      <c r="D57" s="128"/>
      <c r="E57" s="128"/>
      <c r="F57" s="128"/>
      <c r="G57" s="128"/>
      <c r="H57" s="128"/>
    </row>
    <row r="58" spans="1:8" ht="15" hidden="1">
      <c r="A58" s="12"/>
      <c r="B58" s="5"/>
      <c r="C58" s="128"/>
      <c r="D58" s="128"/>
      <c r="E58" s="128"/>
      <c r="F58" s="128"/>
      <c r="G58" s="128"/>
      <c r="H58" s="128"/>
    </row>
    <row r="59" spans="1:8" s="75" customFormat="1" ht="25.5">
      <c r="A59" s="6" t="s">
        <v>233</v>
      </c>
      <c r="B59" s="7" t="s">
        <v>234</v>
      </c>
      <c r="C59" s="129"/>
      <c r="D59" s="129">
        <v>111969</v>
      </c>
      <c r="E59" s="129">
        <v>362077</v>
      </c>
      <c r="F59" s="129">
        <v>1932299</v>
      </c>
      <c r="G59" s="130">
        <v>302228702</v>
      </c>
      <c r="H59" s="129">
        <f>SUM(C59:G59)</f>
        <v>304635047</v>
      </c>
    </row>
    <row r="60" spans="1:8" ht="15.75">
      <c r="A60" s="16" t="s">
        <v>422</v>
      </c>
      <c r="B60" s="8" t="s">
        <v>235</v>
      </c>
      <c r="C60" s="130">
        <f>C59+C55+C56+C33+C28</f>
        <v>320000</v>
      </c>
      <c r="D60" s="130">
        <f>D59+D55+D56+D33+D28</f>
        <v>526670</v>
      </c>
      <c r="E60" s="130">
        <f>E59+E55+E56+E33+E28</f>
        <v>1702831</v>
      </c>
      <c r="F60" s="130">
        <f>F59+F55+F56+F33+F28+F10</f>
        <v>9284630</v>
      </c>
      <c r="G60" s="130">
        <f>G59+G55+G56+G33+G28</f>
        <v>1456269857</v>
      </c>
      <c r="H60" s="130">
        <f>SUM(C60:G60)</f>
        <v>1468103988</v>
      </c>
    </row>
    <row r="61" spans="1:8" ht="15.75" hidden="1">
      <c r="A61" s="18"/>
      <c r="B61" s="7"/>
      <c r="C61" s="128"/>
      <c r="D61" s="128"/>
      <c r="E61" s="128"/>
      <c r="F61" s="128"/>
      <c r="G61" s="128"/>
      <c r="H61" s="128"/>
    </row>
    <row r="62" spans="1:8" ht="15.75" hidden="1">
      <c r="A62" s="18"/>
      <c r="B62" s="7"/>
      <c r="C62" s="128"/>
      <c r="D62" s="128"/>
      <c r="E62" s="128"/>
      <c r="F62" s="128"/>
      <c r="G62" s="128"/>
      <c r="H62" s="128"/>
    </row>
    <row r="63" spans="1:8" ht="15.75" hidden="1">
      <c r="A63" s="18"/>
      <c r="B63" s="7"/>
      <c r="C63" s="128"/>
      <c r="D63" s="128"/>
      <c r="E63" s="128"/>
      <c r="F63" s="128"/>
      <c r="G63" s="128"/>
      <c r="H63" s="128"/>
    </row>
    <row r="64" spans="1:8" ht="30">
      <c r="A64" s="12" t="s">
        <v>557</v>
      </c>
      <c r="B64" s="7"/>
      <c r="C64" s="128"/>
      <c r="D64" s="128"/>
      <c r="E64" s="128"/>
      <c r="F64" s="128"/>
      <c r="G64" s="128">
        <v>7874016</v>
      </c>
      <c r="H64" s="128">
        <f>SUM(G64)</f>
        <v>7874016</v>
      </c>
    </row>
    <row r="65" spans="1:8" ht="15">
      <c r="A65" s="12" t="s">
        <v>556</v>
      </c>
      <c r="B65" s="7"/>
      <c r="C65" s="128"/>
      <c r="D65" s="128"/>
      <c r="E65" s="128"/>
      <c r="F65" s="128"/>
      <c r="G65" s="128">
        <v>3937008</v>
      </c>
      <c r="H65" s="128">
        <f aca="true" t="shared" si="2" ref="H65:H79">SUM(G65)</f>
        <v>3937008</v>
      </c>
    </row>
    <row r="66" spans="1:8" ht="15">
      <c r="A66" s="12" t="s">
        <v>586</v>
      </c>
      <c r="B66" s="7"/>
      <c r="C66" s="128"/>
      <c r="D66" s="128"/>
      <c r="E66" s="128"/>
      <c r="F66" s="128"/>
      <c r="G66" s="128">
        <v>17545620</v>
      </c>
      <c r="H66" s="128">
        <f t="shared" si="2"/>
        <v>17545620</v>
      </c>
    </row>
    <row r="67" spans="1:8" ht="30">
      <c r="A67" s="12" t="s">
        <v>588</v>
      </c>
      <c r="B67" s="7"/>
      <c r="C67" s="128"/>
      <c r="D67" s="128"/>
      <c r="E67" s="128"/>
      <c r="F67" s="128"/>
      <c r="G67" s="128">
        <v>27931497</v>
      </c>
      <c r="H67" s="128">
        <f t="shared" si="2"/>
        <v>27931497</v>
      </c>
    </row>
    <row r="68" spans="1:8" ht="15">
      <c r="A68" s="12" t="s">
        <v>587</v>
      </c>
      <c r="B68" s="7"/>
      <c r="C68" s="128"/>
      <c r="D68" s="128"/>
      <c r="E68" s="128"/>
      <c r="F68" s="128"/>
      <c r="G68" s="128">
        <v>6732566</v>
      </c>
      <c r="H68" s="128">
        <f t="shared" si="2"/>
        <v>6732566</v>
      </c>
    </row>
    <row r="69" spans="1:8" ht="15">
      <c r="A69" s="4" t="s">
        <v>596</v>
      </c>
      <c r="B69" s="7"/>
      <c r="C69" s="128"/>
      <c r="D69" s="128"/>
      <c r="E69" s="128"/>
      <c r="F69" s="128"/>
      <c r="G69" s="128">
        <v>28319394</v>
      </c>
      <c r="H69" s="128">
        <f t="shared" si="2"/>
        <v>28319394</v>
      </c>
    </row>
    <row r="70" spans="1:8" ht="15">
      <c r="A70" s="12" t="s">
        <v>597</v>
      </c>
      <c r="B70" s="7"/>
      <c r="C70" s="128"/>
      <c r="D70" s="128"/>
      <c r="E70" s="128"/>
      <c r="F70" s="128"/>
      <c r="G70" s="128">
        <v>65604763</v>
      </c>
      <c r="H70" s="128">
        <f t="shared" si="2"/>
        <v>65604763</v>
      </c>
    </row>
    <row r="71" spans="1:8" ht="15">
      <c r="A71" s="12" t="s">
        <v>598</v>
      </c>
      <c r="B71" s="7"/>
      <c r="C71" s="128"/>
      <c r="D71" s="128"/>
      <c r="E71" s="128"/>
      <c r="F71" s="128"/>
      <c r="G71" s="128">
        <v>3768702</v>
      </c>
      <c r="H71" s="128">
        <f t="shared" si="2"/>
        <v>3768702</v>
      </c>
    </row>
    <row r="72" spans="1:8" ht="15">
      <c r="A72" s="12" t="s">
        <v>609</v>
      </c>
      <c r="B72" s="7"/>
      <c r="C72" s="128"/>
      <c r="D72" s="128"/>
      <c r="E72" s="128"/>
      <c r="F72" s="128"/>
      <c r="G72" s="128">
        <v>26467378</v>
      </c>
      <c r="H72" s="128">
        <f t="shared" si="2"/>
        <v>26467378</v>
      </c>
    </row>
    <row r="73" spans="1:8" ht="15">
      <c r="A73" s="12" t="s">
        <v>619</v>
      </c>
      <c r="B73" s="7"/>
      <c r="C73" s="128"/>
      <c r="D73" s="128"/>
      <c r="E73" s="128"/>
      <c r="F73" s="128"/>
      <c r="G73" s="128">
        <v>1184135</v>
      </c>
      <c r="H73" s="128">
        <f t="shared" si="2"/>
        <v>1184135</v>
      </c>
    </row>
    <row r="74" spans="1:8" ht="15">
      <c r="A74" s="12" t="s">
        <v>618</v>
      </c>
      <c r="B74" s="7"/>
      <c r="C74" s="128"/>
      <c r="D74" s="128"/>
      <c r="E74" s="128"/>
      <c r="F74" s="128"/>
      <c r="G74" s="128">
        <v>2680000</v>
      </c>
      <c r="H74" s="128">
        <f t="shared" si="2"/>
        <v>2680000</v>
      </c>
    </row>
    <row r="75" spans="1:8" s="75" customFormat="1" ht="15">
      <c r="A75" s="14" t="s">
        <v>236</v>
      </c>
      <c r="B75" s="74" t="s">
        <v>237</v>
      </c>
      <c r="C75" s="129">
        <f>SUM(C64:C65)</f>
        <v>0</v>
      </c>
      <c r="D75" s="129"/>
      <c r="E75" s="129"/>
      <c r="F75" s="129"/>
      <c r="G75" s="129">
        <f>SUM(G64:G74)</f>
        <v>192045079</v>
      </c>
      <c r="H75" s="129">
        <f>SUM(H64:H74)</f>
        <v>192045079</v>
      </c>
    </row>
    <row r="76" spans="1:8" ht="15" hidden="1">
      <c r="A76" s="12"/>
      <c r="B76" s="5"/>
      <c r="C76" s="128"/>
      <c r="D76" s="128"/>
      <c r="E76" s="128"/>
      <c r="F76" s="128"/>
      <c r="G76" s="129">
        <f>SUM(G75:G75)</f>
        <v>192045079</v>
      </c>
      <c r="H76" s="128">
        <f t="shared" si="2"/>
        <v>192045079</v>
      </c>
    </row>
    <row r="77" spans="1:8" ht="15" hidden="1">
      <c r="A77" s="12"/>
      <c r="B77" s="5"/>
      <c r="C77" s="128"/>
      <c r="D77" s="128"/>
      <c r="E77" s="128"/>
      <c r="F77" s="128"/>
      <c r="G77" s="129">
        <f>SUM(G75:G76)</f>
        <v>384090158</v>
      </c>
      <c r="H77" s="128">
        <f t="shared" si="2"/>
        <v>384090158</v>
      </c>
    </row>
    <row r="78" spans="1:8" ht="15" hidden="1">
      <c r="A78" s="12"/>
      <c r="B78" s="5"/>
      <c r="C78" s="128"/>
      <c r="D78" s="128"/>
      <c r="E78" s="128"/>
      <c r="F78" s="128"/>
      <c r="G78" s="129">
        <f>SUM(G75:G77)</f>
        <v>768180316</v>
      </c>
      <c r="H78" s="128">
        <f t="shared" si="2"/>
        <v>768180316</v>
      </c>
    </row>
    <row r="79" spans="1:8" ht="15">
      <c r="A79" s="14" t="s">
        <v>238</v>
      </c>
      <c r="B79" s="74" t="s">
        <v>239</v>
      </c>
      <c r="C79" s="128"/>
      <c r="D79" s="128"/>
      <c r="E79" s="128"/>
      <c r="F79" s="128"/>
      <c r="G79" s="128"/>
      <c r="H79" s="128">
        <f t="shared" si="2"/>
        <v>0</v>
      </c>
    </row>
    <row r="80" spans="1:8" ht="15" hidden="1">
      <c r="A80" s="14"/>
      <c r="B80" s="74"/>
      <c r="C80" s="128"/>
      <c r="D80" s="128"/>
      <c r="E80" s="128"/>
      <c r="F80" s="128"/>
      <c r="G80" s="128"/>
      <c r="H80" s="128"/>
    </row>
    <row r="81" spans="1:8" ht="15" hidden="1">
      <c r="A81" s="14"/>
      <c r="B81" s="74"/>
      <c r="C81" s="128"/>
      <c r="D81" s="128"/>
      <c r="E81" s="128"/>
      <c r="F81" s="128"/>
      <c r="G81" s="128"/>
      <c r="H81" s="128"/>
    </row>
    <row r="82" spans="1:8" ht="15" hidden="1">
      <c r="A82" s="14"/>
      <c r="B82" s="74"/>
      <c r="C82" s="128"/>
      <c r="D82" s="128"/>
      <c r="E82" s="128"/>
      <c r="F82" s="128"/>
      <c r="G82" s="128"/>
      <c r="H82" s="128"/>
    </row>
    <row r="83" spans="1:8" ht="15">
      <c r="A83" s="14" t="s">
        <v>240</v>
      </c>
      <c r="B83" s="74" t="s">
        <v>241</v>
      </c>
      <c r="C83" s="128"/>
      <c r="D83" s="128"/>
      <c r="E83" s="128"/>
      <c r="F83" s="128"/>
      <c r="G83" s="128"/>
      <c r="H83" s="128"/>
    </row>
    <row r="84" spans="1:8" ht="15">
      <c r="A84" s="14" t="s">
        <v>242</v>
      </c>
      <c r="B84" s="74" t="s">
        <v>243</v>
      </c>
      <c r="C84" s="128"/>
      <c r="D84" s="128"/>
      <c r="E84" s="128"/>
      <c r="F84" s="128"/>
      <c r="G84" s="130">
        <v>51394971</v>
      </c>
      <c r="H84" s="130">
        <f>SUM(C84:G84)</f>
        <v>51394971</v>
      </c>
    </row>
    <row r="85" spans="1:8" s="75" customFormat="1" ht="15.75">
      <c r="A85" s="16" t="s">
        <v>423</v>
      </c>
      <c r="B85" s="76" t="s">
        <v>244</v>
      </c>
      <c r="C85" s="130">
        <f>SUM(C75+C84)</f>
        <v>0</v>
      </c>
      <c r="D85" s="130">
        <f>SUM(D75+D84)</f>
        <v>0</v>
      </c>
      <c r="E85" s="130">
        <f>SUM(E75+E84)</f>
        <v>0</v>
      </c>
      <c r="F85" s="130">
        <f>SUM(F75+F84)</f>
        <v>0</v>
      </c>
      <c r="G85" s="130">
        <f>SUM(G75+G84)</f>
        <v>243440050</v>
      </c>
      <c r="H85" s="129">
        <f>SUM(H84+H75)</f>
        <v>243440050</v>
      </c>
    </row>
    <row r="88" spans="1:9" ht="46.5" customHeight="1">
      <c r="A88" s="158" t="s">
        <v>534</v>
      </c>
      <c r="B88" s="159"/>
      <c r="C88" s="159"/>
      <c r="D88" s="159"/>
      <c r="E88" s="159"/>
      <c r="F88" s="159"/>
      <c r="G88" s="159"/>
      <c r="H88" s="159"/>
      <c r="I88" s="159"/>
    </row>
    <row r="89" spans="1:9" ht="15">
      <c r="A89" s="90" t="s">
        <v>508</v>
      </c>
      <c r="B89" s="90" t="s">
        <v>509</v>
      </c>
      <c r="C89" s="90" t="s">
        <v>510</v>
      </c>
      <c r="D89" s="90" t="s">
        <v>511</v>
      </c>
      <c r="E89" s="90" t="s">
        <v>512</v>
      </c>
      <c r="F89" s="90" t="s">
        <v>513</v>
      </c>
      <c r="G89" s="90" t="s">
        <v>514</v>
      </c>
      <c r="H89" s="90" t="s">
        <v>515</v>
      </c>
      <c r="I89" s="90" t="s">
        <v>516</v>
      </c>
    </row>
    <row r="90" spans="1:9" ht="98.25">
      <c r="A90" s="91" t="s">
        <v>517</v>
      </c>
      <c r="B90" s="92" t="s">
        <v>519</v>
      </c>
      <c r="C90" s="92" t="s">
        <v>520</v>
      </c>
      <c r="D90" s="92" t="s">
        <v>521</v>
      </c>
      <c r="E90" s="92" t="s">
        <v>522</v>
      </c>
      <c r="F90" s="92" t="s">
        <v>523</v>
      </c>
      <c r="G90" s="92" t="s">
        <v>524</v>
      </c>
      <c r="H90" s="93" t="s">
        <v>525</v>
      </c>
      <c r="I90" s="94" t="s">
        <v>99</v>
      </c>
    </row>
    <row r="91" spans="1:9" ht="15">
      <c r="A91" s="4"/>
      <c r="B91" s="96"/>
      <c r="C91" s="97"/>
      <c r="D91" s="97"/>
      <c r="E91" s="97"/>
      <c r="F91" s="97"/>
      <c r="G91" s="97"/>
      <c r="H91" s="98"/>
      <c r="I91" s="99">
        <f aca="true" t="shared" si="3" ref="I91:I96">SUM(B91:H91)</f>
        <v>0</v>
      </c>
    </row>
    <row r="92" spans="1:9" ht="15">
      <c r="A92" s="95"/>
      <c r="B92" s="96"/>
      <c r="C92" s="97"/>
      <c r="D92" s="97"/>
      <c r="E92" s="97"/>
      <c r="F92" s="97"/>
      <c r="G92" s="97"/>
      <c r="H92" s="98"/>
      <c r="I92" s="99">
        <f t="shared" si="3"/>
        <v>0</v>
      </c>
    </row>
    <row r="93" spans="1:9" ht="15">
      <c r="A93" s="100"/>
      <c r="B93" s="96"/>
      <c r="C93" s="97"/>
      <c r="D93" s="97"/>
      <c r="E93" s="97"/>
      <c r="F93" s="97"/>
      <c r="G93" s="97"/>
      <c r="H93" s="98"/>
      <c r="I93" s="99">
        <f t="shared" si="3"/>
        <v>0</v>
      </c>
    </row>
    <row r="94" spans="1:9" ht="15">
      <c r="A94" s="95"/>
      <c r="B94" s="96"/>
      <c r="C94" s="97"/>
      <c r="D94" s="97"/>
      <c r="E94" s="97"/>
      <c r="F94" s="97"/>
      <c r="G94" s="97"/>
      <c r="H94" s="98"/>
      <c r="I94" s="99">
        <f t="shared" si="3"/>
        <v>0</v>
      </c>
    </row>
    <row r="95" spans="1:9" ht="15">
      <c r="A95" s="95"/>
      <c r="B95" s="96"/>
      <c r="C95" s="97"/>
      <c r="D95" s="97"/>
      <c r="E95" s="97"/>
      <c r="F95" s="97"/>
      <c r="G95" s="97"/>
      <c r="H95" s="98"/>
      <c r="I95" s="99">
        <f t="shared" si="3"/>
        <v>0</v>
      </c>
    </row>
    <row r="96" spans="1:9" ht="15.75">
      <c r="A96" s="94" t="s">
        <v>99</v>
      </c>
      <c r="B96" s="101">
        <f>SUM(B91:B95)</f>
        <v>0</v>
      </c>
      <c r="C96" s="97"/>
      <c r="D96" s="97"/>
      <c r="E96" s="97"/>
      <c r="F96" s="97"/>
      <c r="G96" s="97"/>
      <c r="H96" s="98"/>
      <c r="I96" s="99">
        <f t="shared" si="3"/>
        <v>0</v>
      </c>
    </row>
    <row r="97" spans="1:7" ht="15">
      <c r="A97" s="78"/>
      <c r="B97" s="79"/>
      <c r="C97" s="77"/>
      <c r="D97" s="77"/>
      <c r="E97" s="3"/>
      <c r="F97" s="3"/>
      <c r="G97" s="3"/>
    </row>
    <row r="98" spans="1:7" ht="15">
      <c r="A98" s="78"/>
      <c r="B98" s="79"/>
      <c r="C98" s="77"/>
      <c r="D98" s="77"/>
      <c r="E98" s="3"/>
      <c r="F98" s="3"/>
      <c r="G98" s="3"/>
    </row>
    <row r="99" spans="1:7" ht="15">
      <c r="A99" s="78"/>
      <c r="B99" s="79"/>
      <c r="C99" s="77"/>
      <c r="D99" s="77"/>
      <c r="E99" s="3"/>
      <c r="F99" s="3"/>
      <c r="G99" s="3"/>
    </row>
    <row r="100" spans="1:7" ht="15">
      <c r="A100" s="78"/>
      <c r="B100" s="79"/>
      <c r="C100" s="77"/>
      <c r="D100" s="77"/>
      <c r="E100" s="3"/>
      <c r="F100" s="3"/>
      <c r="G100" s="3"/>
    </row>
    <row r="101" spans="1:7" ht="15">
      <c r="A101" s="78"/>
      <c r="B101" s="79"/>
      <c r="C101" s="77"/>
      <c r="D101" s="77"/>
      <c r="E101" s="3"/>
      <c r="F101" s="3"/>
      <c r="G101" s="3"/>
    </row>
    <row r="102" spans="1:7" ht="15">
      <c r="A102" s="78"/>
      <c r="B102" s="79"/>
      <c r="C102" s="77"/>
      <c r="D102" s="77"/>
      <c r="E102" s="3"/>
      <c r="F102" s="3"/>
      <c r="G102" s="3"/>
    </row>
    <row r="103" spans="1:7" ht="15">
      <c r="A103" s="78"/>
      <c r="B103" s="79"/>
      <c r="C103" s="77"/>
      <c r="D103" s="77"/>
      <c r="E103" s="3"/>
      <c r="F103" s="3"/>
      <c r="G103" s="3"/>
    </row>
    <row r="104" spans="1:7" ht="15">
      <c r="A104" s="80"/>
      <c r="B104" s="79"/>
      <c r="C104" s="77"/>
      <c r="D104" s="77"/>
      <c r="E104" s="3"/>
      <c r="F104" s="3"/>
      <c r="G104" s="3"/>
    </row>
    <row r="105" spans="1:7" ht="15">
      <c r="A105" s="80"/>
      <c r="B105" s="79"/>
      <c r="C105" s="77"/>
      <c r="D105" s="77"/>
      <c r="E105" s="3"/>
      <c r="F105" s="3"/>
      <c r="G105" s="3"/>
    </row>
    <row r="106" spans="1:7" ht="15">
      <c r="A106" s="80"/>
      <c r="B106" s="79"/>
      <c r="C106" s="77"/>
      <c r="D106" s="77"/>
      <c r="E106" s="3"/>
      <c r="F106" s="3"/>
      <c r="G106" s="3"/>
    </row>
    <row r="107" spans="1:7" ht="15">
      <c r="A107" s="78"/>
      <c r="B107" s="79"/>
      <c r="C107" s="77"/>
      <c r="D107" s="77"/>
      <c r="E107" s="3"/>
      <c r="F107" s="3"/>
      <c r="G107" s="3"/>
    </row>
    <row r="108" spans="1:7" ht="15.75">
      <c r="A108" s="83"/>
      <c r="B108" s="84"/>
      <c r="C108" s="77"/>
      <c r="D108" s="77"/>
      <c r="E108" s="3"/>
      <c r="F108" s="3"/>
      <c r="G108" s="3"/>
    </row>
    <row r="109" spans="1:7" ht="15.75">
      <c r="A109" s="81"/>
      <c r="B109" s="82"/>
      <c r="C109" s="77"/>
      <c r="D109" s="77"/>
      <c r="E109" s="3"/>
      <c r="F109" s="3"/>
      <c r="G109" s="3"/>
    </row>
    <row r="110" spans="1:7" ht="15.75">
      <c r="A110" s="81"/>
      <c r="B110" s="82"/>
      <c r="C110" s="77"/>
      <c r="D110" s="77"/>
      <c r="E110" s="3"/>
      <c r="F110" s="3"/>
      <c r="G110" s="3"/>
    </row>
    <row r="111" spans="1:7" ht="15.75">
      <c r="A111" s="81"/>
      <c r="B111" s="82"/>
      <c r="C111" s="77"/>
      <c r="D111" s="77"/>
      <c r="E111" s="3"/>
      <c r="F111" s="3"/>
      <c r="G111" s="3"/>
    </row>
    <row r="112" spans="1:7" ht="15.75">
      <c r="A112" s="81"/>
      <c r="B112" s="82"/>
      <c r="C112" s="77"/>
      <c r="D112" s="77"/>
      <c r="E112" s="3"/>
      <c r="F112" s="3"/>
      <c r="G112" s="3"/>
    </row>
    <row r="113" spans="1:7" ht="15">
      <c r="A113" s="78"/>
      <c r="B113" s="79"/>
      <c r="C113" s="77"/>
      <c r="D113" s="77"/>
      <c r="E113" s="3"/>
      <c r="F113" s="3"/>
      <c r="G113" s="3"/>
    </row>
    <row r="114" spans="1:7" ht="15">
      <c r="A114" s="78"/>
      <c r="B114" s="79"/>
      <c r="C114" s="77"/>
      <c r="D114" s="77"/>
      <c r="E114" s="3"/>
      <c r="F114" s="3"/>
      <c r="G114" s="3"/>
    </row>
    <row r="115" spans="1:7" ht="15">
      <c r="A115" s="78"/>
      <c r="B115" s="79"/>
      <c r="C115" s="77"/>
      <c r="D115" s="77"/>
      <c r="E115" s="3"/>
      <c r="F115" s="3"/>
      <c r="G115" s="3"/>
    </row>
    <row r="116" spans="1:7" ht="15">
      <c r="A116" s="78"/>
      <c r="B116" s="79"/>
      <c r="C116" s="77"/>
      <c r="D116" s="77"/>
      <c r="E116" s="3"/>
      <c r="F116" s="3"/>
      <c r="G116" s="3"/>
    </row>
    <row r="117" spans="1:7" ht="15">
      <c r="A117" s="78"/>
      <c r="B117" s="79"/>
      <c r="C117" s="77"/>
      <c r="D117" s="77"/>
      <c r="E117" s="3"/>
      <c r="F117" s="3"/>
      <c r="G117" s="3"/>
    </row>
    <row r="118" spans="1:7" ht="15">
      <c r="A118" s="78"/>
      <c r="B118" s="79"/>
      <c r="C118" s="77"/>
      <c r="D118" s="77"/>
      <c r="E118" s="3"/>
      <c r="F118" s="3"/>
      <c r="G118" s="3"/>
    </row>
    <row r="119" spans="1:7" ht="15">
      <c r="A119" s="78"/>
      <c r="B119" s="79"/>
      <c r="C119" s="77"/>
      <c r="D119" s="77"/>
      <c r="E119" s="3"/>
      <c r="F119" s="3"/>
      <c r="G119" s="3"/>
    </row>
    <row r="120" spans="1:7" ht="15">
      <c r="A120" s="78"/>
      <c r="B120" s="79"/>
      <c r="C120" s="77"/>
      <c r="D120" s="77"/>
      <c r="E120" s="3"/>
      <c r="F120" s="3"/>
      <c r="G120" s="3"/>
    </row>
    <row r="121" spans="1:7" ht="15">
      <c r="A121" s="78"/>
      <c r="B121" s="79"/>
      <c r="C121" s="77"/>
      <c r="D121" s="77"/>
      <c r="E121" s="3"/>
      <c r="F121" s="3"/>
      <c r="G121" s="3"/>
    </row>
    <row r="122" spans="1:7" ht="15">
      <c r="A122" s="78"/>
      <c r="B122" s="79"/>
      <c r="C122" s="77"/>
      <c r="D122" s="77"/>
      <c r="E122" s="3"/>
      <c r="F122" s="3"/>
      <c r="G122" s="3"/>
    </row>
    <row r="123" spans="1:7" ht="15">
      <c r="A123" s="78"/>
      <c r="B123" s="79"/>
      <c r="C123" s="77"/>
      <c r="D123" s="77"/>
      <c r="E123" s="3"/>
      <c r="F123" s="3"/>
      <c r="G123" s="3"/>
    </row>
    <row r="124" spans="1:7" ht="15.75">
      <c r="A124" s="83"/>
      <c r="B124" s="84"/>
      <c r="C124" s="77"/>
      <c r="D124" s="77"/>
      <c r="E124" s="3"/>
      <c r="F124" s="3"/>
      <c r="G124" s="3"/>
    </row>
    <row r="125" spans="1:7" ht="15">
      <c r="A125" s="3"/>
      <c r="B125" s="3"/>
      <c r="C125" s="3"/>
      <c r="D125" s="3"/>
      <c r="E125" s="3"/>
      <c r="F125" s="3"/>
      <c r="G125" s="3"/>
    </row>
    <row r="126" spans="1:7" ht="15">
      <c r="A126" s="3"/>
      <c r="B126" s="3"/>
      <c r="C126" s="3"/>
      <c r="D126" s="3"/>
      <c r="E126" s="3"/>
      <c r="F126" s="3"/>
      <c r="G126" s="3"/>
    </row>
    <row r="127" spans="1:7" ht="15">
      <c r="A127" s="3"/>
      <c r="B127" s="3"/>
      <c r="C127" s="3"/>
      <c r="D127" s="3"/>
      <c r="E127" s="3"/>
      <c r="F127" s="3"/>
      <c r="G127" s="3"/>
    </row>
    <row r="128" spans="1:7" ht="15">
      <c r="A128" s="3"/>
      <c r="B128" s="3"/>
      <c r="C128" s="3"/>
      <c r="D128" s="3"/>
      <c r="E128" s="3"/>
      <c r="F128" s="3"/>
      <c r="G128" s="3"/>
    </row>
    <row r="129" spans="1:7" ht="15">
      <c r="A129" s="3"/>
      <c r="B129" s="3"/>
      <c r="C129" s="3"/>
      <c r="D129" s="3"/>
      <c r="E129" s="3"/>
      <c r="F129" s="3"/>
      <c r="G129" s="3"/>
    </row>
    <row r="130" spans="1:7" ht="15">
      <c r="A130" s="3"/>
      <c r="B130" s="3"/>
      <c r="C130" s="3"/>
      <c r="D130" s="3"/>
      <c r="E130" s="3"/>
      <c r="F130" s="3"/>
      <c r="G130" s="3"/>
    </row>
  </sheetData>
  <sheetProtection/>
  <mergeCells count="3">
    <mergeCell ref="A1:H1"/>
    <mergeCell ref="A2:H2"/>
    <mergeCell ref="A88:I8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37" r:id="rId1"/>
  <headerFooter alignWithMargins="0">
    <oddHeader>&amp;R1/10. melléklet a 4/2020.(II. 27.)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="120" zoomScaleNormal="120" zoomScalePageLayoutView="0" workbookViewId="0" topLeftCell="A1">
      <selection activeCell="H33" sqref="H33"/>
    </sheetView>
  </sheetViews>
  <sheetFormatPr defaultColWidth="9.140625" defaultRowHeight="15"/>
  <cols>
    <col min="1" max="1" width="43.140625" style="0" customWidth="1"/>
    <col min="2" max="2" width="10.140625" style="0" customWidth="1"/>
    <col min="3" max="3" width="18.8515625" style="0" customWidth="1"/>
    <col min="4" max="4" width="17.7109375" style="0" customWidth="1"/>
    <col min="6" max="6" width="9.57421875" style="0" bestFit="1" customWidth="1"/>
  </cols>
  <sheetData>
    <row r="1" spans="1:4" ht="24" customHeight="1">
      <c r="A1" s="152" t="s">
        <v>553</v>
      </c>
      <c r="B1" s="153"/>
      <c r="C1" s="153"/>
      <c r="D1" s="153"/>
    </row>
    <row r="2" spans="1:4" ht="23.25" customHeight="1">
      <c r="A2" s="151" t="s">
        <v>545</v>
      </c>
      <c r="B2" s="156"/>
      <c r="C2" s="156"/>
      <c r="D2" s="156"/>
    </row>
    <row r="3" ht="18">
      <c r="A3" s="44"/>
    </row>
    <row r="5" spans="1:4" ht="30">
      <c r="A5" s="1" t="s">
        <v>120</v>
      </c>
      <c r="B5" s="2" t="s">
        <v>121</v>
      </c>
      <c r="C5" s="50" t="s">
        <v>88</v>
      </c>
      <c r="D5" s="56" t="s">
        <v>89</v>
      </c>
    </row>
    <row r="6" spans="1:4" ht="15">
      <c r="A6" s="7" t="s">
        <v>572</v>
      </c>
      <c r="B6" s="2"/>
      <c r="C6" s="128">
        <v>5500000</v>
      </c>
      <c r="D6" s="56"/>
    </row>
    <row r="7" spans="1:4" ht="15">
      <c r="A7" s="24" t="s">
        <v>566</v>
      </c>
      <c r="B7" s="24"/>
      <c r="C7" s="128">
        <v>-3000000</v>
      </c>
      <c r="D7" s="24"/>
    </row>
    <row r="8" spans="1:4" ht="15">
      <c r="A8" s="24" t="s">
        <v>567</v>
      </c>
      <c r="B8" s="24"/>
      <c r="C8" s="128">
        <v>-700000</v>
      </c>
      <c r="D8" s="24"/>
    </row>
    <row r="9" spans="1:6" ht="15">
      <c r="A9" s="24" t="s">
        <v>568</v>
      </c>
      <c r="B9" s="24"/>
      <c r="C9" s="128">
        <v>350000</v>
      </c>
      <c r="D9" s="24"/>
      <c r="F9" s="143"/>
    </row>
    <row r="10" spans="1:4" ht="15">
      <c r="A10" s="24" t="s">
        <v>569</v>
      </c>
      <c r="B10" s="24"/>
      <c r="C10" s="128">
        <v>1184400</v>
      </c>
      <c r="D10" s="24"/>
    </row>
    <row r="11" spans="1:4" ht="15">
      <c r="A11" s="24" t="s">
        <v>570</v>
      </c>
      <c r="B11" s="24"/>
      <c r="C11" s="128">
        <v>-100000</v>
      </c>
      <c r="D11" s="24"/>
    </row>
    <row r="12" spans="1:4" ht="15">
      <c r="A12" s="24" t="s">
        <v>571</v>
      </c>
      <c r="B12" s="24"/>
      <c r="C12" s="128">
        <v>-827000</v>
      </c>
      <c r="D12" s="24"/>
    </row>
    <row r="13" spans="1:4" ht="15">
      <c r="A13" s="24" t="s">
        <v>573</v>
      </c>
      <c r="B13" s="24"/>
      <c r="C13" s="128">
        <v>-228600</v>
      </c>
      <c r="D13" s="24"/>
    </row>
    <row r="14" spans="1:4" ht="15">
      <c r="A14" s="24" t="s">
        <v>590</v>
      </c>
      <c r="B14" s="24"/>
      <c r="C14" s="128">
        <v>-650000</v>
      </c>
      <c r="D14" s="24"/>
    </row>
    <row r="15" spans="1:4" ht="15">
      <c r="A15" s="24" t="s">
        <v>611</v>
      </c>
      <c r="B15" s="24"/>
      <c r="C15" s="128">
        <v>246785157</v>
      </c>
      <c r="D15" s="24"/>
    </row>
    <row r="16" spans="1:4" ht="15">
      <c r="A16" s="24" t="s">
        <v>592</v>
      </c>
      <c r="B16" s="24"/>
      <c r="C16" s="128">
        <v>12400000</v>
      </c>
      <c r="D16" s="24"/>
    </row>
    <row r="17" spans="1:4" ht="15">
      <c r="A17" s="24" t="s">
        <v>593</v>
      </c>
      <c r="B17" s="24"/>
      <c r="C17" s="128">
        <v>-10790000</v>
      </c>
      <c r="D17" s="24"/>
    </row>
    <row r="18" spans="1:4" ht="15">
      <c r="A18" s="24" t="s">
        <v>594</v>
      </c>
      <c r="B18" s="24"/>
      <c r="C18" s="128">
        <v>-8798256</v>
      </c>
      <c r="D18" s="24"/>
    </row>
    <row r="19" spans="1:4" ht="15">
      <c r="A19" s="24" t="s">
        <v>595</v>
      </c>
      <c r="B19" s="24"/>
      <c r="C19" s="128">
        <v>-592650</v>
      </c>
      <c r="D19" s="24"/>
    </row>
    <row r="20" spans="1:4" ht="15">
      <c r="A20" s="24" t="s">
        <v>600</v>
      </c>
      <c r="B20" s="24"/>
      <c r="C20" s="128">
        <v>30204000</v>
      </c>
      <c r="D20" s="24"/>
    </row>
    <row r="21" spans="1:4" ht="15">
      <c r="A21" s="24" t="s">
        <v>601</v>
      </c>
      <c r="B21" s="24"/>
      <c r="C21" s="128">
        <v>-1460000</v>
      </c>
      <c r="D21" s="24"/>
    </row>
    <row r="22" spans="1:4" ht="15">
      <c r="A22" s="24" t="s">
        <v>602</v>
      </c>
      <c r="B22" s="24"/>
      <c r="C22" s="128">
        <v>-580000</v>
      </c>
      <c r="D22" s="24"/>
    </row>
    <row r="23" spans="1:4" ht="15">
      <c r="A23" s="24" t="s">
        <v>612</v>
      </c>
      <c r="B23" s="24"/>
      <c r="C23" s="128">
        <v>8481731</v>
      </c>
      <c r="D23" s="24"/>
    </row>
    <row r="24" spans="1:4" ht="15">
      <c r="A24" s="24" t="s">
        <v>603</v>
      </c>
      <c r="B24" s="24"/>
      <c r="C24" s="128">
        <v>-1004575</v>
      </c>
      <c r="D24" s="24"/>
    </row>
    <row r="25" spans="1:4" ht="15">
      <c r="A25" s="24" t="s">
        <v>604</v>
      </c>
      <c r="B25" s="24"/>
      <c r="C25" s="128">
        <v>-538740</v>
      </c>
      <c r="D25" s="24"/>
    </row>
    <row r="26" spans="1:4" ht="15">
      <c r="A26" s="24" t="s">
        <v>610</v>
      </c>
      <c r="B26" s="24"/>
      <c r="C26" s="128">
        <v>-1058568</v>
      </c>
      <c r="D26" s="24"/>
    </row>
    <row r="27" spans="1:4" ht="15">
      <c r="A27" s="24" t="s">
        <v>613</v>
      </c>
      <c r="B27" s="24"/>
      <c r="C27" s="128">
        <v>-6800000</v>
      </c>
      <c r="D27" s="24"/>
    </row>
    <row r="28" spans="1:4" ht="15">
      <c r="A28" s="24" t="s">
        <v>614</v>
      </c>
      <c r="B28" s="24"/>
      <c r="C28" s="128">
        <v>-11750000</v>
      </c>
      <c r="D28" s="24"/>
    </row>
    <row r="29" spans="1:4" ht="15">
      <c r="A29" s="24" t="s">
        <v>615</v>
      </c>
      <c r="B29" s="24"/>
      <c r="C29" s="128">
        <v>2849000</v>
      </c>
      <c r="D29" s="24"/>
    </row>
    <row r="30" spans="1:4" ht="15">
      <c r="A30" s="24" t="s">
        <v>616</v>
      </c>
      <c r="B30" s="24"/>
      <c r="C30" s="128">
        <v>-247688</v>
      </c>
      <c r="D30" s="24"/>
    </row>
    <row r="31" spans="1:4" ht="15">
      <c r="A31" s="24" t="s">
        <v>617</v>
      </c>
      <c r="B31" s="24"/>
      <c r="C31" s="128">
        <v>-1503851</v>
      </c>
      <c r="D31" s="24"/>
    </row>
    <row r="32" spans="1:4" ht="15">
      <c r="A32" s="24" t="s">
        <v>623</v>
      </c>
      <c r="B32" s="24"/>
      <c r="C32" s="128">
        <v>-550000</v>
      </c>
      <c r="D32" s="24"/>
    </row>
    <row r="33" spans="1:4" ht="15">
      <c r="A33" s="24" t="s">
        <v>624</v>
      </c>
      <c r="B33" s="24"/>
      <c r="C33" s="128">
        <v>-1667000</v>
      </c>
      <c r="D33" s="24"/>
    </row>
    <row r="34" spans="1:4" ht="15">
      <c r="A34" s="24" t="s">
        <v>625</v>
      </c>
      <c r="B34" s="24"/>
      <c r="C34" s="128">
        <v>54071810</v>
      </c>
      <c r="D34" s="24"/>
    </row>
    <row r="35" spans="1:4" ht="15">
      <c r="A35" s="14" t="s">
        <v>84</v>
      </c>
      <c r="B35" s="7" t="s">
        <v>532</v>
      </c>
      <c r="C35" s="130">
        <f>SUM(C6:C34)</f>
        <v>308979170</v>
      </c>
      <c r="D35" s="130">
        <f>SUM(C35)</f>
        <v>308979170</v>
      </c>
    </row>
    <row r="36" spans="1:4" ht="15">
      <c r="A36" s="14"/>
      <c r="B36" s="7"/>
      <c r="C36" s="128"/>
      <c r="D36" s="128"/>
    </row>
    <row r="37" spans="1:4" ht="15">
      <c r="A37" s="14"/>
      <c r="B37" s="7"/>
      <c r="C37" s="128"/>
      <c r="D37" s="128"/>
    </row>
    <row r="38" spans="1:4" ht="15">
      <c r="A38" s="14"/>
      <c r="B38" s="7"/>
      <c r="C38" s="128"/>
      <c r="D38" s="128"/>
    </row>
    <row r="39" spans="1:4" ht="15">
      <c r="A39" s="14"/>
      <c r="B39" s="7"/>
      <c r="C39" s="128"/>
      <c r="D39" s="128"/>
    </row>
    <row r="40" spans="1:4" ht="15">
      <c r="A40" s="14" t="s">
        <v>83</v>
      </c>
      <c r="B40" s="7" t="s">
        <v>532</v>
      </c>
      <c r="C40" s="128"/>
      <c r="D40" s="128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7" r:id="rId1"/>
  <headerFooter alignWithMargins="0">
    <oddHeader>&amp;R1/11.melléklet a 4/2020.(II. 27.)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548</v>
      </c>
      <c r="B1" s="153"/>
      <c r="C1" s="153"/>
      <c r="D1" s="153"/>
      <c r="E1" s="153"/>
      <c r="F1" s="154"/>
    </row>
    <row r="2" spans="1:6" ht="23.25" customHeight="1">
      <c r="A2" s="155" t="s">
        <v>535</v>
      </c>
      <c r="B2" s="156"/>
      <c r="C2" s="156"/>
      <c r="D2" s="156"/>
      <c r="E2" s="156"/>
      <c r="F2" s="154"/>
    </row>
    <row r="3" ht="18">
      <c r="A3" s="66"/>
    </row>
    <row r="4" ht="15">
      <c r="A4" t="s">
        <v>530</v>
      </c>
    </row>
    <row r="5" spans="1:6" ht="45">
      <c r="A5" s="1" t="s">
        <v>120</v>
      </c>
      <c r="B5" s="2" t="s">
        <v>98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customHeight="1" hidden="1">
      <c r="A6" s="28" t="s">
        <v>291</v>
      </c>
      <c r="B6" s="5" t="s">
        <v>292</v>
      </c>
      <c r="C6" s="24"/>
      <c r="D6" s="24"/>
      <c r="E6" s="24"/>
      <c r="F6" s="24"/>
    </row>
    <row r="7" spans="1:6" ht="15" customHeight="1" hidden="1">
      <c r="A7" s="4" t="s">
        <v>293</v>
      </c>
      <c r="B7" s="5" t="s">
        <v>294</v>
      </c>
      <c r="C7" s="24"/>
      <c r="D7" s="24"/>
      <c r="E7" s="24"/>
      <c r="F7" s="24"/>
    </row>
    <row r="8" spans="1:6" ht="15" customHeight="1" hidden="1">
      <c r="A8" s="4" t="s">
        <v>295</v>
      </c>
      <c r="B8" s="5" t="s">
        <v>296</v>
      </c>
      <c r="C8" s="24"/>
      <c r="D8" s="24"/>
      <c r="E8" s="24"/>
      <c r="F8" s="24"/>
    </row>
    <row r="9" spans="1:6" ht="15" customHeight="1" hidden="1">
      <c r="A9" s="4" t="s">
        <v>297</v>
      </c>
      <c r="B9" s="5" t="s">
        <v>298</v>
      </c>
      <c r="C9" s="24"/>
      <c r="D9" s="24"/>
      <c r="E9" s="24"/>
      <c r="F9" s="24"/>
    </row>
    <row r="10" spans="1:6" ht="15" customHeight="1" hidden="1">
      <c r="A10" s="4" t="s">
        <v>299</v>
      </c>
      <c r="B10" s="5" t="s">
        <v>300</v>
      </c>
      <c r="C10" s="24"/>
      <c r="D10" s="24"/>
      <c r="E10" s="24"/>
      <c r="F10" s="24"/>
    </row>
    <row r="11" spans="1:6" ht="15" customHeight="1" hidden="1">
      <c r="A11" s="4" t="s">
        <v>301</v>
      </c>
      <c r="B11" s="5" t="s">
        <v>302</v>
      </c>
      <c r="C11" s="24"/>
      <c r="D11" s="24"/>
      <c r="E11" s="24"/>
      <c r="F11" s="24"/>
    </row>
    <row r="12" spans="1:6" ht="15" customHeight="1">
      <c r="A12" s="6" t="s">
        <v>506</v>
      </c>
      <c r="B12" s="7" t="s">
        <v>303</v>
      </c>
      <c r="C12" s="104"/>
      <c r="D12" s="104"/>
      <c r="E12" s="104"/>
      <c r="F12" s="104"/>
    </row>
    <row r="13" spans="1:6" ht="15" customHeight="1">
      <c r="A13" s="4" t="s">
        <v>304</v>
      </c>
      <c r="B13" s="5" t="s">
        <v>305</v>
      </c>
      <c r="C13" s="108"/>
      <c r="D13" s="108"/>
      <c r="E13" s="108"/>
      <c r="F13" s="108"/>
    </row>
    <row r="14" spans="1:6" ht="15" customHeight="1">
      <c r="A14" s="4" t="s">
        <v>306</v>
      </c>
      <c r="B14" s="5" t="s">
        <v>307</v>
      </c>
      <c r="C14" s="108"/>
      <c r="D14" s="108"/>
      <c r="E14" s="108"/>
      <c r="F14" s="108"/>
    </row>
    <row r="15" spans="1:6" ht="15" customHeight="1">
      <c r="A15" s="4" t="s">
        <v>469</v>
      </c>
      <c r="B15" s="5" t="s">
        <v>308</v>
      </c>
      <c r="C15" s="108"/>
      <c r="D15" s="108"/>
      <c r="E15" s="108"/>
      <c r="F15" s="108"/>
    </row>
    <row r="16" spans="1:6" ht="15" customHeight="1">
      <c r="A16" s="4" t="s">
        <v>470</v>
      </c>
      <c r="B16" s="5" t="s">
        <v>309</v>
      </c>
      <c r="C16" s="108"/>
      <c r="D16" s="108"/>
      <c r="E16" s="108"/>
      <c r="F16" s="108"/>
    </row>
    <row r="17" spans="1:6" ht="15" customHeight="1">
      <c r="A17" s="4" t="s">
        <v>471</v>
      </c>
      <c r="B17" s="5" t="s">
        <v>310</v>
      </c>
      <c r="C17" s="108"/>
      <c r="D17" s="108"/>
      <c r="E17" s="108"/>
      <c r="F17" s="108"/>
    </row>
    <row r="18" spans="1:6" ht="15" customHeight="1">
      <c r="A18" s="36" t="s">
        <v>507</v>
      </c>
      <c r="B18" s="46" t="s">
        <v>311</v>
      </c>
      <c r="C18" s="104"/>
      <c r="D18" s="104"/>
      <c r="E18" s="104"/>
      <c r="F18" s="104"/>
    </row>
    <row r="19" spans="1:6" ht="15" customHeight="1">
      <c r="A19" s="4" t="s">
        <v>475</v>
      </c>
      <c r="B19" s="5" t="s">
        <v>320</v>
      </c>
      <c r="C19" s="108"/>
      <c r="D19" s="108"/>
      <c r="E19" s="108"/>
      <c r="F19" s="108"/>
    </row>
    <row r="20" spans="1:6" ht="15" customHeight="1">
      <c r="A20" s="4" t="s">
        <v>476</v>
      </c>
      <c r="B20" s="5" t="s">
        <v>321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322</v>
      </c>
      <c r="C21" s="108"/>
      <c r="D21" s="108"/>
      <c r="E21" s="108"/>
      <c r="F21" s="108"/>
    </row>
    <row r="22" spans="1:6" ht="15" customHeight="1">
      <c r="A22" s="4" t="s">
        <v>477</v>
      </c>
      <c r="B22" s="5" t="s">
        <v>323</v>
      </c>
      <c r="C22" s="108"/>
      <c r="D22" s="108"/>
      <c r="E22" s="108"/>
      <c r="F22" s="108"/>
    </row>
    <row r="23" spans="1:6" ht="15" customHeight="1">
      <c r="A23" s="4" t="s">
        <v>478</v>
      </c>
      <c r="B23" s="5" t="s">
        <v>324</v>
      </c>
      <c r="C23" s="108"/>
      <c r="D23" s="108"/>
      <c r="E23" s="108"/>
      <c r="F23" s="108"/>
    </row>
    <row r="24" spans="1:6" ht="15" customHeight="1">
      <c r="A24" s="4" t="s">
        <v>479</v>
      </c>
      <c r="B24" s="5" t="s">
        <v>325</v>
      </c>
      <c r="C24" s="108"/>
      <c r="D24" s="108"/>
      <c r="E24" s="108"/>
      <c r="F24" s="108"/>
    </row>
    <row r="25" spans="1:6" ht="15" customHeight="1">
      <c r="A25" s="4" t="s">
        <v>480</v>
      </c>
      <c r="B25" s="5" t="s">
        <v>326</v>
      </c>
      <c r="C25" s="108"/>
      <c r="D25" s="108"/>
      <c r="E25" s="108"/>
      <c r="F25" s="108"/>
    </row>
    <row r="26" spans="1:6" ht="15" customHeight="1">
      <c r="A26" s="4" t="s">
        <v>481</v>
      </c>
      <c r="B26" s="5" t="s">
        <v>327</v>
      </c>
      <c r="C26" s="108"/>
      <c r="D26" s="108"/>
      <c r="E26" s="108"/>
      <c r="F26" s="108"/>
    </row>
    <row r="27" spans="1:6" ht="15" customHeight="1">
      <c r="A27" s="4" t="s">
        <v>328</v>
      </c>
      <c r="B27" s="5" t="s">
        <v>329</v>
      </c>
      <c r="C27" s="108"/>
      <c r="D27" s="108"/>
      <c r="E27" s="108"/>
      <c r="F27" s="108"/>
    </row>
    <row r="28" spans="1:6" ht="15" customHeight="1">
      <c r="A28" s="4" t="s">
        <v>482</v>
      </c>
      <c r="B28" s="5" t="s">
        <v>330</v>
      </c>
      <c r="C28" s="108"/>
      <c r="D28" s="108"/>
      <c r="E28" s="108"/>
      <c r="F28" s="108"/>
    </row>
    <row r="29" spans="1:6" ht="15" customHeight="1">
      <c r="A29" s="4" t="s">
        <v>483</v>
      </c>
      <c r="B29" s="5" t="s">
        <v>331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332</v>
      </c>
      <c r="C30" s="108"/>
      <c r="D30" s="108"/>
      <c r="E30" s="108"/>
      <c r="F30" s="108"/>
    </row>
    <row r="31" spans="1:6" ht="15" customHeight="1">
      <c r="A31" s="4" t="s">
        <v>484</v>
      </c>
      <c r="B31" s="5" t="s">
        <v>333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334</v>
      </c>
      <c r="C32" s="104"/>
      <c r="D32" s="104"/>
      <c r="E32" s="104"/>
      <c r="F32" s="104"/>
    </row>
    <row r="33" spans="1:6" ht="15" customHeight="1" hidden="1">
      <c r="A33" s="12" t="s">
        <v>335</v>
      </c>
      <c r="B33" s="5" t="s">
        <v>336</v>
      </c>
      <c r="C33" s="108"/>
      <c r="D33" s="108"/>
      <c r="E33" s="108"/>
      <c r="F33" s="108"/>
    </row>
    <row r="34" spans="1:6" ht="15" customHeight="1" hidden="1">
      <c r="A34" s="12" t="s">
        <v>485</v>
      </c>
      <c r="B34" s="5" t="s">
        <v>337</v>
      </c>
      <c r="C34" s="108"/>
      <c r="D34" s="108"/>
      <c r="E34" s="108"/>
      <c r="F34" s="108"/>
    </row>
    <row r="35" spans="1:6" ht="15" customHeight="1" hidden="1">
      <c r="A35" s="12" t="s">
        <v>486</v>
      </c>
      <c r="B35" s="5" t="s">
        <v>338</v>
      </c>
      <c r="C35" s="108"/>
      <c r="D35" s="108"/>
      <c r="E35" s="108"/>
      <c r="F35" s="108"/>
    </row>
    <row r="36" spans="1:6" ht="15" customHeight="1" hidden="1">
      <c r="A36" s="12" t="s">
        <v>487</v>
      </c>
      <c r="B36" s="5" t="s">
        <v>339</v>
      </c>
      <c r="C36" s="108"/>
      <c r="D36" s="108"/>
      <c r="E36" s="108"/>
      <c r="F36" s="108"/>
    </row>
    <row r="37" spans="1:6" ht="15" customHeight="1" hidden="1">
      <c r="A37" s="12" t="s">
        <v>340</v>
      </c>
      <c r="B37" s="5" t="s">
        <v>341</v>
      </c>
      <c r="C37" s="108"/>
      <c r="D37" s="108"/>
      <c r="E37" s="108"/>
      <c r="F37" s="108"/>
    </row>
    <row r="38" spans="1:6" ht="15" customHeight="1" hidden="1">
      <c r="A38" s="12" t="s">
        <v>342</v>
      </c>
      <c r="B38" s="5" t="s">
        <v>343</v>
      </c>
      <c r="C38" s="108"/>
      <c r="D38" s="108"/>
      <c r="E38" s="108"/>
      <c r="F38" s="108"/>
    </row>
    <row r="39" spans="1:6" ht="15" customHeight="1" hidden="1">
      <c r="A39" s="12" t="s">
        <v>344</v>
      </c>
      <c r="B39" s="5" t="s">
        <v>345</v>
      </c>
      <c r="C39" s="108"/>
      <c r="D39" s="108"/>
      <c r="E39" s="108"/>
      <c r="F39" s="108"/>
    </row>
    <row r="40" spans="1:6" ht="15" customHeight="1" hidden="1">
      <c r="A40" s="12" t="s">
        <v>488</v>
      </c>
      <c r="B40" s="5" t="s">
        <v>346</v>
      </c>
      <c r="C40" s="108"/>
      <c r="D40" s="108"/>
      <c r="E40" s="108"/>
      <c r="F40" s="108"/>
    </row>
    <row r="41" spans="1:6" ht="15" customHeight="1" hidden="1">
      <c r="A41" s="12" t="s">
        <v>489</v>
      </c>
      <c r="B41" s="5" t="s">
        <v>347</v>
      </c>
      <c r="C41" s="108"/>
      <c r="D41" s="108"/>
      <c r="E41" s="108"/>
      <c r="F41" s="108"/>
    </row>
    <row r="42" spans="1:6" ht="15" customHeight="1" hidden="1">
      <c r="A42" s="12" t="s">
        <v>490</v>
      </c>
      <c r="B42" s="5" t="s">
        <v>348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349</v>
      </c>
      <c r="C43" s="104">
        <v>1632769</v>
      </c>
      <c r="D43" s="104"/>
      <c r="E43" s="104"/>
      <c r="F43" s="104">
        <f>SUM(C43:E43)</f>
        <v>1632769</v>
      </c>
    </row>
    <row r="44" spans="1:6" ht="15" customHeight="1">
      <c r="A44" s="12" t="s">
        <v>358</v>
      </c>
      <c r="B44" s="5" t="s">
        <v>359</v>
      </c>
      <c r="C44" s="108"/>
      <c r="D44" s="108"/>
      <c r="E44" s="108"/>
      <c r="F44" s="108"/>
    </row>
    <row r="45" spans="1:6" ht="15" customHeight="1">
      <c r="A45" s="4" t="s">
        <v>494</v>
      </c>
      <c r="B45" s="5" t="s">
        <v>360</v>
      </c>
      <c r="C45" s="108"/>
      <c r="D45" s="108"/>
      <c r="E45" s="108"/>
      <c r="F45" s="108"/>
    </row>
    <row r="46" spans="1:6" ht="15" customHeight="1">
      <c r="A46" s="12" t="s">
        <v>495</v>
      </c>
      <c r="B46" s="5" t="s">
        <v>591</v>
      </c>
      <c r="C46" s="108">
        <v>220000</v>
      </c>
      <c r="D46" s="108"/>
      <c r="E46" s="108"/>
      <c r="F46" s="108">
        <v>220000</v>
      </c>
    </row>
    <row r="47" spans="1:6" ht="15" customHeight="1">
      <c r="A47" s="36" t="s">
        <v>6</v>
      </c>
      <c r="B47" s="46" t="s">
        <v>362</v>
      </c>
      <c r="C47" s="104">
        <f>SUM(C46)</f>
        <v>220000</v>
      </c>
      <c r="D47" s="104"/>
      <c r="E47" s="104"/>
      <c r="F47" s="104">
        <f>SUM(F46)</f>
        <v>220000</v>
      </c>
    </row>
    <row r="48" spans="1:6" ht="15" customHeight="1">
      <c r="A48" s="49" t="s">
        <v>24</v>
      </c>
      <c r="B48" s="87"/>
      <c r="C48" s="104">
        <f>C47+C43+C32+C18</f>
        <v>1852769</v>
      </c>
      <c r="D48" s="104"/>
      <c r="E48" s="104"/>
      <c r="F48" s="104">
        <f>SUM(C48:E48)</f>
        <v>1852769</v>
      </c>
    </row>
    <row r="49" spans="1:6" ht="15" customHeight="1">
      <c r="A49" s="4" t="s">
        <v>312</v>
      </c>
      <c r="B49" s="5" t="s">
        <v>313</v>
      </c>
      <c r="C49" s="108"/>
      <c r="D49" s="108"/>
      <c r="E49" s="108"/>
      <c r="F49" s="108"/>
    </row>
    <row r="50" spans="1:6" ht="15" customHeight="1">
      <c r="A50" s="4" t="s">
        <v>314</v>
      </c>
      <c r="B50" s="5" t="s">
        <v>315</v>
      </c>
      <c r="C50" s="108"/>
      <c r="D50" s="108"/>
      <c r="E50" s="108"/>
      <c r="F50" s="108"/>
    </row>
    <row r="51" spans="1:6" ht="15" customHeight="1">
      <c r="A51" s="4" t="s">
        <v>472</v>
      </c>
      <c r="B51" s="5" t="s">
        <v>316</v>
      </c>
      <c r="C51" s="108"/>
      <c r="D51" s="108"/>
      <c r="E51" s="108"/>
      <c r="F51" s="108"/>
    </row>
    <row r="52" spans="1:6" ht="15" customHeight="1">
      <c r="A52" s="4" t="s">
        <v>473</v>
      </c>
      <c r="B52" s="5" t="s">
        <v>317</v>
      </c>
      <c r="C52" s="108"/>
      <c r="D52" s="108"/>
      <c r="E52" s="108"/>
      <c r="F52" s="108"/>
    </row>
    <row r="53" spans="1:6" ht="15" customHeight="1">
      <c r="A53" s="4" t="s">
        <v>474</v>
      </c>
      <c r="B53" s="5" t="s">
        <v>318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319</v>
      </c>
      <c r="C54" s="108"/>
      <c r="D54" s="108"/>
      <c r="E54" s="108"/>
      <c r="F54" s="108"/>
    </row>
    <row r="55" spans="1:6" ht="15" customHeight="1">
      <c r="A55" s="36" t="s">
        <v>5</v>
      </c>
      <c r="B55" s="46" t="s">
        <v>357</v>
      </c>
      <c r="C55" s="104"/>
      <c r="D55" s="104"/>
      <c r="E55" s="104"/>
      <c r="F55" s="104"/>
    </row>
    <row r="56" spans="1:6" ht="15" customHeight="1">
      <c r="A56" s="12" t="s">
        <v>363</v>
      </c>
      <c r="B56" s="5" t="s">
        <v>364</v>
      </c>
      <c r="C56" s="108"/>
      <c r="D56" s="108"/>
      <c r="E56" s="108"/>
      <c r="F56" s="108"/>
    </row>
    <row r="57" spans="1:6" ht="15" customHeight="1">
      <c r="A57" s="4" t="s">
        <v>496</v>
      </c>
      <c r="B57" s="5" t="s">
        <v>365</v>
      </c>
      <c r="C57" s="108"/>
      <c r="D57" s="108"/>
      <c r="E57" s="108"/>
      <c r="F57" s="108"/>
    </row>
    <row r="58" spans="1:6" ht="15" customHeight="1">
      <c r="A58" s="12" t="s">
        <v>497</v>
      </c>
      <c r="B58" s="5" t="s">
        <v>366</v>
      </c>
      <c r="C58" s="108"/>
      <c r="D58" s="108"/>
      <c r="E58" s="108"/>
      <c r="F58" s="108"/>
    </row>
    <row r="59" spans="1:6" ht="15" customHeight="1">
      <c r="A59" s="36" t="s">
        <v>8</v>
      </c>
      <c r="B59" s="46" t="s">
        <v>367</v>
      </c>
      <c r="C59" s="104"/>
      <c r="D59" s="104"/>
      <c r="E59" s="104"/>
      <c r="F59" s="104"/>
    </row>
    <row r="60" spans="1:6" ht="15" customHeight="1">
      <c r="A60" s="49" t="s">
        <v>23</v>
      </c>
      <c r="B60" s="87"/>
      <c r="C60" s="104">
        <f>C55+C54+C59</f>
        <v>0</v>
      </c>
      <c r="D60" s="104"/>
      <c r="E60" s="104"/>
      <c r="F60" s="104">
        <f>SUM(C60:E60)</f>
        <v>0</v>
      </c>
    </row>
    <row r="61" spans="1:6" ht="15" customHeight="1">
      <c r="A61" s="43" t="s">
        <v>7</v>
      </c>
      <c r="B61" s="32" t="s">
        <v>368</v>
      </c>
      <c r="C61" s="104">
        <f>C60+C48</f>
        <v>1852769</v>
      </c>
      <c r="D61" s="104"/>
      <c r="E61" s="104"/>
      <c r="F61" s="104">
        <f>SUM(C61:E61)</f>
        <v>1852769</v>
      </c>
    </row>
    <row r="62" spans="1:6" ht="15" customHeight="1">
      <c r="A62" s="73" t="s">
        <v>518</v>
      </c>
      <c r="B62" s="86"/>
      <c r="C62" s="108">
        <f>C48-'kiadások működés Bölcsőde'!C74</f>
        <v>-43355181</v>
      </c>
      <c r="D62" s="104"/>
      <c r="E62" s="104"/>
      <c r="F62" s="108">
        <f>SUM(C62:E62)</f>
        <v>-43355181</v>
      </c>
    </row>
    <row r="63" spans="1:6" ht="15.75">
      <c r="A63" s="73" t="s">
        <v>80</v>
      </c>
      <c r="B63" s="52"/>
      <c r="C63" s="108">
        <f>C60-'kiadások működés Bölcsőde'!C97</f>
        <v>-320000</v>
      </c>
      <c r="D63" s="108"/>
      <c r="E63" s="108"/>
      <c r="F63" s="108">
        <f>SUM(C63:E63)</f>
        <v>-320000</v>
      </c>
    </row>
    <row r="64" spans="1:6" ht="15" hidden="1">
      <c r="A64" s="34" t="s">
        <v>498</v>
      </c>
      <c r="B64" s="4" t="s">
        <v>369</v>
      </c>
      <c r="C64" s="108"/>
      <c r="D64" s="108"/>
      <c r="E64" s="108"/>
      <c r="F64" s="108"/>
    </row>
    <row r="65" spans="1:6" ht="15" hidden="1">
      <c r="A65" s="12" t="s">
        <v>370</v>
      </c>
      <c r="B65" s="4" t="s">
        <v>371</v>
      </c>
      <c r="C65" s="108"/>
      <c r="D65" s="108"/>
      <c r="E65" s="108"/>
      <c r="F65" s="108"/>
    </row>
    <row r="66" spans="1:6" ht="15" hidden="1">
      <c r="A66" s="34" t="s">
        <v>499</v>
      </c>
      <c r="B66" s="4" t="s">
        <v>372</v>
      </c>
      <c r="C66" s="108"/>
      <c r="D66" s="108"/>
      <c r="E66" s="108"/>
      <c r="F66" s="108"/>
    </row>
    <row r="67" spans="1:6" ht="15">
      <c r="A67" s="14" t="s">
        <v>9</v>
      </c>
      <c r="B67" s="6" t="s">
        <v>373</v>
      </c>
      <c r="C67" s="108"/>
      <c r="D67" s="108"/>
      <c r="E67" s="108"/>
      <c r="F67" s="108"/>
    </row>
    <row r="68" spans="1:6" ht="15" hidden="1">
      <c r="A68" s="12" t="s">
        <v>500</v>
      </c>
      <c r="B68" s="4" t="s">
        <v>374</v>
      </c>
      <c r="C68" s="108"/>
      <c r="D68" s="108"/>
      <c r="E68" s="108"/>
      <c r="F68" s="108"/>
    </row>
    <row r="69" spans="1:6" ht="15" hidden="1">
      <c r="A69" s="34" t="s">
        <v>375</v>
      </c>
      <c r="B69" s="4" t="s">
        <v>376</v>
      </c>
      <c r="C69" s="108"/>
      <c r="D69" s="108"/>
      <c r="E69" s="108"/>
      <c r="F69" s="108"/>
    </row>
    <row r="70" spans="1:6" ht="15" hidden="1">
      <c r="A70" s="12" t="s">
        <v>501</v>
      </c>
      <c r="B70" s="4" t="s">
        <v>377</v>
      </c>
      <c r="C70" s="108"/>
      <c r="D70" s="108"/>
      <c r="E70" s="108"/>
      <c r="F70" s="108"/>
    </row>
    <row r="71" spans="1:6" ht="15" hidden="1">
      <c r="A71" s="34" t="s">
        <v>378</v>
      </c>
      <c r="B71" s="4" t="s">
        <v>379</v>
      </c>
      <c r="C71" s="108"/>
      <c r="D71" s="108"/>
      <c r="E71" s="108"/>
      <c r="F71" s="108"/>
    </row>
    <row r="72" spans="1:6" ht="15">
      <c r="A72" s="13" t="s">
        <v>10</v>
      </c>
      <c r="B72" s="6" t="s">
        <v>380</v>
      </c>
      <c r="C72" s="108"/>
      <c r="D72" s="108"/>
      <c r="E72" s="108"/>
      <c r="F72" s="108"/>
    </row>
    <row r="73" spans="1:6" ht="15" hidden="1">
      <c r="A73" s="4" t="s">
        <v>77</v>
      </c>
      <c r="B73" s="4" t="s">
        <v>381</v>
      </c>
      <c r="C73" s="108"/>
      <c r="D73" s="108"/>
      <c r="E73" s="108"/>
      <c r="F73" s="108"/>
    </row>
    <row r="74" spans="1:6" ht="15" hidden="1">
      <c r="A74" s="4" t="s">
        <v>78</v>
      </c>
      <c r="B74" s="4" t="s">
        <v>381</v>
      </c>
      <c r="C74" s="108"/>
      <c r="D74" s="108"/>
      <c r="E74" s="108"/>
      <c r="F74" s="108"/>
    </row>
    <row r="75" spans="1:6" ht="15" hidden="1">
      <c r="A75" s="4" t="s">
        <v>75</v>
      </c>
      <c r="B75" s="4" t="s">
        <v>382</v>
      </c>
      <c r="C75" s="108"/>
      <c r="D75" s="108"/>
      <c r="E75" s="108"/>
      <c r="F75" s="108"/>
    </row>
    <row r="76" spans="1:6" ht="15" hidden="1">
      <c r="A76" s="4" t="s">
        <v>76</v>
      </c>
      <c r="B76" s="4" t="s">
        <v>382</v>
      </c>
      <c r="C76" s="108"/>
      <c r="D76" s="108"/>
      <c r="E76" s="108"/>
      <c r="F76" s="108"/>
    </row>
    <row r="77" spans="1:6" ht="15">
      <c r="A77" s="6" t="s">
        <v>11</v>
      </c>
      <c r="B77" s="6" t="s">
        <v>383</v>
      </c>
      <c r="C77" s="108">
        <v>145677</v>
      </c>
      <c r="D77" s="108"/>
      <c r="E77" s="108"/>
      <c r="F77" s="108">
        <f>SUM(C77:E77)</f>
        <v>145677</v>
      </c>
    </row>
    <row r="78" spans="1:6" ht="15">
      <c r="A78" s="34" t="s">
        <v>384</v>
      </c>
      <c r="B78" s="4" t="s">
        <v>385</v>
      </c>
      <c r="C78" s="108"/>
      <c r="D78" s="108"/>
      <c r="E78" s="108"/>
      <c r="F78" s="108">
        <f>SUM(C78:E78)</f>
        <v>0</v>
      </c>
    </row>
    <row r="79" spans="1:6" ht="15">
      <c r="A79" s="34" t="s">
        <v>386</v>
      </c>
      <c r="B79" s="4" t="s">
        <v>387</v>
      </c>
      <c r="C79" s="108"/>
      <c r="D79" s="108"/>
      <c r="E79" s="108"/>
      <c r="F79" s="108">
        <f>SUM(C79:E79)</f>
        <v>0</v>
      </c>
    </row>
    <row r="80" spans="1:6" ht="15">
      <c r="A80" s="34" t="s">
        <v>388</v>
      </c>
      <c r="B80" s="4" t="s">
        <v>389</v>
      </c>
      <c r="C80" s="108">
        <v>43529504</v>
      </c>
      <c r="D80" s="108"/>
      <c r="E80" s="108"/>
      <c r="F80" s="108">
        <f>SUM(C80:E80)</f>
        <v>43529504</v>
      </c>
    </row>
    <row r="81" spans="1:6" ht="15">
      <c r="A81" s="34" t="s">
        <v>390</v>
      </c>
      <c r="B81" s="4" t="s">
        <v>391</v>
      </c>
      <c r="C81" s="108"/>
      <c r="D81" s="108"/>
      <c r="E81" s="108"/>
      <c r="F81" s="108"/>
    </row>
    <row r="82" spans="1:6" ht="15">
      <c r="A82" s="12" t="s">
        <v>502</v>
      </c>
      <c r="B82" s="4" t="s">
        <v>392</v>
      </c>
      <c r="C82" s="108"/>
      <c r="D82" s="108"/>
      <c r="E82" s="108"/>
      <c r="F82" s="108"/>
    </row>
    <row r="83" spans="1:6" ht="15">
      <c r="A83" s="14" t="s">
        <v>12</v>
      </c>
      <c r="B83" s="6" t="s">
        <v>393</v>
      </c>
      <c r="C83" s="104">
        <f>SUM(C77:C82)</f>
        <v>43675181</v>
      </c>
      <c r="D83" s="104"/>
      <c r="E83" s="104"/>
      <c r="F83" s="104">
        <f>SUM(F77:F82)</f>
        <v>43675181</v>
      </c>
    </row>
    <row r="84" spans="1:6" ht="15">
      <c r="A84" s="12" t="s">
        <v>394</v>
      </c>
      <c r="B84" s="4" t="s">
        <v>395</v>
      </c>
      <c r="C84" s="108"/>
      <c r="D84" s="108"/>
      <c r="E84" s="108"/>
      <c r="F84" s="108"/>
    </row>
    <row r="85" spans="1:6" ht="15">
      <c r="A85" s="12" t="s">
        <v>396</v>
      </c>
      <c r="B85" s="4" t="s">
        <v>397</v>
      </c>
      <c r="C85" s="108"/>
      <c r="D85" s="108"/>
      <c r="E85" s="108"/>
      <c r="F85" s="108"/>
    </row>
    <row r="86" spans="1:6" ht="15">
      <c r="A86" s="34" t="s">
        <v>398</v>
      </c>
      <c r="B86" s="4" t="s">
        <v>399</v>
      </c>
      <c r="C86" s="108"/>
      <c r="D86" s="108"/>
      <c r="E86" s="108"/>
      <c r="F86" s="108"/>
    </row>
    <row r="87" spans="1:6" ht="15">
      <c r="A87" s="34" t="s">
        <v>503</v>
      </c>
      <c r="B87" s="4" t="s">
        <v>400</v>
      </c>
      <c r="C87" s="108"/>
      <c r="D87" s="108"/>
      <c r="E87" s="108"/>
      <c r="F87" s="108"/>
    </row>
    <row r="88" spans="1:6" ht="15">
      <c r="A88" s="13" t="s">
        <v>13</v>
      </c>
      <c r="B88" s="6" t="s">
        <v>401</v>
      </c>
      <c r="C88" s="108"/>
      <c r="D88" s="108"/>
      <c r="E88" s="108"/>
      <c r="F88" s="108"/>
    </row>
    <row r="89" spans="1:6" ht="15">
      <c r="A89" s="14" t="s">
        <v>402</v>
      </c>
      <c r="B89" s="6" t="s">
        <v>403</v>
      </c>
      <c r="C89" s="108"/>
      <c r="D89" s="108"/>
      <c r="E89" s="108"/>
      <c r="F89" s="108"/>
    </row>
    <row r="90" spans="1:6" ht="15.75">
      <c r="A90" s="37" t="s">
        <v>14</v>
      </c>
      <c r="B90" s="38" t="s">
        <v>404</v>
      </c>
      <c r="C90" s="104">
        <f>SUM(C83:C89)</f>
        <v>43675181</v>
      </c>
      <c r="D90" s="104"/>
      <c r="E90" s="104"/>
      <c r="F90" s="104">
        <f>SUM(F83:F89)</f>
        <v>43675181</v>
      </c>
    </row>
    <row r="91" spans="1:6" ht="15.75">
      <c r="A91" s="71" t="s">
        <v>505</v>
      </c>
      <c r="B91" s="72"/>
      <c r="C91" s="104">
        <f>C61+C90</f>
        <v>45527950</v>
      </c>
      <c r="D91" s="104"/>
      <c r="E91" s="104"/>
      <c r="F91" s="104">
        <f>F90+F61</f>
        <v>45527950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4/2020.(II. 27.)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120" zoomScaleNormal="120" zoomScalePageLayoutView="0" workbookViewId="0" topLeftCell="A70">
      <selection activeCell="B71" sqref="B71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52" t="s">
        <v>548</v>
      </c>
      <c r="B1" s="156"/>
      <c r="C1" s="156"/>
      <c r="D1" s="156"/>
      <c r="E1" s="156"/>
      <c r="F1" s="154"/>
    </row>
    <row r="2" spans="1:6" ht="19.5" customHeight="1">
      <c r="A2" s="151" t="s">
        <v>537</v>
      </c>
      <c r="B2" s="156"/>
      <c r="C2" s="156"/>
      <c r="D2" s="156"/>
      <c r="E2" s="156"/>
      <c r="F2" s="154"/>
    </row>
    <row r="3" ht="18">
      <c r="A3" s="44"/>
    </row>
    <row r="4" ht="15">
      <c r="A4" s="3" t="s">
        <v>530</v>
      </c>
    </row>
    <row r="5" spans="1:6" ht="45">
      <c r="A5" s="1" t="s">
        <v>120</v>
      </c>
      <c r="B5" s="2" t="s">
        <v>121</v>
      </c>
      <c r="C5" s="51" t="s">
        <v>25</v>
      </c>
      <c r="D5" s="51" t="s">
        <v>26</v>
      </c>
      <c r="E5" s="51" t="s">
        <v>27</v>
      </c>
      <c r="F5" s="62" t="s">
        <v>95</v>
      </c>
    </row>
    <row r="6" spans="1:6" ht="15" hidden="1">
      <c r="A6" s="25" t="s">
        <v>122</v>
      </c>
      <c r="B6" s="26" t="s">
        <v>123</v>
      </c>
      <c r="C6" s="39"/>
      <c r="D6" s="39"/>
      <c r="E6" s="39"/>
      <c r="F6" s="24"/>
    </row>
    <row r="7" spans="1:6" ht="15" hidden="1">
      <c r="A7" s="25" t="s">
        <v>124</v>
      </c>
      <c r="B7" s="27" t="s">
        <v>125</v>
      </c>
      <c r="C7" s="39"/>
      <c r="D7" s="39"/>
      <c r="E7" s="39"/>
      <c r="F7" s="24"/>
    </row>
    <row r="8" spans="1:6" ht="15" hidden="1">
      <c r="A8" s="25" t="s">
        <v>126</v>
      </c>
      <c r="B8" s="27" t="s">
        <v>127</v>
      </c>
      <c r="C8" s="39"/>
      <c r="D8" s="39"/>
      <c r="E8" s="39"/>
      <c r="F8" s="24"/>
    </row>
    <row r="9" spans="1:6" ht="15" hidden="1">
      <c r="A9" s="28" t="s">
        <v>128</v>
      </c>
      <c r="B9" s="27" t="s">
        <v>129</v>
      </c>
      <c r="C9" s="39"/>
      <c r="D9" s="39"/>
      <c r="E9" s="39"/>
      <c r="F9" s="24"/>
    </row>
    <row r="10" spans="1:6" ht="15" hidden="1">
      <c r="A10" s="28" t="s">
        <v>130</v>
      </c>
      <c r="B10" s="27" t="s">
        <v>131</v>
      </c>
      <c r="C10" s="39"/>
      <c r="D10" s="39"/>
      <c r="E10" s="39"/>
      <c r="F10" s="24"/>
    </row>
    <row r="11" spans="1:6" ht="15" hidden="1">
      <c r="A11" s="28" t="s">
        <v>132</v>
      </c>
      <c r="B11" s="27" t="s">
        <v>133</v>
      </c>
      <c r="C11" s="39"/>
      <c r="D11" s="39"/>
      <c r="E11" s="39"/>
      <c r="F11" s="24"/>
    </row>
    <row r="12" spans="1:6" ht="15" hidden="1">
      <c r="A12" s="28" t="s">
        <v>134</v>
      </c>
      <c r="B12" s="27" t="s">
        <v>135</v>
      </c>
      <c r="C12" s="39"/>
      <c r="D12" s="39"/>
      <c r="E12" s="39"/>
      <c r="F12" s="24"/>
    </row>
    <row r="13" spans="1:6" ht="15" hidden="1">
      <c r="A13" s="28" t="s">
        <v>136</v>
      </c>
      <c r="B13" s="27" t="s">
        <v>137</v>
      </c>
      <c r="C13" s="39"/>
      <c r="D13" s="39"/>
      <c r="E13" s="39"/>
      <c r="F13" s="24"/>
    </row>
    <row r="14" spans="1:6" ht="15" hidden="1">
      <c r="A14" s="4" t="s">
        <v>138</v>
      </c>
      <c r="B14" s="27" t="s">
        <v>139</v>
      </c>
      <c r="C14" s="39"/>
      <c r="D14" s="39"/>
      <c r="E14" s="39"/>
      <c r="F14" s="24"/>
    </row>
    <row r="15" spans="1:6" ht="15" hidden="1">
      <c r="A15" s="4" t="s">
        <v>140</v>
      </c>
      <c r="B15" s="27" t="s">
        <v>141</v>
      </c>
      <c r="C15" s="39"/>
      <c r="D15" s="39"/>
      <c r="E15" s="39"/>
      <c r="F15" s="24"/>
    </row>
    <row r="16" spans="1:6" ht="15" hidden="1">
      <c r="A16" s="4" t="s">
        <v>142</v>
      </c>
      <c r="B16" s="27" t="s">
        <v>143</v>
      </c>
      <c r="C16" s="39"/>
      <c r="D16" s="39"/>
      <c r="E16" s="39"/>
      <c r="F16" s="24"/>
    </row>
    <row r="17" spans="1:6" ht="15" hidden="1">
      <c r="A17" s="4" t="s">
        <v>144</v>
      </c>
      <c r="B17" s="27" t="s">
        <v>145</v>
      </c>
      <c r="C17" s="39"/>
      <c r="D17" s="39"/>
      <c r="E17" s="39"/>
      <c r="F17" s="24"/>
    </row>
    <row r="18" spans="1:6" ht="15" hidden="1">
      <c r="A18" s="4" t="s">
        <v>435</v>
      </c>
      <c r="B18" s="27" t="s">
        <v>146</v>
      </c>
      <c r="C18" s="39"/>
      <c r="D18" s="39"/>
      <c r="E18" s="39"/>
      <c r="F18" s="24"/>
    </row>
    <row r="19" spans="1:6" ht="15">
      <c r="A19" s="29" t="s">
        <v>405</v>
      </c>
      <c r="B19" s="30" t="s">
        <v>147</v>
      </c>
      <c r="C19" s="117">
        <v>30435319</v>
      </c>
      <c r="D19" s="117"/>
      <c r="E19" s="117"/>
      <c r="F19" s="118">
        <f>SUM(C19:E19)</f>
        <v>30435319</v>
      </c>
    </row>
    <row r="20" spans="1:6" ht="15" hidden="1">
      <c r="A20" s="4" t="s">
        <v>148</v>
      </c>
      <c r="B20" s="27" t="s">
        <v>149</v>
      </c>
      <c r="C20" s="117"/>
      <c r="D20" s="117"/>
      <c r="E20" s="117"/>
      <c r="F20" s="118"/>
    </row>
    <row r="21" spans="1:6" ht="30" hidden="1">
      <c r="A21" s="4" t="s">
        <v>150</v>
      </c>
      <c r="B21" s="27" t="s">
        <v>151</v>
      </c>
      <c r="C21" s="117"/>
      <c r="D21" s="117"/>
      <c r="E21" s="117"/>
      <c r="F21" s="118"/>
    </row>
    <row r="22" spans="1:6" ht="15" hidden="1">
      <c r="A22" s="5" t="s">
        <v>152</v>
      </c>
      <c r="B22" s="27" t="s">
        <v>153</v>
      </c>
      <c r="C22" s="117"/>
      <c r="D22" s="117"/>
      <c r="E22" s="117"/>
      <c r="F22" s="118"/>
    </row>
    <row r="23" spans="1:6" ht="15">
      <c r="A23" s="6" t="s">
        <v>406</v>
      </c>
      <c r="B23" s="30" t="s">
        <v>154</v>
      </c>
      <c r="C23" s="117">
        <v>670000</v>
      </c>
      <c r="D23" s="117"/>
      <c r="E23" s="117"/>
      <c r="F23" s="118">
        <f>SUM(C23:E23)</f>
        <v>670000</v>
      </c>
    </row>
    <row r="24" spans="1:6" ht="15">
      <c r="A24" s="47" t="s">
        <v>465</v>
      </c>
      <c r="B24" s="48" t="s">
        <v>155</v>
      </c>
      <c r="C24" s="119">
        <f>SUM(C19:C23)</f>
        <v>31105319</v>
      </c>
      <c r="D24" s="119"/>
      <c r="E24" s="119"/>
      <c r="F24" s="119">
        <f>SUM(F19:F23)</f>
        <v>31105319</v>
      </c>
    </row>
    <row r="25" spans="1:6" ht="15">
      <c r="A25" s="36" t="s">
        <v>436</v>
      </c>
      <c r="B25" s="48" t="s">
        <v>156</v>
      </c>
      <c r="C25" s="119">
        <v>6162071</v>
      </c>
      <c r="D25" s="119"/>
      <c r="E25" s="119"/>
      <c r="F25" s="119">
        <f>SUM(C25:E25)</f>
        <v>6162071</v>
      </c>
    </row>
    <row r="26" spans="1:6" ht="15" hidden="1">
      <c r="A26" s="4" t="s">
        <v>157</v>
      </c>
      <c r="B26" s="27" t="s">
        <v>158</v>
      </c>
      <c r="C26" s="117"/>
      <c r="D26" s="117"/>
      <c r="E26" s="117"/>
      <c r="F26" s="118"/>
    </row>
    <row r="27" spans="1:6" ht="15" hidden="1">
      <c r="A27" s="4" t="s">
        <v>159</v>
      </c>
      <c r="B27" s="27" t="s">
        <v>160</v>
      </c>
      <c r="C27" s="117"/>
      <c r="D27" s="117"/>
      <c r="E27" s="117"/>
      <c r="F27" s="118"/>
    </row>
    <row r="28" spans="1:6" ht="15" hidden="1">
      <c r="A28" s="4" t="s">
        <v>161</v>
      </c>
      <c r="B28" s="27" t="s">
        <v>162</v>
      </c>
      <c r="C28" s="117"/>
      <c r="D28" s="117"/>
      <c r="E28" s="117"/>
      <c r="F28" s="118"/>
    </row>
    <row r="29" spans="1:6" ht="15">
      <c r="A29" s="6" t="s">
        <v>407</v>
      </c>
      <c r="B29" s="30" t="s">
        <v>163</v>
      </c>
      <c r="C29" s="117">
        <v>3264173</v>
      </c>
      <c r="D29" s="117"/>
      <c r="E29" s="117"/>
      <c r="F29" s="118">
        <f>SUM(C29:E29)</f>
        <v>3264173</v>
      </c>
    </row>
    <row r="30" spans="1:6" ht="15" hidden="1">
      <c r="A30" s="4" t="s">
        <v>164</v>
      </c>
      <c r="B30" s="27" t="s">
        <v>165</v>
      </c>
      <c r="C30" s="117"/>
      <c r="D30" s="117"/>
      <c r="E30" s="117"/>
      <c r="F30" s="118">
        <f aca="true" t="shared" si="0" ref="F30:F49">SUM(C30:E30)</f>
        <v>0</v>
      </c>
    </row>
    <row r="31" spans="1:6" ht="15" hidden="1">
      <c r="A31" s="4" t="s">
        <v>166</v>
      </c>
      <c r="B31" s="27" t="s">
        <v>167</v>
      </c>
      <c r="C31" s="117"/>
      <c r="D31" s="117"/>
      <c r="E31" s="117"/>
      <c r="F31" s="118">
        <f t="shared" si="0"/>
        <v>0</v>
      </c>
    </row>
    <row r="32" spans="1:6" ht="15" customHeight="1">
      <c r="A32" s="6" t="s">
        <v>466</v>
      </c>
      <c r="B32" s="30" t="s">
        <v>168</v>
      </c>
      <c r="C32" s="117">
        <v>143000</v>
      </c>
      <c r="D32" s="117"/>
      <c r="E32" s="117"/>
      <c r="F32" s="118">
        <f t="shared" si="0"/>
        <v>143000</v>
      </c>
    </row>
    <row r="33" spans="1:6" ht="15" hidden="1">
      <c r="A33" s="4" t="s">
        <v>169</v>
      </c>
      <c r="B33" s="27" t="s">
        <v>170</v>
      </c>
      <c r="C33" s="117"/>
      <c r="D33" s="117"/>
      <c r="E33" s="117"/>
      <c r="F33" s="118">
        <f t="shared" si="0"/>
        <v>0</v>
      </c>
    </row>
    <row r="34" spans="1:6" ht="15" hidden="1">
      <c r="A34" s="4" t="s">
        <v>171</v>
      </c>
      <c r="B34" s="27" t="s">
        <v>172</v>
      </c>
      <c r="C34" s="117"/>
      <c r="D34" s="117"/>
      <c r="E34" s="117"/>
      <c r="F34" s="118">
        <f t="shared" si="0"/>
        <v>0</v>
      </c>
    </row>
    <row r="35" spans="1:6" ht="15" hidden="1">
      <c r="A35" s="4" t="s">
        <v>437</v>
      </c>
      <c r="B35" s="27" t="s">
        <v>173</v>
      </c>
      <c r="C35" s="117"/>
      <c r="D35" s="117"/>
      <c r="E35" s="117"/>
      <c r="F35" s="118">
        <f t="shared" si="0"/>
        <v>0</v>
      </c>
    </row>
    <row r="36" spans="1:6" ht="15" hidden="1">
      <c r="A36" s="4" t="s">
        <v>174</v>
      </c>
      <c r="B36" s="27" t="s">
        <v>175</v>
      </c>
      <c r="C36" s="117"/>
      <c r="D36" s="117"/>
      <c r="E36" s="117"/>
      <c r="F36" s="118">
        <f t="shared" si="0"/>
        <v>0</v>
      </c>
    </row>
    <row r="37" spans="1:6" ht="15" hidden="1">
      <c r="A37" s="9" t="s">
        <v>438</v>
      </c>
      <c r="B37" s="27" t="s">
        <v>176</v>
      </c>
      <c r="C37" s="117"/>
      <c r="D37" s="117"/>
      <c r="E37" s="117"/>
      <c r="F37" s="118">
        <f t="shared" si="0"/>
        <v>0</v>
      </c>
    </row>
    <row r="38" spans="1:6" ht="15" hidden="1">
      <c r="A38" s="5" t="s">
        <v>177</v>
      </c>
      <c r="B38" s="27" t="s">
        <v>178</v>
      </c>
      <c r="C38" s="117"/>
      <c r="D38" s="117"/>
      <c r="E38" s="117"/>
      <c r="F38" s="118">
        <f t="shared" si="0"/>
        <v>0</v>
      </c>
    </row>
    <row r="39" spans="1:6" ht="15" hidden="1">
      <c r="A39" s="4" t="s">
        <v>439</v>
      </c>
      <c r="B39" s="27" t="s">
        <v>179</v>
      </c>
      <c r="C39" s="117"/>
      <c r="D39" s="117"/>
      <c r="E39" s="117"/>
      <c r="F39" s="118">
        <f t="shared" si="0"/>
        <v>0</v>
      </c>
    </row>
    <row r="40" spans="1:6" ht="15">
      <c r="A40" s="6" t="s">
        <v>408</v>
      </c>
      <c r="B40" s="30" t="s">
        <v>180</v>
      </c>
      <c r="C40" s="117">
        <v>3215616</v>
      </c>
      <c r="D40" s="117"/>
      <c r="E40" s="117"/>
      <c r="F40" s="118">
        <f t="shared" si="0"/>
        <v>3215616</v>
      </c>
    </row>
    <row r="41" spans="1:6" ht="15" hidden="1">
      <c r="A41" s="4" t="s">
        <v>181</v>
      </c>
      <c r="B41" s="27" t="s">
        <v>182</v>
      </c>
      <c r="C41" s="117"/>
      <c r="D41" s="117"/>
      <c r="E41" s="117"/>
      <c r="F41" s="118">
        <f t="shared" si="0"/>
        <v>0</v>
      </c>
    </row>
    <row r="42" spans="1:6" ht="15" hidden="1">
      <c r="A42" s="4" t="s">
        <v>183</v>
      </c>
      <c r="B42" s="27" t="s">
        <v>184</v>
      </c>
      <c r="C42" s="117"/>
      <c r="D42" s="117"/>
      <c r="E42" s="117"/>
      <c r="F42" s="118">
        <f t="shared" si="0"/>
        <v>0</v>
      </c>
    </row>
    <row r="43" spans="1:6" ht="15">
      <c r="A43" s="6" t="s">
        <v>409</v>
      </c>
      <c r="B43" s="30" t="s">
        <v>185</v>
      </c>
      <c r="C43" s="117">
        <v>70000</v>
      </c>
      <c r="D43" s="117"/>
      <c r="E43" s="117"/>
      <c r="F43" s="118">
        <f t="shared" si="0"/>
        <v>70000</v>
      </c>
    </row>
    <row r="44" spans="1:6" ht="15" hidden="1">
      <c r="A44" s="4" t="s">
        <v>186</v>
      </c>
      <c r="B44" s="27" t="s">
        <v>187</v>
      </c>
      <c r="C44" s="117"/>
      <c r="D44" s="117"/>
      <c r="E44" s="117"/>
      <c r="F44" s="118">
        <f t="shared" si="0"/>
        <v>0</v>
      </c>
    </row>
    <row r="45" spans="1:6" ht="15" hidden="1">
      <c r="A45" s="4" t="s">
        <v>188</v>
      </c>
      <c r="B45" s="27" t="s">
        <v>189</v>
      </c>
      <c r="C45" s="117"/>
      <c r="D45" s="117"/>
      <c r="E45" s="117"/>
      <c r="F45" s="118">
        <f t="shared" si="0"/>
        <v>0</v>
      </c>
    </row>
    <row r="46" spans="1:6" ht="15" hidden="1">
      <c r="A46" s="4" t="s">
        <v>440</v>
      </c>
      <c r="B46" s="27" t="s">
        <v>190</v>
      </c>
      <c r="C46" s="117"/>
      <c r="D46" s="117"/>
      <c r="E46" s="117"/>
      <c r="F46" s="118">
        <f t="shared" si="0"/>
        <v>0</v>
      </c>
    </row>
    <row r="47" spans="1:6" ht="15" hidden="1">
      <c r="A47" s="4" t="s">
        <v>441</v>
      </c>
      <c r="B47" s="27" t="s">
        <v>191</v>
      </c>
      <c r="C47" s="117"/>
      <c r="D47" s="117"/>
      <c r="E47" s="117"/>
      <c r="F47" s="118">
        <f t="shared" si="0"/>
        <v>0</v>
      </c>
    </row>
    <row r="48" spans="1:6" ht="15" hidden="1">
      <c r="A48" s="4" t="s">
        <v>192</v>
      </c>
      <c r="B48" s="27" t="s">
        <v>193</v>
      </c>
      <c r="C48" s="117"/>
      <c r="D48" s="117"/>
      <c r="E48" s="117"/>
      <c r="F48" s="118">
        <f t="shared" si="0"/>
        <v>0</v>
      </c>
    </row>
    <row r="49" spans="1:6" ht="15">
      <c r="A49" s="6" t="s">
        <v>410</v>
      </c>
      <c r="B49" s="30" t="s">
        <v>194</v>
      </c>
      <c r="C49" s="117">
        <v>1247771</v>
      </c>
      <c r="D49" s="117"/>
      <c r="E49" s="117"/>
      <c r="F49" s="118">
        <f t="shared" si="0"/>
        <v>1247771</v>
      </c>
    </row>
    <row r="50" spans="1:6" ht="15">
      <c r="A50" s="36" t="s">
        <v>411</v>
      </c>
      <c r="B50" s="48" t="s">
        <v>195</v>
      </c>
      <c r="C50" s="119">
        <f>SUM(C29:C49)</f>
        <v>7940560</v>
      </c>
      <c r="D50" s="119"/>
      <c r="E50" s="119"/>
      <c r="F50" s="119">
        <f>SUM(F29:F49)</f>
        <v>7940560</v>
      </c>
    </row>
    <row r="51" spans="1:6" ht="15">
      <c r="A51" s="12" t="s">
        <v>196</v>
      </c>
      <c r="B51" s="27" t="s">
        <v>197</v>
      </c>
      <c r="C51" s="117"/>
      <c r="D51" s="117"/>
      <c r="E51" s="117"/>
      <c r="F51" s="118"/>
    </row>
    <row r="52" spans="1:6" ht="15">
      <c r="A52" s="12" t="s">
        <v>412</v>
      </c>
      <c r="B52" s="27" t="s">
        <v>198</v>
      </c>
      <c r="C52" s="117"/>
      <c r="D52" s="117"/>
      <c r="E52" s="117"/>
      <c r="F52" s="118"/>
    </row>
    <row r="53" spans="1:6" ht="15">
      <c r="A53" s="15" t="s">
        <v>442</v>
      </c>
      <c r="B53" s="27" t="s">
        <v>199</v>
      </c>
      <c r="C53" s="117"/>
      <c r="D53" s="117"/>
      <c r="E53" s="117"/>
      <c r="F53" s="118"/>
    </row>
    <row r="54" spans="1:6" ht="15">
      <c r="A54" s="15" t="s">
        <v>443</v>
      </c>
      <c r="B54" s="27" t="s">
        <v>200</v>
      </c>
      <c r="C54" s="117"/>
      <c r="D54" s="117"/>
      <c r="E54" s="117"/>
      <c r="F54" s="118"/>
    </row>
    <row r="55" spans="1:6" ht="15">
      <c r="A55" s="15" t="s">
        <v>444</v>
      </c>
      <c r="B55" s="27" t="s">
        <v>201</v>
      </c>
      <c r="C55" s="117"/>
      <c r="D55" s="117"/>
      <c r="E55" s="117"/>
      <c r="F55" s="118"/>
    </row>
    <row r="56" spans="1:6" ht="15">
      <c r="A56" s="12" t="s">
        <v>445</v>
      </c>
      <c r="B56" s="27" t="s">
        <v>202</v>
      </c>
      <c r="C56" s="117"/>
      <c r="D56" s="117"/>
      <c r="E56" s="117"/>
      <c r="F56" s="118"/>
    </row>
    <row r="57" spans="1:6" ht="15">
      <c r="A57" s="12" t="s">
        <v>446</v>
      </c>
      <c r="B57" s="27" t="s">
        <v>203</v>
      </c>
      <c r="C57" s="117"/>
      <c r="D57" s="117"/>
      <c r="E57" s="117"/>
      <c r="F57" s="118"/>
    </row>
    <row r="58" spans="1:6" ht="15">
      <c r="A58" s="12" t="s">
        <v>447</v>
      </c>
      <c r="B58" s="27" t="s">
        <v>204</v>
      </c>
      <c r="C58" s="117"/>
      <c r="D58" s="117"/>
      <c r="E58" s="117"/>
      <c r="F58" s="118"/>
    </row>
    <row r="59" spans="1:6" ht="15">
      <c r="A59" s="45" t="s">
        <v>414</v>
      </c>
      <c r="B59" s="48" t="s">
        <v>205</v>
      </c>
      <c r="C59" s="119"/>
      <c r="D59" s="119"/>
      <c r="E59" s="119"/>
      <c r="F59" s="119"/>
    </row>
    <row r="60" spans="1:6" ht="15">
      <c r="A60" s="11" t="s">
        <v>448</v>
      </c>
      <c r="B60" s="27" t="s">
        <v>206</v>
      </c>
      <c r="C60" s="117"/>
      <c r="D60" s="117"/>
      <c r="E60" s="117"/>
      <c r="F60" s="118"/>
    </row>
    <row r="61" spans="1:6" ht="15">
      <c r="A61" s="11" t="s">
        <v>207</v>
      </c>
      <c r="B61" s="27" t="s">
        <v>208</v>
      </c>
      <c r="C61" s="117"/>
      <c r="D61" s="117"/>
      <c r="E61" s="117"/>
      <c r="F61" s="118"/>
    </row>
    <row r="62" spans="1:6" ht="30">
      <c r="A62" s="11" t="s">
        <v>209</v>
      </c>
      <c r="B62" s="27" t="s">
        <v>210</v>
      </c>
      <c r="C62" s="117"/>
      <c r="D62" s="117"/>
      <c r="E62" s="117"/>
      <c r="F62" s="118"/>
    </row>
    <row r="63" spans="1:6" ht="15">
      <c r="A63" s="11" t="s">
        <v>415</v>
      </c>
      <c r="B63" s="27" t="s">
        <v>211</v>
      </c>
      <c r="C63" s="117"/>
      <c r="D63" s="117"/>
      <c r="E63" s="117"/>
      <c r="F63" s="118"/>
    </row>
    <row r="64" spans="1:6" ht="30">
      <c r="A64" s="11" t="s">
        <v>449</v>
      </c>
      <c r="B64" s="27" t="s">
        <v>212</v>
      </c>
      <c r="C64" s="117"/>
      <c r="D64" s="117"/>
      <c r="E64" s="117"/>
      <c r="F64" s="118"/>
    </row>
    <row r="65" spans="1:6" ht="15">
      <c r="A65" s="11" t="s">
        <v>417</v>
      </c>
      <c r="B65" s="27" t="s">
        <v>213</v>
      </c>
      <c r="C65" s="117"/>
      <c r="D65" s="117"/>
      <c r="E65" s="117"/>
      <c r="F65" s="118"/>
    </row>
    <row r="66" spans="1:6" ht="30">
      <c r="A66" s="11" t="s">
        <v>450</v>
      </c>
      <c r="B66" s="27" t="s">
        <v>214</v>
      </c>
      <c r="C66" s="117"/>
      <c r="D66" s="117"/>
      <c r="E66" s="117"/>
      <c r="F66" s="118"/>
    </row>
    <row r="67" spans="1:6" ht="15">
      <c r="A67" s="11" t="s">
        <v>451</v>
      </c>
      <c r="B67" s="27" t="s">
        <v>215</v>
      </c>
      <c r="C67" s="117"/>
      <c r="D67" s="117"/>
      <c r="E67" s="117"/>
      <c r="F67" s="118"/>
    </row>
    <row r="68" spans="1:6" ht="15">
      <c r="A68" s="11" t="s">
        <v>216</v>
      </c>
      <c r="B68" s="27" t="s">
        <v>217</v>
      </c>
      <c r="C68" s="117"/>
      <c r="D68" s="117"/>
      <c r="E68" s="117"/>
      <c r="F68" s="118"/>
    </row>
    <row r="69" spans="1:6" ht="15">
      <c r="A69" s="17" t="s">
        <v>218</v>
      </c>
      <c r="B69" s="27" t="s">
        <v>219</v>
      </c>
      <c r="C69" s="117"/>
      <c r="D69" s="117"/>
      <c r="E69" s="117"/>
      <c r="F69" s="118"/>
    </row>
    <row r="70" spans="1:6" ht="15">
      <c r="A70" s="11" t="s">
        <v>452</v>
      </c>
      <c r="B70" s="27" t="s">
        <v>220</v>
      </c>
      <c r="C70" s="117"/>
      <c r="D70" s="117"/>
      <c r="E70" s="117"/>
      <c r="F70" s="118"/>
    </row>
    <row r="71" spans="1:6" ht="15">
      <c r="A71" s="17" t="s">
        <v>81</v>
      </c>
      <c r="B71" s="27" t="s">
        <v>532</v>
      </c>
      <c r="C71" s="117"/>
      <c r="D71" s="117"/>
      <c r="E71" s="117"/>
      <c r="F71" s="118"/>
    </row>
    <row r="72" spans="1:6" ht="15">
      <c r="A72" s="17" t="s">
        <v>82</v>
      </c>
      <c r="B72" s="27" t="s">
        <v>532</v>
      </c>
      <c r="C72" s="117"/>
      <c r="D72" s="117"/>
      <c r="E72" s="117"/>
      <c r="F72" s="118"/>
    </row>
    <row r="73" spans="1:6" ht="15">
      <c r="A73" s="45" t="s">
        <v>420</v>
      </c>
      <c r="B73" s="48" t="s">
        <v>221</v>
      </c>
      <c r="C73" s="119"/>
      <c r="D73" s="119"/>
      <c r="E73" s="119"/>
      <c r="F73" s="119"/>
    </row>
    <row r="74" spans="1:6" ht="15.75">
      <c r="A74" s="49" t="s">
        <v>24</v>
      </c>
      <c r="B74" s="48"/>
      <c r="C74" s="119">
        <f>C24+C25+C50+C59+C73</f>
        <v>45207950</v>
      </c>
      <c r="D74" s="117"/>
      <c r="E74" s="117"/>
      <c r="F74" s="118">
        <f>SUM(C74:E74)</f>
        <v>45207950</v>
      </c>
    </row>
    <row r="75" spans="1:6" ht="15">
      <c r="A75" s="31" t="s">
        <v>222</v>
      </c>
      <c r="B75" s="27" t="s">
        <v>223</v>
      </c>
      <c r="C75" s="117"/>
      <c r="D75" s="117"/>
      <c r="E75" s="117"/>
      <c r="F75" s="118"/>
    </row>
    <row r="76" spans="1:6" ht="15">
      <c r="A76" s="31" t="s">
        <v>453</v>
      </c>
      <c r="B76" s="27" t="s">
        <v>224</v>
      </c>
      <c r="C76" s="117"/>
      <c r="D76" s="117"/>
      <c r="E76" s="117"/>
      <c r="F76" s="118"/>
    </row>
    <row r="77" spans="1:6" ht="15">
      <c r="A77" s="31" t="s">
        <v>225</v>
      </c>
      <c r="B77" s="27" t="s">
        <v>226</v>
      </c>
      <c r="C77" s="117"/>
      <c r="D77" s="117"/>
      <c r="E77" s="117"/>
      <c r="F77" s="118">
        <f>SUM(C77:E77)</f>
        <v>0</v>
      </c>
    </row>
    <row r="78" spans="1:6" ht="15">
      <c r="A78" s="31" t="s">
        <v>227</v>
      </c>
      <c r="B78" s="27" t="s">
        <v>228</v>
      </c>
      <c r="C78" s="117">
        <v>320000</v>
      </c>
      <c r="D78" s="117"/>
      <c r="E78" s="117"/>
      <c r="F78" s="118">
        <f>SUM(C78:E78)</f>
        <v>320000</v>
      </c>
    </row>
    <row r="79" spans="1:6" ht="15">
      <c r="A79" s="5" t="s">
        <v>229</v>
      </c>
      <c r="B79" s="27" t="s">
        <v>230</v>
      </c>
      <c r="C79" s="117"/>
      <c r="D79" s="117"/>
      <c r="E79" s="117"/>
      <c r="F79" s="118"/>
    </row>
    <row r="80" spans="1:6" ht="15">
      <c r="A80" s="5" t="s">
        <v>231</v>
      </c>
      <c r="B80" s="27" t="s">
        <v>232</v>
      </c>
      <c r="C80" s="117"/>
      <c r="D80" s="117"/>
      <c r="E80" s="117"/>
      <c r="F80" s="118"/>
    </row>
    <row r="81" spans="1:6" ht="15">
      <c r="A81" s="5" t="s">
        <v>233</v>
      </c>
      <c r="B81" s="27" t="s">
        <v>234</v>
      </c>
      <c r="C81" s="117"/>
      <c r="D81" s="117"/>
      <c r="E81" s="117"/>
      <c r="F81" s="118">
        <f>SUM(C81:E81)</f>
        <v>0</v>
      </c>
    </row>
    <row r="82" spans="1:6" ht="15">
      <c r="A82" s="46" t="s">
        <v>422</v>
      </c>
      <c r="B82" s="48" t="s">
        <v>235</v>
      </c>
      <c r="C82" s="119">
        <f>SUM(C75:C81)</f>
        <v>320000</v>
      </c>
      <c r="D82" s="119"/>
      <c r="E82" s="119"/>
      <c r="F82" s="119">
        <f>SUM(F75:F81)</f>
        <v>320000</v>
      </c>
    </row>
    <row r="83" spans="1:6" ht="15">
      <c r="A83" s="12" t="s">
        <v>236</v>
      </c>
      <c r="B83" s="27" t="s">
        <v>237</v>
      </c>
      <c r="C83" s="117"/>
      <c r="D83" s="117"/>
      <c r="E83" s="117"/>
      <c r="F83" s="118">
        <f>SUM(C83:E83)</f>
        <v>0</v>
      </c>
    </row>
    <row r="84" spans="1:6" ht="15">
      <c r="A84" s="12" t="s">
        <v>238</v>
      </c>
      <c r="B84" s="27" t="s">
        <v>239</v>
      </c>
      <c r="C84" s="117"/>
      <c r="D84" s="117"/>
      <c r="E84" s="117"/>
      <c r="F84" s="118">
        <f>SUM(C84:E84)</f>
        <v>0</v>
      </c>
    </row>
    <row r="85" spans="1:6" ht="15">
      <c r="A85" s="12" t="s">
        <v>240</v>
      </c>
      <c r="B85" s="27" t="s">
        <v>241</v>
      </c>
      <c r="C85" s="117"/>
      <c r="D85" s="117"/>
      <c r="E85" s="117"/>
      <c r="F85" s="118">
        <f>SUM(C85:E85)</f>
        <v>0</v>
      </c>
    </row>
    <row r="86" spans="1:6" ht="15">
      <c r="A86" s="12" t="s">
        <v>242</v>
      </c>
      <c r="B86" s="27" t="s">
        <v>243</v>
      </c>
      <c r="C86" s="117"/>
      <c r="D86" s="117"/>
      <c r="E86" s="117"/>
      <c r="F86" s="118">
        <f>SUM(C86:E86)</f>
        <v>0</v>
      </c>
    </row>
    <row r="87" spans="1:6" ht="15">
      <c r="A87" s="45" t="s">
        <v>423</v>
      </c>
      <c r="B87" s="48" t="s">
        <v>244</v>
      </c>
      <c r="C87" s="119">
        <f>SUM(C83:C86)</f>
        <v>0</v>
      </c>
      <c r="D87" s="119"/>
      <c r="E87" s="119"/>
      <c r="F87" s="119">
        <f>SUM(C87:E87)</f>
        <v>0</v>
      </c>
    </row>
    <row r="88" spans="1:6" ht="30">
      <c r="A88" s="12" t="s">
        <v>245</v>
      </c>
      <c r="B88" s="27" t="s">
        <v>246</v>
      </c>
      <c r="C88" s="117"/>
      <c r="D88" s="117"/>
      <c r="E88" s="117"/>
      <c r="F88" s="118"/>
    </row>
    <row r="89" spans="1:6" ht="30">
      <c r="A89" s="12" t="s">
        <v>454</v>
      </c>
      <c r="B89" s="27" t="s">
        <v>247</v>
      </c>
      <c r="C89" s="117"/>
      <c r="D89" s="117"/>
      <c r="E89" s="117"/>
      <c r="F89" s="118"/>
    </row>
    <row r="90" spans="1:6" ht="30">
      <c r="A90" s="12" t="s">
        <v>455</v>
      </c>
      <c r="B90" s="27" t="s">
        <v>248</v>
      </c>
      <c r="C90" s="117"/>
      <c r="D90" s="117"/>
      <c r="E90" s="117"/>
      <c r="F90" s="118"/>
    </row>
    <row r="91" spans="1:6" ht="15">
      <c r="A91" s="12" t="s">
        <v>456</v>
      </c>
      <c r="B91" s="27" t="s">
        <v>249</v>
      </c>
      <c r="C91" s="117"/>
      <c r="D91" s="117"/>
      <c r="E91" s="117"/>
      <c r="F91" s="118"/>
    </row>
    <row r="92" spans="1:6" ht="30">
      <c r="A92" s="12" t="s">
        <v>457</v>
      </c>
      <c r="B92" s="27" t="s">
        <v>250</v>
      </c>
      <c r="C92" s="117"/>
      <c r="D92" s="117"/>
      <c r="E92" s="117"/>
      <c r="F92" s="118"/>
    </row>
    <row r="93" spans="1:6" ht="30">
      <c r="A93" s="12" t="s">
        <v>458</v>
      </c>
      <c r="B93" s="27" t="s">
        <v>251</v>
      </c>
      <c r="C93" s="117"/>
      <c r="D93" s="117"/>
      <c r="E93" s="117"/>
      <c r="F93" s="118"/>
    </row>
    <row r="94" spans="1:6" ht="15">
      <c r="A94" s="12" t="s">
        <v>252</v>
      </c>
      <c r="B94" s="27" t="s">
        <v>253</v>
      </c>
      <c r="C94" s="117"/>
      <c r="D94" s="117"/>
      <c r="E94" s="117"/>
      <c r="F94" s="118"/>
    </row>
    <row r="95" spans="1:6" ht="15">
      <c r="A95" s="12" t="s">
        <v>459</v>
      </c>
      <c r="B95" s="27" t="s">
        <v>254</v>
      </c>
      <c r="C95" s="117"/>
      <c r="D95" s="117"/>
      <c r="E95" s="117"/>
      <c r="F95" s="118"/>
    </row>
    <row r="96" spans="1:6" ht="15">
      <c r="A96" s="45" t="s">
        <v>424</v>
      </c>
      <c r="B96" s="48" t="s">
        <v>255</v>
      </c>
      <c r="C96" s="117"/>
      <c r="D96" s="117"/>
      <c r="E96" s="117"/>
      <c r="F96" s="118"/>
    </row>
    <row r="97" spans="1:6" ht="15.75">
      <c r="A97" s="49" t="s">
        <v>23</v>
      </c>
      <c r="B97" s="48"/>
      <c r="C97" s="119">
        <f>C96+C87+C82</f>
        <v>320000</v>
      </c>
      <c r="D97" s="117"/>
      <c r="E97" s="117"/>
      <c r="F97" s="118">
        <f>SUM(C97:E97)</f>
        <v>320000</v>
      </c>
    </row>
    <row r="98" spans="1:6" ht="15.75">
      <c r="A98" s="32" t="s">
        <v>467</v>
      </c>
      <c r="B98" s="33" t="s">
        <v>256</v>
      </c>
      <c r="C98" s="119">
        <f>C96+C87+C82+C73+C59+C50+C25+C24</f>
        <v>45527950</v>
      </c>
      <c r="D98" s="119"/>
      <c r="E98" s="119"/>
      <c r="F98" s="119">
        <f>F96+F87+F82+F73+F59+F50+F25+F24</f>
        <v>45527950</v>
      </c>
    </row>
    <row r="99" spans="1:25" ht="15">
      <c r="A99" s="12" t="s">
        <v>460</v>
      </c>
      <c r="B99" s="4" t="s">
        <v>257</v>
      </c>
      <c r="C99" s="120"/>
      <c r="D99" s="120"/>
      <c r="E99" s="120"/>
      <c r="F99" s="121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258</v>
      </c>
      <c r="B100" s="4" t="s">
        <v>259</v>
      </c>
      <c r="C100" s="120"/>
      <c r="D100" s="120"/>
      <c r="E100" s="120"/>
      <c r="F100" s="121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461</v>
      </c>
      <c r="B101" s="4" t="s">
        <v>260</v>
      </c>
      <c r="C101" s="120"/>
      <c r="D101" s="120"/>
      <c r="E101" s="120"/>
      <c r="F101" s="121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429</v>
      </c>
      <c r="B102" s="6" t="s">
        <v>261</v>
      </c>
      <c r="C102" s="122"/>
      <c r="D102" s="122"/>
      <c r="E102" s="122"/>
      <c r="F102" s="123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462</v>
      </c>
      <c r="B103" s="4" t="s">
        <v>262</v>
      </c>
      <c r="C103" s="124"/>
      <c r="D103" s="124"/>
      <c r="E103" s="124"/>
      <c r="F103" s="125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432</v>
      </c>
      <c r="B104" s="4" t="s">
        <v>263</v>
      </c>
      <c r="C104" s="124"/>
      <c r="D104" s="124"/>
      <c r="E104" s="124"/>
      <c r="F104" s="125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264</v>
      </c>
      <c r="B105" s="4" t="s">
        <v>265</v>
      </c>
      <c r="C105" s="120"/>
      <c r="D105" s="120"/>
      <c r="E105" s="120"/>
      <c r="F105" s="121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463</v>
      </c>
      <c r="B106" s="4" t="s">
        <v>266</v>
      </c>
      <c r="C106" s="120"/>
      <c r="D106" s="120"/>
      <c r="E106" s="120"/>
      <c r="F106" s="121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430</v>
      </c>
      <c r="B107" s="6" t="s">
        <v>267</v>
      </c>
      <c r="C107" s="126"/>
      <c r="D107" s="126"/>
      <c r="E107" s="126"/>
      <c r="F107" s="127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268</v>
      </c>
      <c r="B108" s="4" t="s">
        <v>269</v>
      </c>
      <c r="C108" s="124"/>
      <c r="D108" s="124"/>
      <c r="E108" s="124"/>
      <c r="F108" s="125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270</v>
      </c>
      <c r="B109" s="4" t="s">
        <v>271</v>
      </c>
      <c r="C109" s="124"/>
      <c r="D109" s="124"/>
      <c r="E109" s="124"/>
      <c r="F109" s="125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272</v>
      </c>
      <c r="B110" s="6" t="s">
        <v>273</v>
      </c>
      <c r="C110" s="124"/>
      <c r="D110" s="124"/>
      <c r="E110" s="124"/>
      <c r="F110" s="125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274</v>
      </c>
      <c r="B111" s="4" t="s">
        <v>275</v>
      </c>
      <c r="C111" s="124"/>
      <c r="D111" s="124"/>
      <c r="E111" s="124"/>
      <c r="F111" s="125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276</v>
      </c>
      <c r="B112" s="4" t="s">
        <v>277</v>
      </c>
      <c r="C112" s="124"/>
      <c r="D112" s="124"/>
      <c r="E112" s="124"/>
      <c r="F112" s="125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278</v>
      </c>
      <c r="B113" s="4" t="s">
        <v>279</v>
      </c>
      <c r="C113" s="124"/>
      <c r="D113" s="124"/>
      <c r="E113" s="124"/>
      <c r="F113" s="125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431</v>
      </c>
      <c r="B114" s="36" t="s">
        <v>280</v>
      </c>
      <c r="C114" s="126"/>
      <c r="D114" s="126"/>
      <c r="E114" s="126"/>
      <c r="F114" s="127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281</v>
      </c>
      <c r="B115" s="4" t="s">
        <v>282</v>
      </c>
      <c r="C115" s="124"/>
      <c r="D115" s="124"/>
      <c r="E115" s="124"/>
      <c r="F115" s="125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283</v>
      </c>
      <c r="B116" s="4" t="s">
        <v>284</v>
      </c>
      <c r="C116" s="120"/>
      <c r="D116" s="120"/>
      <c r="E116" s="120"/>
      <c r="F116" s="121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464</v>
      </c>
      <c r="B117" s="4" t="s">
        <v>285</v>
      </c>
      <c r="C117" s="124"/>
      <c r="D117" s="124"/>
      <c r="E117" s="124"/>
      <c r="F117" s="125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433</v>
      </c>
      <c r="B118" s="4" t="s">
        <v>286</v>
      </c>
      <c r="C118" s="124"/>
      <c r="D118" s="124"/>
      <c r="E118" s="124"/>
      <c r="F118" s="125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434</v>
      </c>
      <c r="B119" s="36" t="s">
        <v>287</v>
      </c>
      <c r="C119" s="126"/>
      <c r="D119" s="126"/>
      <c r="E119" s="126"/>
      <c r="F119" s="127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288</v>
      </c>
      <c r="B120" s="4" t="s">
        <v>289</v>
      </c>
      <c r="C120" s="120"/>
      <c r="D120" s="120"/>
      <c r="E120" s="120"/>
      <c r="F120" s="121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468</v>
      </c>
      <c r="B121" s="38" t="s">
        <v>290</v>
      </c>
      <c r="C121" s="126"/>
      <c r="D121" s="126"/>
      <c r="E121" s="126"/>
      <c r="F121" s="127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504</v>
      </c>
      <c r="B122" s="42"/>
      <c r="C122" s="119">
        <f>C121+C98</f>
        <v>45527950</v>
      </c>
      <c r="D122" s="119"/>
      <c r="E122" s="119"/>
      <c r="F122" s="119">
        <f>F121+F98</f>
        <v>45527950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4/2020.(II. 27.)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5">
      <selection activeCell="C44" sqref="C44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4.281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549</v>
      </c>
      <c r="B1" s="153"/>
      <c r="C1" s="153"/>
      <c r="D1" s="153"/>
      <c r="E1" s="153"/>
      <c r="F1" s="154"/>
    </row>
    <row r="2" spans="1:6" ht="23.25" customHeight="1">
      <c r="A2" s="155" t="s">
        <v>535</v>
      </c>
      <c r="B2" s="156"/>
      <c r="C2" s="156"/>
      <c r="D2" s="156"/>
      <c r="E2" s="156"/>
      <c r="F2" s="154"/>
    </row>
    <row r="3" ht="18">
      <c r="A3" s="66"/>
    </row>
    <row r="4" ht="15">
      <c r="A4" t="s">
        <v>40</v>
      </c>
    </row>
    <row r="5" spans="1:6" ht="45">
      <c r="A5" s="1" t="s">
        <v>120</v>
      </c>
      <c r="B5" s="2" t="s">
        <v>98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customHeight="1" hidden="1">
      <c r="A6" s="28" t="s">
        <v>291</v>
      </c>
      <c r="B6" s="5" t="s">
        <v>292</v>
      </c>
      <c r="C6" s="24"/>
      <c r="D6" s="24"/>
      <c r="E6" s="24"/>
      <c r="F6" s="24"/>
    </row>
    <row r="7" spans="1:6" ht="15" customHeight="1" hidden="1">
      <c r="A7" s="4" t="s">
        <v>293</v>
      </c>
      <c r="B7" s="5" t="s">
        <v>294</v>
      </c>
      <c r="C7" s="24"/>
      <c r="D7" s="24"/>
      <c r="E7" s="24"/>
      <c r="F7" s="24"/>
    </row>
    <row r="8" spans="1:6" ht="15" customHeight="1" hidden="1">
      <c r="A8" s="4" t="s">
        <v>295</v>
      </c>
      <c r="B8" s="5" t="s">
        <v>296</v>
      </c>
      <c r="C8" s="24"/>
      <c r="D8" s="24"/>
      <c r="E8" s="24"/>
      <c r="F8" s="24"/>
    </row>
    <row r="9" spans="1:6" ht="15" customHeight="1" hidden="1">
      <c r="A9" s="4" t="s">
        <v>297</v>
      </c>
      <c r="B9" s="5" t="s">
        <v>298</v>
      </c>
      <c r="C9" s="24"/>
      <c r="D9" s="24"/>
      <c r="E9" s="24"/>
      <c r="F9" s="24"/>
    </row>
    <row r="10" spans="1:6" ht="15" customHeight="1" hidden="1">
      <c r="A10" s="4" t="s">
        <v>299</v>
      </c>
      <c r="B10" s="5" t="s">
        <v>300</v>
      </c>
      <c r="C10" s="24"/>
      <c r="D10" s="24"/>
      <c r="E10" s="24"/>
      <c r="F10" s="24"/>
    </row>
    <row r="11" spans="1:6" ht="15" customHeight="1" hidden="1">
      <c r="A11" s="4" t="s">
        <v>301</v>
      </c>
      <c r="B11" s="5" t="s">
        <v>302</v>
      </c>
      <c r="C11" s="24"/>
      <c r="D11" s="24"/>
      <c r="E11" s="24"/>
      <c r="F11" s="24"/>
    </row>
    <row r="12" spans="1:6" ht="15" customHeight="1">
      <c r="A12" s="6" t="s">
        <v>506</v>
      </c>
      <c r="B12" s="7" t="s">
        <v>303</v>
      </c>
      <c r="C12" s="104"/>
      <c r="D12" s="104"/>
      <c r="E12" s="104"/>
      <c r="F12" s="104"/>
    </row>
    <row r="13" spans="1:6" ht="15" customHeight="1">
      <c r="A13" s="4" t="s">
        <v>304</v>
      </c>
      <c r="B13" s="5" t="s">
        <v>305</v>
      </c>
      <c r="C13" s="108"/>
      <c r="D13" s="108"/>
      <c r="E13" s="108"/>
      <c r="F13" s="108"/>
    </row>
    <row r="14" spans="1:6" ht="15" customHeight="1">
      <c r="A14" s="4" t="s">
        <v>306</v>
      </c>
      <c r="B14" s="5" t="s">
        <v>307</v>
      </c>
      <c r="C14" s="108"/>
      <c r="D14" s="108"/>
      <c r="E14" s="108"/>
      <c r="F14" s="108"/>
    </row>
    <row r="15" spans="1:6" ht="15" customHeight="1">
      <c r="A15" s="4" t="s">
        <v>469</v>
      </c>
      <c r="B15" s="5" t="s">
        <v>308</v>
      </c>
      <c r="C15" s="108"/>
      <c r="D15" s="108"/>
      <c r="E15" s="108"/>
      <c r="F15" s="108"/>
    </row>
    <row r="16" spans="1:6" ht="15" customHeight="1">
      <c r="A16" s="4" t="s">
        <v>470</v>
      </c>
      <c r="B16" s="5" t="s">
        <v>309</v>
      </c>
      <c r="C16" s="108"/>
      <c r="D16" s="108"/>
      <c r="E16" s="108"/>
      <c r="F16" s="108"/>
    </row>
    <row r="17" spans="1:6" ht="15" customHeight="1">
      <c r="A17" s="4" t="s">
        <v>471</v>
      </c>
      <c r="B17" s="5" t="s">
        <v>310</v>
      </c>
      <c r="C17" s="108"/>
      <c r="D17" s="108"/>
      <c r="E17" s="108"/>
      <c r="F17" s="108"/>
    </row>
    <row r="18" spans="1:6" ht="15" customHeight="1">
      <c r="A18" s="36" t="s">
        <v>507</v>
      </c>
      <c r="B18" s="46" t="s">
        <v>311</v>
      </c>
      <c r="C18" s="104"/>
      <c r="D18" s="104"/>
      <c r="E18" s="104"/>
      <c r="F18" s="104"/>
    </row>
    <row r="19" spans="1:6" ht="15" customHeight="1">
      <c r="A19" s="4" t="s">
        <v>475</v>
      </c>
      <c r="B19" s="5" t="s">
        <v>320</v>
      </c>
      <c r="C19" s="108"/>
      <c r="D19" s="108"/>
      <c r="E19" s="108"/>
      <c r="F19" s="108"/>
    </row>
    <row r="20" spans="1:6" ht="15" customHeight="1">
      <c r="A20" s="4" t="s">
        <v>476</v>
      </c>
      <c r="B20" s="5" t="s">
        <v>321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322</v>
      </c>
      <c r="C21" s="108"/>
      <c r="D21" s="108"/>
      <c r="E21" s="108"/>
      <c r="F21" s="108"/>
    </row>
    <row r="22" spans="1:6" ht="15" customHeight="1">
      <c r="A22" s="4" t="s">
        <v>477</v>
      </c>
      <c r="B22" s="5" t="s">
        <v>323</v>
      </c>
      <c r="C22" s="108"/>
      <c r="D22" s="108"/>
      <c r="E22" s="108"/>
      <c r="F22" s="108"/>
    </row>
    <row r="23" spans="1:6" ht="15" customHeight="1">
      <c r="A23" s="4" t="s">
        <v>478</v>
      </c>
      <c r="B23" s="5" t="s">
        <v>324</v>
      </c>
      <c r="C23" s="108"/>
      <c r="D23" s="108"/>
      <c r="E23" s="108"/>
      <c r="F23" s="108"/>
    </row>
    <row r="24" spans="1:6" ht="15" customHeight="1">
      <c r="A24" s="4" t="s">
        <v>479</v>
      </c>
      <c r="B24" s="5" t="s">
        <v>325</v>
      </c>
      <c r="C24" s="108"/>
      <c r="D24" s="108"/>
      <c r="E24" s="108"/>
      <c r="F24" s="108"/>
    </row>
    <row r="25" spans="1:6" ht="15" customHeight="1">
      <c r="A25" s="4" t="s">
        <v>480</v>
      </c>
      <c r="B25" s="5" t="s">
        <v>326</v>
      </c>
      <c r="C25" s="108"/>
      <c r="D25" s="108"/>
      <c r="E25" s="108"/>
      <c r="F25" s="108"/>
    </row>
    <row r="26" spans="1:6" ht="15" customHeight="1">
      <c r="A26" s="4" t="s">
        <v>481</v>
      </c>
      <c r="B26" s="5" t="s">
        <v>327</v>
      </c>
      <c r="C26" s="108"/>
      <c r="D26" s="108"/>
      <c r="E26" s="108"/>
      <c r="F26" s="108"/>
    </row>
    <row r="27" spans="1:6" ht="15" customHeight="1">
      <c r="A27" s="4" t="s">
        <v>328</v>
      </c>
      <c r="B27" s="5" t="s">
        <v>329</v>
      </c>
      <c r="C27" s="108"/>
      <c r="D27" s="108"/>
      <c r="E27" s="108"/>
      <c r="F27" s="108"/>
    </row>
    <row r="28" spans="1:6" ht="15" customHeight="1">
      <c r="A28" s="4" t="s">
        <v>482</v>
      </c>
      <c r="B28" s="5" t="s">
        <v>330</v>
      </c>
      <c r="C28" s="108"/>
      <c r="D28" s="108"/>
      <c r="E28" s="108"/>
      <c r="F28" s="108"/>
    </row>
    <row r="29" spans="1:6" ht="15" customHeight="1">
      <c r="A29" s="4" t="s">
        <v>483</v>
      </c>
      <c r="B29" s="5" t="s">
        <v>331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332</v>
      </c>
      <c r="C30" s="108"/>
      <c r="D30" s="108"/>
      <c r="E30" s="108"/>
      <c r="F30" s="108"/>
    </row>
    <row r="31" spans="1:6" ht="15" customHeight="1">
      <c r="A31" s="4" t="s">
        <v>484</v>
      </c>
      <c r="B31" s="5" t="s">
        <v>333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334</v>
      </c>
      <c r="C32" s="104"/>
      <c r="D32" s="104"/>
      <c r="E32" s="104"/>
      <c r="F32" s="104"/>
    </row>
    <row r="33" spans="1:6" ht="15" customHeight="1" hidden="1">
      <c r="A33" s="12" t="s">
        <v>335</v>
      </c>
      <c r="B33" s="5" t="s">
        <v>336</v>
      </c>
      <c r="C33" s="108"/>
      <c r="D33" s="108"/>
      <c r="E33" s="108"/>
      <c r="F33" s="108"/>
    </row>
    <row r="34" spans="1:6" ht="15" customHeight="1" hidden="1">
      <c r="A34" s="12" t="s">
        <v>485</v>
      </c>
      <c r="B34" s="5" t="s">
        <v>337</v>
      </c>
      <c r="C34" s="108"/>
      <c r="D34" s="108"/>
      <c r="E34" s="108"/>
      <c r="F34" s="108"/>
    </row>
    <row r="35" spans="1:6" ht="15" customHeight="1" hidden="1">
      <c r="A35" s="12" t="s">
        <v>486</v>
      </c>
      <c r="B35" s="5" t="s">
        <v>338</v>
      </c>
      <c r="C35" s="108"/>
      <c r="D35" s="108"/>
      <c r="E35" s="108"/>
      <c r="F35" s="108"/>
    </row>
    <row r="36" spans="1:6" ht="15" customHeight="1" hidden="1">
      <c r="A36" s="12" t="s">
        <v>487</v>
      </c>
      <c r="B36" s="5" t="s">
        <v>339</v>
      </c>
      <c r="C36" s="108"/>
      <c r="D36" s="108"/>
      <c r="E36" s="108"/>
      <c r="F36" s="108"/>
    </row>
    <row r="37" spans="1:6" ht="15" customHeight="1" hidden="1">
      <c r="A37" s="12" t="s">
        <v>340</v>
      </c>
      <c r="B37" s="5" t="s">
        <v>341</v>
      </c>
      <c r="C37" s="108"/>
      <c r="D37" s="108"/>
      <c r="E37" s="108"/>
      <c r="F37" s="108"/>
    </row>
    <row r="38" spans="1:6" ht="15" customHeight="1" hidden="1">
      <c r="A38" s="12" t="s">
        <v>342</v>
      </c>
      <c r="B38" s="5" t="s">
        <v>343</v>
      </c>
      <c r="C38" s="108"/>
      <c r="D38" s="108"/>
      <c r="E38" s="108"/>
      <c r="F38" s="108"/>
    </row>
    <row r="39" spans="1:6" ht="15" customHeight="1" hidden="1">
      <c r="A39" s="12" t="s">
        <v>344</v>
      </c>
      <c r="B39" s="5" t="s">
        <v>345</v>
      </c>
      <c r="C39" s="108"/>
      <c r="D39" s="108"/>
      <c r="E39" s="108"/>
      <c r="F39" s="108"/>
    </row>
    <row r="40" spans="1:6" ht="15" customHeight="1" hidden="1">
      <c r="A40" s="12" t="s">
        <v>488</v>
      </c>
      <c r="B40" s="5" t="s">
        <v>346</v>
      </c>
      <c r="C40" s="108"/>
      <c r="D40" s="108"/>
      <c r="E40" s="108"/>
      <c r="F40" s="108"/>
    </row>
    <row r="41" spans="1:6" ht="15" customHeight="1" hidden="1">
      <c r="A41" s="12" t="s">
        <v>489</v>
      </c>
      <c r="B41" s="5" t="s">
        <v>347</v>
      </c>
      <c r="C41" s="108"/>
      <c r="D41" s="108"/>
      <c r="E41" s="108"/>
      <c r="F41" s="108"/>
    </row>
    <row r="42" spans="1:6" ht="15" customHeight="1" hidden="1">
      <c r="A42" s="12" t="s">
        <v>490</v>
      </c>
      <c r="B42" s="5" t="s">
        <v>348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349</v>
      </c>
      <c r="C43" s="104">
        <v>1415000</v>
      </c>
      <c r="D43" s="104"/>
      <c r="E43" s="104"/>
      <c r="F43" s="104">
        <f>SUM(C43:E43)</f>
        <v>1415000</v>
      </c>
    </row>
    <row r="44" spans="1:6" ht="15" customHeight="1">
      <c r="A44" s="12" t="s">
        <v>358</v>
      </c>
      <c r="B44" s="5" t="s">
        <v>359</v>
      </c>
      <c r="C44" s="108"/>
      <c r="D44" s="108"/>
      <c r="E44" s="108"/>
      <c r="F44" s="108"/>
    </row>
    <row r="45" spans="1:6" ht="15" customHeight="1">
      <c r="A45" s="4" t="s">
        <v>494</v>
      </c>
      <c r="B45" s="5" t="s">
        <v>360</v>
      </c>
      <c r="C45" s="108"/>
      <c r="D45" s="108"/>
      <c r="E45" s="108"/>
      <c r="F45" s="108"/>
    </row>
    <row r="46" spans="1:6" ht="15" customHeight="1">
      <c r="A46" s="12" t="s">
        <v>495</v>
      </c>
      <c r="B46" s="5" t="s">
        <v>361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362</v>
      </c>
      <c r="C47" s="104"/>
      <c r="D47" s="104"/>
      <c r="E47" s="104"/>
      <c r="F47" s="104"/>
    </row>
    <row r="48" spans="1:6" ht="15" customHeight="1">
      <c r="A48" s="49" t="s">
        <v>24</v>
      </c>
      <c r="B48" s="87"/>
      <c r="C48" s="104">
        <f>C47+C43+C32+C18</f>
        <v>1415000</v>
      </c>
      <c r="D48" s="104"/>
      <c r="E48" s="104"/>
      <c r="F48" s="104">
        <f>SUM(C48:E48)</f>
        <v>1415000</v>
      </c>
    </row>
    <row r="49" spans="1:6" ht="15" customHeight="1">
      <c r="A49" s="4" t="s">
        <v>312</v>
      </c>
      <c r="B49" s="5" t="s">
        <v>313</v>
      </c>
      <c r="C49" s="108"/>
      <c r="D49" s="108"/>
      <c r="E49" s="108"/>
      <c r="F49" s="108"/>
    </row>
    <row r="50" spans="1:6" ht="15" customHeight="1">
      <c r="A50" s="4" t="s">
        <v>314</v>
      </c>
      <c r="B50" s="5" t="s">
        <v>315</v>
      </c>
      <c r="C50" s="108"/>
      <c r="D50" s="108"/>
      <c r="E50" s="108"/>
      <c r="F50" s="108"/>
    </row>
    <row r="51" spans="1:6" ht="15" customHeight="1">
      <c r="A51" s="4" t="s">
        <v>472</v>
      </c>
      <c r="B51" s="5" t="s">
        <v>316</v>
      </c>
      <c r="C51" s="108"/>
      <c r="D51" s="108"/>
      <c r="E51" s="108"/>
      <c r="F51" s="108"/>
    </row>
    <row r="52" spans="1:6" ht="15" customHeight="1">
      <c r="A52" s="4" t="s">
        <v>473</v>
      </c>
      <c r="B52" s="5" t="s">
        <v>317</v>
      </c>
      <c r="C52" s="108"/>
      <c r="D52" s="108"/>
      <c r="E52" s="108"/>
      <c r="F52" s="108"/>
    </row>
    <row r="53" spans="1:6" ht="15" customHeight="1">
      <c r="A53" s="4" t="s">
        <v>474</v>
      </c>
      <c r="B53" s="5" t="s">
        <v>318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319</v>
      </c>
      <c r="C54" s="108"/>
      <c r="D54" s="108"/>
      <c r="E54" s="108"/>
      <c r="F54" s="108"/>
    </row>
    <row r="55" spans="1:6" ht="15" customHeight="1">
      <c r="A55" s="36" t="s">
        <v>5</v>
      </c>
      <c r="B55" s="46" t="s">
        <v>357</v>
      </c>
      <c r="C55" s="104"/>
      <c r="D55" s="104"/>
      <c r="E55" s="104"/>
      <c r="F55" s="104"/>
    </row>
    <row r="56" spans="1:6" ht="15" customHeight="1">
      <c r="A56" s="12" t="s">
        <v>363</v>
      </c>
      <c r="B56" s="5" t="s">
        <v>364</v>
      </c>
      <c r="C56" s="108"/>
      <c r="D56" s="108"/>
      <c r="E56" s="108"/>
      <c r="F56" s="108"/>
    </row>
    <row r="57" spans="1:6" ht="15" customHeight="1">
      <c r="A57" s="4" t="s">
        <v>496</v>
      </c>
      <c r="B57" s="5" t="s">
        <v>365</v>
      </c>
      <c r="C57" s="108"/>
      <c r="D57" s="108"/>
      <c r="E57" s="108"/>
      <c r="F57" s="108"/>
    </row>
    <row r="58" spans="1:6" ht="15" customHeight="1">
      <c r="A58" s="12" t="s">
        <v>497</v>
      </c>
      <c r="B58" s="5" t="s">
        <v>366</v>
      </c>
      <c r="C58" s="108"/>
      <c r="D58" s="108"/>
      <c r="E58" s="108"/>
      <c r="F58" s="108"/>
    </row>
    <row r="59" spans="1:6" ht="15" customHeight="1">
      <c r="A59" s="36" t="s">
        <v>8</v>
      </c>
      <c r="B59" s="46" t="s">
        <v>367</v>
      </c>
      <c r="C59" s="104"/>
      <c r="D59" s="104"/>
      <c r="E59" s="104"/>
      <c r="F59" s="104"/>
    </row>
    <row r="60" spans="1:6" ht="15" customHeight="1">
      <c r="A60" s="49" t="s">
        <v>23</v>
      </c>
      <c r="B60" s="87"/>
      <c r="C60" s="104">
        <f>C55+C54+C59</f>
        <v>0</v>
      </c>
      <c r="D60" s="104"/>
      <c r="E60" s="104"/>
      <c r="F60" s="104">
        <f>SUM(C60:E60)</f>
        <v>0</v>
      </c>
    </row>
    <row r="61" spans="1:6" ht="15.75">
      <c r="A61" s="43" t="s">
        <v>7</v>
      </c>
      <c r="B61" s="32" t="s">
        <v>368</v>
      </c>
      <c r="C61" s="104">
        <f>C60+C48</f>
        <v>1415000</v>
      </c>
      <c r="D61" s="104"/>
      <c r="E61" s="104"/>
      <c r="F61" s="104">
        <f>SUM(C61:E61)</f>
        <v>1415000</v>
      </c>
    </row>
    <row r="62" spans="1:6" ht="15.75">
      <c r="A62" s="73" t="s">
        <v>518</v>
      </c>
      <c r="B62" s="86"/>
      <c r="C62" s="108">
        <f>C48-'kiadások működés Könyvtár'!C74</f>
        <v>-27750603</v>
      </c>
      <c r="D62" s="108"/>
      <c r="E62" s="108"/>
      <c r="F62" s="108">
        <f>SUM(C62:E62)</f>
        <v>-27750603</v>
      </c>
    </row>
    <row r="63" spans="1:6" ht="15.75">
      <c r="A63" s="73" t="s">
        <v>80</v>
      </c>
      <c r="B63" s="52"/>
      <c r="C63" s="108">
        <f>C60-'kiadások működés Könyvtár'!C97</f>
        <v>-526670</v>
      </c>
      <c r="D63" s="108"/>
      <c r="E63" s="108"/>
      <c r="F63" s="108">
        <f>SUM(C63:E63)</f>
        <v>-526670</v>
      </c>
    </row>
    <row r="64" spans="1:6" ht="15" hidden="1">
      <c r="A64" s="34" t="s">
        <v>498</v>
      </c>
      <c r="B64" s="4" t="s">
        <v>369</v>
      </c>
      <c r="C64" s="108"/>
      <c r="D64" s="108"/>
      <c r="E64" s="108"/>
      <c r="F64" s="108"/>
    </row>
    <row r="65" spans="1:6" ht="15" hidden="1">
      <c r="A65" s="12" t="s">
        <v>370</v>
      </c>
      <c r="B65" s="4" t="s">
        <v>371</v>
      </c>
      <c r="C65" s="108"/>
      <c r="D65" s="108"/>
      <c r="E65" s="108"/>
      <c r="F65" s="108"/>
    </row>
    <row r="66" spans="1:6" ht="15" hidden="1">
      <c r="A66" s="34" t="s">
        <v>499</v>
      </c>
      <c r="B66" s="4" t="s">
        <v>372</v>
      </c>
      <c r="C66" s="108"/>
      <c r="D66" s="108"/>
      <c r="E66" s="108"/>
      <c r="F66" s="108"/>
    </row>
    <row r="67" spans="1:6" ht="15">
      <c r="A67" s="14" t="s">
        <v>9</v>
      </c>
      <c r="B67" s="6" t="s">
        <v>373</v>
      </c>
      <c r="C67" s="108"/>
      <c r="D67" s="108"/>
      <c r="E67" s="108"/>
      <c r="F67" s="108"/>
    </row>
    <row r="68" spans="1:6" ht="15" hidden="1">
      <c r="A68" s="12" t="s">
        <v>500</v>
      </c>
      <c r="B68" s="4" t="s">
        <v>374</v>
      </c>
      <c r="C68" s="108"/>
      <c r="D68" s="108"/>
      <c r="E68" s="108"/>
      <c r="F68" s="108"/>
    </row>
    <row r="69" spans="1:6" ht="15" hidden="1">
      <c r="A69" s="34" t="s">
        <v>375</v>
      </c>
      <c r="B69" s="4" t="s">
        <v>376</v>
      </c>
      <c r="C69" s="108"/>
      <c r="D69" s="108"/>
      <c r="E69" s="108"/>
      <c r="F69" s="108"/>
    </row>
    <row r="70" spans="1:6" ht="15" hidden="1">
      <c r="A70" s="12" t="s">
        <v>501</v>
      </c>
      <c r="B70" s="4" t="s">
        <v>377</v>
      </c>
      <c r="C70" s="108"/>
      <c r="D70" s="108"/>
      <c r="E70" s="108"/>
      <c r="F70" s="108"/>
    </row>
    <row r="71" spans="1:6" ht="15" hidden="1">
      <c r="A71" s="34" t="s">
        <v>378</v>
      </c>
      <c r="B71" s="4" t="s">
        <v>379</v>
      </c>
      <c r="C71" s="108"/>
      <c r="D71" s="108"/>
      <c r="E71" s="108"/>
      <c r="F71" s="108"/>
    </row>
    <row r="72" spans="1:6" ht="15">
      <c r="A72" s="13" t="s">
        <v>10</v>
      </c>
      <c r="B72" s="6" t="s">
        <v>380</v>
      </c>
      <c r="C72" s="108"/>
      <c r="D72" s="108"/>
      <c r="E72" s="108"/>
      <c r="F72" s="108"/>
    </row>
    <row r="73" spans="1:6" ht="15" hidden="1">
      <c r="A73" s="4" t="s">
        <v>77</v>
      </c>
      <c r="B73" s="4" t="s">
        <v>381</v>
      </c>
      <c r="C73" s="108"/>
      <c r="D73" s="108"/>
      <c r="E73" s="108"/>
      <c r="F73" s="108"/>
    </row>
    <row r="74" spans="1:6" ht="15" hidden="1">
      <c r="A74" s="4" t="s">
        <v>78</v>
      </c>
      <c r="B74" s="4" t="s">
        <v>381</v>
      </c>
      <c r="C74" s="108"/>
      <c r="D74" s="108"/>
      <c r="E74" s="108"/>
      <c r="F74" s="108"/>
    </row>
    <row r="75" spans="1:6" ht="15" hidden="1">
      <c r="A75" s="4" t="s">
        <v>75</v>
      </c>
      <c r="B75" s="4" t="s">
        <v>382</v>
      </c>
      <c r="C75" s="108"/>
      <c r="D75" s="108"/>
      <c r="E75" s="108"/>
      <c r="F75" s="108"/>
    </row>
    <row r="76" spans="1:6" ht="15" hidden="1">
      <c r="A76" s="4" t="s">
        <v>76</v>
      </c>
      <c r="B76" s="4" t="s">
        <v>382</v>
      </c>
      <c r="C76" s="108"/>
      <c r="D76" s="108"/>
      <c r="E76" s="108"/>
      <c r="F76" s="108"/>
    </row>
    <row r="77" spans="1:6" ht="15">
      <c r="A77" s="6" t="s">
        <v>11</v>
      </c>
      <c r="B77" s="6" t="s">
        <v>383</v>
      </c>
      <c r="C77" s="108">
        <v>343113</v>
      </c>
      <c r="D77" s="108"/>
      <c r="E77" s="108"/>
      <c r="F77" s="108">
        <v>343113</v>
      </c>
    </row>
    <row r="78" spans="1:6" ht="15">
      <c r="A78" s="34" t="s">
        <v>384</v>
      </c>
      <c r="B78" s="4" t="s">
        <v>385</v>
      </c>
      <c r="C78" s="108"/>
      <c r="D78" s="108"/>
      <c r="E78" s="108"/>
      <c r="F78" s="108"/>
    </row>
    <row r="79" spans="1:6" ht="15">
      <c r="A79" s="34" t="s">
        <v>386</v>
      </c>
      <c r="B79" s="4" t="s">
        <v>387</v>
      </c>
      <c r="C79" s="108"/>
      <c r="D79" s="108"/>
      <c r="E79" s="108"/>
      <c r="F79" s="108"/>
    </row>
    <row r="80" spans="1:6" ht="15">
      <c r="A80" s="34" t="s">
        <v>388</v>
      </c>
      <c r="B80" s="4" t="s">
        <v>389</v>
      </c>
      <c r="C80" s="108">
        <v>27934160</v>
      </c>
      <c r="D80" s="108"/>
      <c r="E80" s="108"/>
      <c r="F80" s="108">
        <f>SUM(C80:E80)</f>
        <v>27934160</v>
      </c>
    </row>
    <row r="81" spans="1:6" ht="15">
      <c r="A81" s="34" t="s">
        <v>390</v>
      </c>
      <c r="B81" s="4" t="s">
        <v>391</v>
      </c>
      <c r="C81" s="108"/>
      <c r="D81" s="108"/>
      <c r="E81" s="108"/>
      <c r="F81" s="108"/>
    </row>
    <row r="82" spans="1:6" ht="15">
      <c r="A82" s="12" t="s">
        <v>502</v>
      </c>
      <c r="B82" s="4" t="s">
        <v>392</v>
      </c>
      <c r="C82" s="108"/>
      <c r="D82" s="108"/>
      <c r="E82" s="108"/>
      <c r="F82" s="108"/>
    </row>
    <row r="83" spans="1:6" ht="15">
      <c r="A83" s="14" t="s">
        <v>12</v>
      </c>
      <c r="B83" s="6" t="s">
        <v>393</v>
      </c>
      <c r="C83" s="104">
        <f>SUM(C77:C82)</f>
        <v>28277273</v>
      </c>
      <c r="D83" s="104"/>
      <c r="E83" s="104"/>
      <c r="F83" s="104">
        <f>SUM(F77:F82)</f>
        <v>28277273</v>
      </c>
    </row>
    <row r="84" spans="1:6" ht="15">
      <c r="A84" s="12" t="s">
        <v>394</v>
      </c>
      <c r="B84" s="4" t="s">
        <v>395</v>
      </c>
      <c r="C84" s="108"/>
      <c r="D84" s="108"/>
      <c r="E84" s="108"/>
      <c r="F84" s="108"/>
    </row>
    <row r="85" spans="1:6" ht="15">
      <c r="A85" s="12" t="s">
        <v>396</v>
      </c>
      <c r="B85" s="4" t="s">
        <v>397</v>
      </c>
      <c r="C85" s="108"/>
      <c r="D85" s="108"/>
      <c r="E85" s="108"/>
      <c r="F85" s="108"/>
    </row>
    <row r="86" spans="1:6" ht="15">
      <c r="A86" s="34" t="s">
        <v>398</v>
      </c>
      <c r="B86" s="4" t="s">
        <v>399</v>
      </c>
      <c r="C86" s="108"/>
      <c r="D86" s="108"/>
      <c r="E86" s="108"/>
      <c r="F86" s="108"/>
    </row>
    <row r="87" spans="1:6" ht="15">
      <c r="A87" s="34" t="s">
        <v>503</v>
      </c>
      <c r="B87" s="4" t="s">
        <v>400</v>
      </c>
      <c r="C87" s="108"/>
      <c r="D87" s="108"/>
      <c r="E87" s="108"/>
      <c r="F87" s="108"/>
    </row>
    <row r="88" spans="1:6" ht="15">
      <c r="A88" s="13" t="s">
        <v>13</v>
      </c>
      <c r="B88" s="6" t="s">
        <v>401</v>
      </c>
      <c r="C88" s="108"/>
      <c r="D88" s="108"/>
      <c r="E88" s="108"/>
      <c r="F88" s="108"/>
    </row>
    <row r="89" spans="1:6" ht="15">
      <c r="A89" s="14" t="s">
        <v>402</v>
      </c>
      <c r="B89" s="6" t="s">
        <v>403</v>
      </c>
      <c r="C89" s="108"/>
      <c r="D89" s="108"/>
      <c r="E89" s="108"/>
      <c r="F89" s="108"/>
    </row>
    <row r="90" spans="1:6" ht="15.75">
      <c r="A90" s="37" t="s">
        <v>14</v>
      </c>
      <c r="B90" s="38" t="s">
        <v>404</v>
      </c>
      <c r="C90" s="104">
        <f>SUM(C83:C89)</f>
        <v>28277273</v>
      </c>
      <c r="D90" s="104"/>
      <c r="E90" s="104"/>
      <c r="F90" s="104">
        <f>SUM(F83:F89)</f>
        <v>28277273</v>
      </c>
    </row>
    <row r="91" spans="1:6" ht="15.75">
      <c r="A91" s="71" t="s">
        <v>505</v>
      </c>
      <c r="B91" s="72"/>
      <c r="C91" s="104">
        <f>C61+C90</f>
        <v>29692273</v>
      </c>
      <c r="D91" s="104"/>
      <c r="E91" s="104"/>
      <c r="F91" s="104">
        <f>F90+F61</f>
        <v>29692273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3" r:id="rId1"/>
  <headerFooter alignWithMargins="0">
    <oddHeader>&amp;R1/2. melléklet a 4/2020.(II. 27.)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120" zoomScaleNormal="120" workbookViewId="0" topLeftCell="A49">
      <selection activeCell="A61" sqref="A61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52" t="s">
        <v>549</v>
      </c>
      <c r="B1" s="156"/>
      <c r="C1" s="156"/>
      <c r="D1" s="156"/>
      <c r="E1" s="156"/>
      <c r="F1" s="154"/>
    </row>
    <row r="2" spans="1:6" ht="19.5" customHeight="1">
      <c r="A2" s="155" t="s">
        <v>537</v>
      </c>
      <c r="B2" s="156"/>
      <c r="C2" s="156"/>
      <c r="D2" s="156"/>
      <c r="E2" s="156"/>
      <c r="F2" s="154"/>
    </row>
    <row r="3" ht="18">
      <c r="A3" s="66"/>
    </row>
    <row r="4" ht="15">
      <c r="A4" s="67" t="s">
        <v>40</v>
      </c>
    </row>
    <row r="5" spans="1:6" ht="45">
      <c r="A5" s="1" t="s">
        <v>120</v>
      </c>
      <c r="B5" s="2" t="s">
        <v>121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hidden="1">
      <c r="A6" s="25" t="s">
        <v>122</v>
      </c>
      <c r="B6" s="26" t="s">
        <v>123</v>
      </c>
      <c r="C6" s="70"/>
      <c r="D6" s="70"/>
      <c r="E6" s="70"/>
      <c r="F6" s="24"/>
    </row>
    <row r="7" spans="1:6" ht="15" hidden="1">
      <c r="A7" s="25" t="s">
        <v>124</v>
      </c>
      <c r="B7" s="27" t="s">
        <v>125</v>
      </c>
      <c r="C7" s="70"/>
      <c r="D7" s="70"/>
      <c r="E7" s="70"/>
      <c r="F7" s="24"/>
    </row>
    <row r="8" spans="1:6" ht="15" hidden="1">
      <c r="A8" s="25" t="s">
        <v>126</v>
      </c>
      <c r="B8" s="27" t="s">
        <v>127</v>
      </c>
      <c r="C8" s="70"/>
      <c r="D8" s="70"/>
      <c r="E8" s="70"/>
      <c r="F8" s="24"/>
    </row>
    <row r="9" spans="1:6" ht="15" hidden="1">
      <c r="A9" s="28" t="s">
        <v>128</v>
      </c>
      <c r="B9" s="27" t="s">
        <v>129</v>
      </c>
      <c r="C9" s="70"/>
      <c r="D9" s="70"/>
      <c r="E9" s="70"/>
      <c r="F9" s="24"/>
    </row>
    <row r="10" spans="1:6" ht="15" hidden="1">
      <c r="A10" s="28" t="s">
        <v>130</v>
      </c>
      <c r="B10" s="27" t="s">
        <v>131</v>
      </c>
      <c r="C10" s="70"/>
      <c r="D10" s="70"/>
      <c r="E10" s="70"/>
      <c r="F10" s="24"/>
    </row>
    <row r="11" spans="1:6" ht="15" hidden="1">
      <c r="A11" s="28" t="s">
        <v>132</v>
      </c>
      <c r="B11" s="27" t="s">
        <v>133</v>
      </c>
      <c r="C11" s="70"/>
      <c r="D11" s="70"/>
      <c r="E11" s="70"/>
      <c r="F11" s="24"/>
    </row>
    <row r="12" spans="1:6" ht="15" hidden="1">
      <c r="A12" s="28" t="s">
        <v>134</v>
      </c>
      <c r="B12" s="27" t="s">
        <v>135</v>
      </c>
      <c r="C12" s="70"/>
      <c r="D12" s="70"/>
      <c r="E12" s="70"/>
      <c r="F12" s="24"/>
    </row>
    <row r="13" spans="1:6" ht="15" hidden="1">
      <c r="A13" s="28" t="s">
        <v>136</v>
      </c>
      <c r="B13" s="27" t="s">
        <v>137</v>
      </c>
      <c r="C13" s="70"/>
      <c r="D13" s="70"/>
      <c r="E13" s="70"/>
      <c r="F13" s="24"/>
    </row>
    <row r="14" spans="1:6" ht="15" hidden="1">
      <c r="A14" s="4" t="s">
        <v>138</v>
      </c>
      <c r="B14" s="27" t="s">
        <v>139</v>
      </c>
      <c r="C14" s="70"/>
      <c r="D14" s="70"/>
      <c r="E14" s="70"/>
      <c r="F14" s="24"/>
    </row>
    <row r="15" spans="1:6" ht="15" hidden="1">
      <c r="A15" s="4" t="s">
        <v>140</v>
      </c>
      <c r="B15" s="27" t="s">
        <v>141</v>
      </c>
      <c r="C15" s="70"/>
      <c r="D15" s="70"/>
      <c r="E15" s="70"/>
      <c r="F15" s="24"/>
    </row>
    <row r="16" spans="1:6" ht="15" hidden="1">
      <c r="A16" s="4" t="s">
        <v>142</v>
      </c>
      <c r="B16" s="27" t="s">
        <v>143</v>
      </c>
      <c r="C16" s="70"/>
      <c r="D16" s="70"/>
      <c r="E16" s="70"/>
      <c r="F16" s="24"/>
    </row>
    <row r="17" spans="1:6" ht="15" hidden="1">
      <c r="A17" s="4" t="s">
        <v>144</v>
      </c>
      <c r="B17" s="27" t="s">
        <v>145</v>
      </c>
      <c r="C17" s="70"/>
      <c r="D17" s="70"/>
      <c r="E17" s="70"/>
      <c r="F17" s="24"/>
    </row>
    <row r="18" spans="1:6" ht="15" hidden="1">
      <c r="A18" s="4" t="s">
        <v>435</v>
      </c>
      <c r="B18" s="27" t="s">
        <v>146</v>
      </c>
      <c r="C18" s="70"/>
      <c r="D18" s="70"/>
      <c r="E18" s="70"/>
      <c r="F18" s="24"/>
    </row>
    <row r="19" spans="1:6" ht="15">
      <c r="A19" s="29" t="s">
        <v>405</v>
      </c>
      <c r="B19" s="30" t="s">
        <v>147</v>
      </c>
      <c r="C19" s="107">
        <v>15065859</v>
      </c>
      <c r="D19" s="107"/>
      <c r="E19" s="107"/>
      <c r="F19" s="108">
        <f>SUM(C19:E19)</f>
        <v>15065859</v>
      </c>
    </row>
    <row r="20" spans="1:6" ht="15" hidden="1">
      <c r="A20" s="4" t="s">
        <v>148</v>
      </c>
      <c r="B20" s="27" t="s">
        <v>149</v>
      </c>
      <c r="C20" s="107"/>
      <c r="D20" s="107"/>
      <c r="E20" s="107"/>
      <c r="F20" s="108"/>
    </row>
    <row r="21" spans="1:6" ht="15" hidden="1">
      <c r="A21" s="4" t="s">
        <v>150</v>
      </c>
      <c r="B21" s="27" t="s">
        <v>151</v>
      </c>
      <c r="C21" s="107"/>
      <c r="D21" s="107"/>
      <c r="E21" s="107"/>
      <c r="F21" s="108"/>
    </row>
    <row r="22" spans="1:6" ht="15" hidden="1">
      <c r="A22" s="5" t="s">
        <v>152</v>
      </c>
      <c r="B22" s="27" t="s">
        <v>153</v>
      </c>
      <c r="C22" s="107"/>
      <c r="D22" s="107"/>
      <c r="E22" s="107"/>
      <c r="F22" s="108"/>
    </row>
    <row r="23" spans="1:6" ht="15">
      <c r="A23" s="6" t="s">
        <v>406</v>
      </c>
      <c r="B23" s="30" t="s">
        <v>154</v>
      </c>
      <c r="C23" s="107"/>
      <c r="D23" s="107"/>
      <c r="E23" s="107"/>
      <c r="F23" s="108">
        <f>SUM(C23:E23)</f>
        <v>0</v>
      </c>
    </row>
    <row r="24" spans="1:6" ht="15">
      <c r="A24" s="47" t="s">
        <v>465</v>
      </c>
      <c r="B24" s="48" t="s">
        <v>155</v>
      </c>
      <c r="C24" s="104">
        <f>SUM(C19:C23)</f>
        <v>15065859</v>
      </c>
      <c r="D24" s="104"/>
      <c r="E24" s="104"/>
      <c r="F24" s="104">
        <f>SUM(F19:F23)</f>
        <v>15065859</v>
      </c>
    </row>
    <row r="25" spans="1:6" ht="15">
      <c r="A25" s="36" t="s">
        <v>436</v>
      </c>
      <c r="B25" s="48" t="s">
        <v>156</v>
      </c>
      <c r="C25" s="104">
        <v>2895279</v>
      </c>
      <c r="D25" s="104"/>
      <c r="E25" s="104"/>
      <c r="F25" s="104">
        <f>SUM(C25:E25)</f>
        <v>2895279</v>
      </c>
    </row>
    <row r="26" spans="1:6" ht="15" hidden="1">
      <c r="A26" s="4" t="s">
        <v>157</v>
      </c>
      <c r="B26" s="27" t="s">
        <v>158</v>
      </c>
      <c r="C26" s="107"/>
      <c r="D26" s="107"/>
      <c r="E26" s="107"/>
      <c r="F26" s="108"/>
    </row>
    <row r="27" spans="1:6" ht="15" hidden="1">
      <c r="A27" s="4" t="s">
        <v>159</v>
      </c>
      <c r="B27" s="27" t="s">
        <v>160</v>
      </c>
      <c r="C27" s="107"/>
      <c r="D27" s="107"/>
      <c r="E27" s="107"/>
      <c r="F27" s="108"/>
    </row>
    <row r="28" spans="1:6" ht="15" hidden="1">
      <c r="A28" s="4" t="s">
        <v>161</v>
      </c>
      <c r="B28" s="27" t="s">
        <v>162</v>
      </c>
      <c r="C28" s="107"/>
      <c r="D28" s="107"/>
      <c r="E28" s="107"/>
      <c r="F28" s="108"/>
    </row>
    <row r="29" spans="1:6" ht="15">
      <c r="A29" s="6" t="s">
        <v>407</v>
      </c>
      <c r="B29" s="30" t="s">
        <v>163</v>
      </c>
      <c r="C29" s="148">
        <v>5620035</v>
      </c>
      <c r="D29" s="107"/>
      <c r="E29" s="107"/>
      <c r="F29" s="108">
        <f aca="true" t="shared" si="0" ref="F29:F49">SUM(C29:E29)</f>
        <v>5620035</v>
      </c>
    </row>
    <row r="30" spans="1:6" ht="15" hidden="1">
      <c r="A30" s="4" t="s">
        <v>164</v>
      </c>
      <c r="B30" s="27" t="s">
        <v>165</v>
      </c>
      <c r="C30" s="148"/>
      <c r="D30" s="107"/>
      <c r="E30" s="107"/>
      <c r="F30" s="108">
        <f t="shared" si="0"/>
        <v>0</v>
      </c>
    </row>
    <row r="31" spans="1:6" ht="15" hidden="1">
      <c r="A31" s="4" t="s">
        <v>166</v>
      </c>
      <c r="B31" s="27" t="s">
        <v>167</v>
      </c>
      <c r="C31" s="148"/>
      <c r="D31" s="107"/>
      <c r="E31" s="107"/>
      <c r="F31" s="108">
        <f t="shared" si="0"/>
        <v>0</v>
      </c>
    </row>
    <row r="32" spans="1:6" ht="15" customHeight="1">
      <c r="A32" s="6" t="s">
        <v>466</v>
      </c>
      <c r="B32" s="30" t="s">
        <v>168</v>
      </c>
      <c r="C32" s="148">
        <v>1039520</v>
      </c>
      <c r="D32" s="107"/>
      <c r="E32" s="107"/>
      <c r="F32" s="108">
        <f t="shared" si="0"/>
        <v>1039520</v>
      </c>
    </row>
    <row r="33" spans="1:6" ht="15" hidden="1">
      <c r="A33" s="4" t="s">
        <v>169</v>
      </c>
      <c r="B33" s="27" t="s">
        <v>170</v>
      </c>
      <c r="C33" s="148"/>
      <c r="D33" s="107"/>
      <c r="E33" s="107"/>
      <c r="F33" s="108">
        <f t="shared" si="0"/>
        <v>0</v>
      </c>
    </row>
    <row r="34" spans="1:6" ht="15" hidden="1">
      <c r="A34" s="4" t="s">
        <v>171</v>
      </c>
      <c r="B34" s="27" t="s">
        <v>172</v>
      </c>
      <c r="C34" s="148"/>
      <c r="D34" s="107"/>
      <c r="E34" s="107"/>
      <c r="F34" s="108">
        <f t="shared" si="0"/>
        <v>0</v>
      </c>
    </row>
    <row r="35" spans="1:6" ht="15" hidden="1">
      <c r="A35" s="4" t="s">
        <v>437</v>
      </c>
      <c r="B35" s="27" t="s">
        <v>173</v>
      </c>
      <c r="C35" s="148"/>
      <c r="D35" s="107"/>
      <c r="E35" s="107"/>
      <c r="F35" s="108">
        <f t="shared" si="0"/>
        <v>0</v>
      </c>
    </row>
    <row r="36" spans="1:6" ht="15" hidden="1">
      <c r="A36" s="4" t="s">
        <v>174</v>
      </c>
      <c r="B36" s="27" t="s">
        <v>175</v>
      </c>
      <c r="C36" s="148"/>
      <c r="D36" s="107"/>
      <c r="E36" s="107"/>
      <c r="F36" s="108">
        <f t="shared" si="0"/>
        <v>0</v>
      </c>
    </row>
    <row r="37" spans="1:6" ht="15" hidden="1">
      <c r="A37" s="9" t="s">
        <v>438</v>
      </c>
      <c r="B37" s="27" t="s">
        <v>176</v>
      </c>
      <c r="C37" s="148"/>
      <c r="D37" s="107"/>
      <c r="E37" s="107"/>
      <c r="F37" s="108">
        <f t="shared" si="0"/>
        <v>0</v>
      </c>
    </row>
    <row r="38" spans="1:6" ht="15" hidden="1">
      <c r="A38" s="5" t="s">
        <v>177</v>
      </c>
      <c r="B38" s="27" t="s">
        <v>178</v>
      </c>
      <c r="C38" s="148"/>
      <c r="D38" s="107"/>
      <c r="E38" s="107"/>
      <c r="F38" s="108">
        <f t="shared" si="0"/>
        <v>0</v>
      </c>
    </row>
    <row r="39" spans="1:6" ht="15" hidden="1">
      <c r="A39" s="4" t="s">
        <v>439</v>
      </c>
      <c r="B39" s="27" t="s">
        <v>179</v>
      </c>
      <c r="C39" s="148"/>
      <c r="D39" s="107"/>
      <c r="E39" s="107"/>
      <c r="F39" s="108">
        <f t="shared" si="0"/>
        <v>0</v>
      </c>
    </row>
    <row r="40" spans="1:6" ht="15">
      <c r="A40" s="6" t="s">
        <v>408</v>
      </c>
      <c r="B40" s="30" t="s">
        <v>180</v>
      </c>
      <c r="C40" s="148">
        <v>2952000</v>
      </c>
      <c r="D40" s="107"/>
      <c r="E40" s="107"/>
      <c r="F40" s="108">
        <f t="shared" si="0"/>
        <v>2952000</v>
      </c>
    </row>
    <row r="41" spans="1:6" ht="15" hidden="1">
      <c r="A41" s="4" t="s">
        <v>181</v>
      </c>
      <c r="B41" s="27" t="s">
        <v>182</v>
      </c>
      <c r="C41" s="148"/>
      <c r="D41" s="107"/>
      <c r="E41" s="107"/>
      <c r="F41" s="108">
        <f t="shared" si="0"/>
        <v>0</v>
      </c>
    </row>
    <row r="42" spans="1:6" ht="15" hidden="1">
      <c r="A42" s="4" t="s">
        <v>183</v>
      </c>
      <c r="B42" s="27" t="s">
        <v>184</v>
      </c>
      <c r="C42" s="148"/>
      <c r="D42" s="107"/>
      <c r="E42" s="107"/>
      <c r="F42" s="108">
        <f t="shared" si="0"/>
        <v>0</v>
      </c>
    </row>
    <row r="43" spans="1:6" ht="15">
      <c r="A43" s="6" t="s">
        <v>409</v>
      </c>
      <c r="B43" s="30" t="s">
        <v>185</v>
      </c>
      <c r="C43" s="148">
        <v>132000</v>
      </c>
      <c r="D43" s="107"/>
      <c r="E43" s="107"/>
      <c r="F43" s="108">
        <f t="shared" si="0"/>
        <v>132000</v>
      </c>
    </row>
    <row r="44" spans="1:6" ht="15" hidden="1">
      <c r="A44" s="4" t="s">
        <v>186</v>
      </c>
      <c r="B44" s="27" t="s">
        <v>187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188</v>
      </c>
      <c r="B45" s="27" t="s">
        <v>189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440</v>
      </c>
      <c r="B46" s="27" t="s">
        <v>190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441</v>
      </c>
      <c r="B47" s="27" t="s">
        <v>191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192</v>
      </c>
      <c r="B48" s="27" t="s">
        <v>193</v>
      </c>
      <c r="C48" s="107"/>
      <c r="D48" s="107"/>
      <c r="E48" s="107"/>
      <c r="F48" s="108">
        <f t="shared" si="0"/>
        <v>0</v>
      </c>
    </row>
    <row r="49" spans="1:6" ht="15">
      <c r="A49" s="6" t="s">
        <v>410</v>
      </c>
      <c r="B49" s="30" t="s">
        <v>194</v>
      </c>
      <c r="C49" s="107">
        <v>1460910</v>
      </c>
      <c r="D49" s="107"/>
      <c r="E49" s="107"/>
      <c r="F49" s="108">
        <f t="shared" si="0"/>
        <v>1460910</v>
      </c>
    </row>
    <row r="50" spans="1:6" ht="15">
      <c r="A50" s="36" t="s">
        <v>411</v>
      </c>
      <c r="B50" s="48" t="s">
        <v>195</v>
      </c>
      <c r="C50" s="104">
        <f>SUM(C29:C49)</f>
        <v>11204465</v>
      </c>
      <c r="D50" s="104"/>
      <c r="E50" s="104"/>
      <c r="F50" s="104">
        <f>SUM(F29:F49)</f>
        <v>11204465</v>
      </c>
    </row>
    <row r="51" spans="1:6" ht="15">
      <c r="A51" s="12" t="s">
        <v>196</v>
      </c>
      <c r="B51" s="27" t="s">
        <v>197</v>
      </c>
      <c r="C51" s="107"/>
      <c r="D51" s="107"/>
      <c r="E51" s="107"/>
      <c r="F51" s="108"/>
    </row>
    <row r="52" spans="1:6" ht="15">
      <c r="A52" s="12" t="s">
        <v>412</v>
      </c>
      <c r="B52" s="27" t="s">
        <v>198</v>
      </c>
      <c r="C52" s="107"/>
      <c r="D52" s="107"/>
      <c r="E52" s="107"/>
      <c r="F52" s="108"/>
    </row>
    <row r="53" spans="1:6" ht="15">
      <c r="A53" s="15" t="s">
        <v>442</v>
      </c>
      <c r="B53" s="27" t="s">
        <v>199</v>
      </c>
      <c r="C53" s="107"/>
      <c r="D53" s="107"/>
      <c r="E53" s="107"/>
      <c r="F53" s="108"/>
    </row>
    <row r="54" spans="1:6" ht="15">
      <c r="A54" s="15" t="s">
        <v>443</v>
      </c>
      <c r="B54" s="27" t="s">
        <v>200</v>
      </c>
      <c r="C54" s="107"/>
      <c r="D54" s="107"/>
      <c r="E54" s="107"/>
      <c r="F54" s="108"/>
    </row>
    <row r="55" spans="1:6" ht="15">
      <c r="A55" s="15" t="s">
        <v>444</v>
      </c>
      <c r="B55" s="27" t="s">
        <v>201</v>
      </c>
      <c r="C55" s="107"/>
      <c r="D55" s="107"/>
      <c r="E55" s="107"/>
      <c r="F55" s="108"/>
    </row>
    <row r="56" spans="1:6" ht="15">
      <c r="A56" s="12" t="s">
        <v>445</v>
      </c>
      <c r="B56" s="27" t="s">
        <v>202</v>
      </c>
      <c r="C56" s="107"/>
      <c r="D56" s="107"/>
      <c r="E56" s="107"/>
      <c r="F56" s="108"/>
    </row>
    <row r="57" spans="1:6" ht="15">
      <c r="A57" s="12" t="s">
        <v>446</v>
      </c>
      <c r="B57" s="27" t="s">
        <v>203</v>
      </c>
      <c r="C57" s="107"/>
      <c r="D57" s="107"/>
      <c r="E57" s="107"/>
      <c r="F57" s="108"/>
    </row>
    <row r="58" spans="1:6" ht="15">
      <c r="A58" s="12" t="s">
        <v>447</v>
      </c>
      <c r="B58" s="27" t="s">
        <v>204</v>
      </c>
      <c r="C58" s="107"/>
      <c r="D58" s="107"/>
      <c r="E58" s="107"/>
      <c r="F58" s="108"/>
    </row>
    <row r="59" spans="1:6" ht="15">
      <c r="A59" s="45" t="s">
        <v>414</v>
      </c>
      <c r="B59" s="48" t="s">
        <v>205</v>
      </c>
      <c r="C59" s="104"/>
      <c r="D59" s="104"/>
      <c r="E59" s="104"/>
      <c r="F59" s="104"/>
    </row>
    <row r="60" spans="1:6" ht="15">
      <c r="A60" s="11" t="s">
        <v>448</v>
      </c>
      <c r="B60" s="27" t="s">
        <v>206</v>
      </c>
      <c r="C60" s="107"/>
      <c r="D60" s="107"/>
      <c r="E60" s="107"/>
      <c r="F60" s="108"/>
    </row>
    <row r="61" spans="1:6" ht="15">
      <c r="A61" s="11" t="s">
        <v>207</v>
      </c>
      <c r="B61" s="27" t="s">
        <v>208</v>
      </c>
      <c r="C61" s="107"/>
      <c r="D61" s="107"/>
      <c r="E61" s="107"/>
      <c r="F61" s="108"/>
    </row>
    <row r="62" spans="1:6" ht="15">
      <c r="A62" s="11" t="s">
        <v>209</v>
      </c>
      <c r="B62" s="27" t="s">
        <v>210</v>
      </c>
      <c r="C62" s="107"/>
      <c r="D62" s="107"/>
      <c r="E62" s="107"/>
      <c r="F62" s="108"/>
    </row>
    <row r="63" spans="1:6" ht="15">
      <c r="A63" s="11" t="s">
        <v>415</v>
      </c>
      <c r="B63" s="27" t="s">
        <v>211</v>
      </c>
      <c r="C63" s="107"/>
      <c r="D63" s="107"/>
      <c r="E63" s="107"/>
      <c r="F63" s="108"/>
    </row>
    <row r="64" spans="1:6" ht="15">
      <c r="A64" s="11" t="s">
        <v>449</v>
      </c>
      <c r="B64" s="27" t="s">
        <v>212</v>
      </c>
      <c r="C64" s="107"/>
      <c r="D64" s="107" t="s">
        <v>527</v>
      </c>
      <c r="E64" s="107"/>
      <c r="F64" s="108"/>
    </row>
    <row r="65" spans="1:6" ht="15">
      <c r="A65" s="11" t="s">
        <v>417</v>
      </c>
      <c r="B65" s="27" t="s">
        <v>213</v>
      </c>
      <c r="C65" s="107"/>
      <c r="D65" s="107"/>
      <c r="E65" s="107"/>
      <c r="F65" s="108"/>
    </row>
    <row r="66" spans="1:6" ht="15">
      <c r="A66" s="11" t="s">
        <v>450</v>
      </c>
      <c r="B66" s="27" t="s">
        <v>214</v>
      </c>
      <c r="C66" s="107"/>
      <c r="D66" s="107"/>
      <c r="E66" s="107"/>
      <c r="F66" s="108"/>
    </row>
    <row r="67" spans="1:6" ht="15">
      <c r="A67" s="11" t="s">
        <v>451</v>
      </c>
      <c r="B67" s="27" t="s">
        <v>215</v>
      </c>
      <c r="C67" s="107"/>
      <c r="D67" s="107"/>
      <c r="E67" s="107"/>
      <c r="F67" s="108"/>
    </row>
    <row r="68" spans="1:6" ht="15">
      <c r="A68" s="11" t="s">
        <v>216</v>
      </c>
      <c r="B68" s="27" t="s">
        <v>217</v>
      </c>
      <c r="C68" s="107"/>
      <c r="D68" s="107"/>
      <c r="E68" s="107"/>
      <c r="F68" s="108"/>
    </row>
    <row r="69" spans="1:6" ht="15">
      <c r="A69" s="17" t="s">
        <v>218</v>
      </c>
      <c r="B69" s="27" t="s">
        <v>219</v>
      </c>
      <c r="C69" s="107"/>
      <c r="D69" s="107"/>
      <c r="E69" s="107"/>
      <c r="F69" s="108"/>
    </row>
    <row r="70" spans="1:6" ht="15">
      <c r="A70" s="11" t="s">
        <v>452</v>
      </c>
      <c r="B70" s="27" t="s">
        <v>220</v>
      </c>
      <c r="C70" s="107"/>
      <c r="D70" s="107"/>
      <c r="E70" s="107"/>
      <c r="F70" s="108"/>
    </row>
    <row r="71" spans="1:6" ht="15">
      <c r="A71" s="17" t="s">
        <v>81</v>
      </c>
      <c r="B71" s="27" t="s">
        <v>532</v>
      </c>
      <c r="C71" s="107"/>
      <c r="D71" s="107"/>
      <c r="E71" s="107"/>
      <c r="F71" s="108"/>
    </row>
    <row r="72" spans="1:6" ht="15">
      <c r="A72" s="17" t="s">
        <v>82</v>
      </c>
      <c r="B72" s="27" t="s">
        <v>532</v>
      </c>
      <c r="C72" s="107"/>
      <c r="D72" s="107"/>
      <c r="E72" s="107"/>
      <c r="F72" s="108"/>
    </row>
    <row r="73" spans="1:6" ht="15">
      <c r="A73" s="45" t="s">
        <v>420</v>
      </c>
      <c r="B73" s="48" t="s">
        <v>221</v>
      </c>
      <c r="C73" s="104"/>
      <c r="D73" s="104"/>
      <c r="E73" s="104"/>
      <c r="F73" s="104"/>
    </row>
    <row r="74" spans="1:6" ht="15.75">
      <c r="A74" s="49" t="s">
        <v>24</v>
      </c>
      <c r="B74" s="48"/>
      <c r="C74" s="104">
        <f>C73+C59+C50+C25+C24</f>
        <v>29165603</v>
      </c>
      <c r="D74" s="107"/>
      <c r="E74" s="107"/>
      <c r="F74" s="104">
        <f>SUM(C74:E74)</f>
        <v>29165603</v>
      </c>
    </row>
    <row r="75" spans="1:6" ht="15">
      <c r="A75" s="31" t="s">
        <v>222</v>
      </c>
      <c r="B75" s="27" t="s">
        <v>223</v>
      </c>
      <c r="C75" s="107"/>
      <c r="D75" s="107"/>
      <c r="E75" s="107"/>
      <c r="F75" s="108">
        <f>SUM(C75:E75)</f>
        <v>0</v>
      </c>
    </row>
    <row r="76" spans="1:6" ht="15">
      <c r="A76" s="31" t="s">
        <v>453</v>
      </c>
      <c r="B76" s="27" t="s">
        <v>224</v>
      </c>
      <c r="C76" s="107"/>
      <c r="D76" s="107"/>
      <c r="E76" s="107"/>
      <c r="F76" s="108"/>
    </row>
    <row r="77" spans="1:6" ht="15">
      <c r="A77" s="31" t="s">
        <v>225</v>
      </c>
      <c r="B77" s="27" t="s">
        <v>226</v>
      </c>
      <c r="C77" s="107">
        <v>110000</v>
      </c>
      <c r="D77" s="107"/>
      <c r="E77" s="107"/>
      <c r="F77" s="108">
        <f>SUM(C77:E77)</f>
        <v>110000</v>
      </c>
    </row>
    <row r="78" spans="1:6" ht="15">
      <c r="A78" s="31" t="s">
        <v>227</v>
      </c>
      <c r="B78" s="27" t="s">
        <v>228</v>
      </c>
      <c r="C78" s="107">
        <v>304701</v>
      </c>
      <c r="D78" s="107"/>
      <c r="E78" s="107"/>
      <c r="F78" s="108">
        <f>SUM(C78:E78)</f>
        <v>304701</v>
      </c>
    </row>
    <row r="79" spans="1:6" ht="15">
      <c r="A79" s="5" t="s">
        <v>229</v>
      </c>
      <c r="B79" s="27" t="s">
        <v>230</v>
      </c>
      <c r="C79" s="107"/>
      <c r="D79" s="107"/>
      <c r="E79" s="107"/>
      <c r="F79" s="108"/>
    </row>
    <row r="80" spans="1:6" ht="15">
      <c r="A80" s="5" t="s">
        <v>231</v>
      </c>
      <c r="B80" s="27" t="s">
        <v>232</v>
      </c>
      <c r="C80" s="107"/>
      <c r="D80" s="107"/>
      <c r="E80" s="107"/>
      <c r="F80" s="108"/>
    </row>
    <row r="81" spans="1:6" ht="15">
      <c r="A81" s="5" t="s">
        <v>233</v>
      </c>
      <c r="B81" s="27" t="s">
        <v>234</v>
      </c>
      <c r="C81" s="107">
        <v>111969</v>
      </c>
      <c r="D81" s="107"/>
      <c r="E81" s="107"/>
      <c r="F81" s="108">
        <f>SUM(C81:E81)</f>
        <v>111969</v>
      </c>
    </row>
    <row r="82" spans="1:6" ht="15">
      <c r="A82" s="46" t="s">
        <v>422</v>
      </c>
      <c r="B82" s="48" t="s">
        <v>235</v>
      </c>
      <c r="C82" s="104">
        <f>SUM(C75:C81)</f>
        <v>526670</v>
      </c>
      <c r="D82" s="104"/>
      <c r="E82" s="104"/>
      <c r="F82" s="104">
        <f>SUM(F75:F81)</f>
        <v>526670</v>
      </c>
    </row>
    <row r="83" spans="1:6" ht="15">
      <c r="A83" s="12" t="s">
        <v>236</v>
      </c>
      <c r="B83" s="27" t="s">
        <v>237</v>
      </c>
      <c r="C83" s="107"/>
      <c r="D83" s="107"/>
      <c r="E83" s="107"/>
      <c r="F83" s="108"/>
    </row>
    <row r="84" spans="1:6" ht="15">
      <c r="A84" s="12" t="s">
        <v>238</v>
      </c>
      <c r="B84" s="27" t="s">
        <v>239</v>
      </c>
      <c r="C84" s="107"/>
      <c r="D84" s="107"/>
      <c r="E84" s="107"/>
      <c r="F84" s="108"/>
    </row>
    <row r="85" spans="1:6" ht="15">
      <c r="A85" s="12" t="s">
        <v>240</v>
      </c>
      <c r="B85" s="27" t="s">
        <v>241</v>
      </c>
      <c r="C85" s="107"/>
      <c r="D85" s="107"/>
      <c r="E85" s="107"/>
      <c r="F85" s="108"/>
    </row>
    <row r="86" spans="1:6" ht="15">
      <c r="A86" s="12" t="s">
        <v>242</v>
      </c>
      <c r="B86" s="27" t="s">
        <v>243</v>
      </c>
      <c r="C86" s="107"/>
      <c r="D86" s="107"/>
      <c r="E86" s="107"/>
      <c r="F86" s="108"/>
    </row>
    <row r="87" spans="1:6" ht="15">
      <c r="A87" s="45" t="s">
        <v>423</v>
      </c>
      <c r="B87" s="48" t="s">
        <v>244</v>
      </c>
      <c r="C87" s="104"/>
      <c r="D87" s="104"/>
      <c r="E87" s="104"/>
      <c r="F87" s="104"/>
    </row>
    <row r="88" spans="1:6" ht="15">
      <c r="A88" s="12" t="s">
        <v>245</v>
      </c>
      <c r="B88" s="27" t="s">
        <v>246</v>
      </c>
      <c r="C88" s="107"/>
      <c r="D88" s="107"/>
      <c r="E88" s="107"/>
      <c r="F88" s="108"/>
    </row>
    <row r="89" spans="1:6" ht="15">
      <c r="A89" s="12" t="s">
        <v>454</v>
      </c>
      <c r="B89" s="27" t="s">
        <v>247</v>
      </c>
      <c r="C89" s="107"/>
      <c r="D89" s="107"/>
      <c r="E89" s="107"/>
      <c r="F89" s="108"/>
    </row>
    <row r="90" spans="1:6" ht="15">
      <c r="A90" s="12" t="s">
        <v>455</v>
      </c>
      <c r="B90" s="27" t="s">
        <v>248</v>
      </c>
      <c r="C90" s="107"/>
      <c r="D90" s="107"/>
      <c r="E90" s="107"/>
      <c r="F90" s="108"/>
    </row>
    <row r="91" spans="1:6" ht="15">
      <c r="A91" s="12" t="s">
        <v>456</v>
      </c>
      <c r="B91" s="27" t="s">
        <v>249</v>
      </c>
      <c r="C91" s="107"/>
      <c r="D91" s="107"/>
      <c r="E91" s="107"/>
      <c r="F91" s="108"/>
    </row>
    <row r="92" spans="1:6" ht="30">
      <c r="A92" s="12" t="s">
        <v>457</v>
      </c>
      <c r="B92" s="27" t="s">
        <v>250</v>
      </c>
      <c r="C92" s="107"/>
      <c r="D92" s="107"/>
      <c r="E92" s="107"/>
      <c r="F92" s="108"/>
    </row>
    <row r="93" spans="1:6" ht="15">
      <c r="A93" s="12" t="s">
        <v>458</v>
      </c>
      <c r="B93" s="27" t="s">
        <v>251</v>
      </c>
      <c r="C93" s="107"/>
      <c r="D93" s="107"/>
      <c r="E93" s="107"/>
      <c r="F93" s="108"/>
    </row>
    <row r="94" spans="1:6" ht="15">
      <c r="A94" s="12" t="s">
        <v>252</v>
      </c>
      <c r="B94" s="27" t="s">
        <v>253</v>
      </c>
      <c r="C94" s="107"/>
      <c r="D94" s="107"/>
      <c r="E94" s="107"/>
      <c r="F94" s="108"/>
    </row>
    <row r="95" spans="1:6" ht="15">
      <c r="A95" s="12" t="s">
        <v>459</v>
      </c>
      <c r="B95" s="27" t="s">
        <v>254</v>
      </c>
      <c r="C95" s="107"/>
      <c r="D95" s="107"/>
      <c r="E95" s="107"/>
      <c r="F95" s="108"/>
    </row>
    <row r="96" spans="1:6" ht="15">
      <c r="A96" s="45" t="s">
        <v>424</v>
      </c>
      <c r="B96" s="48" t="s">
        <v>255</v>
      </c>
      <c r="C96" s="107"/>
      <c r="D96" s="107"/>
      <c r="E96" s="107"/>
      <c r="F96" s="108"/>
    </row>
    <row r="97" spans="1:6" ht="15.75">
      <c r="A97" s="49" t="s">
        <v>23</v>
      </c>
      <c r="B97" s="48"/>
      <c r="C97" s="104">
        <f>C96+C87+C82</f>
        <v>526670</v>
      </c>
      <c r="D97" s="107"/>
      <c r="E97" s="107"/>
      <c r="F97" s="104">
        <f>SUM(C97:E97)</f>
        <v>526670</v>
      </c>
    </row>
    <row r="98" spans="1:6" ht="15.75">
      <c r="A98" s="32" t="s">
        <v>467</v>
      </c>
      <c r="B98" s="33" t="s">
        <v>256</v>
      </c>
      <c r="C98" s="104">
        <f>C96+C87+C82+C73+C59+C50+C25+C24</f>
        <v>29692273</v>
      </c>
      <c r="D98" s="104"/>
      <c r="E98" s="104"/>
      <c r="F98" s="104">
        <f>F96+F87+F82+F73+F59+F50+F25+F24</f>
        <v>29692273</v>
      </c>
    </row>
    <row r="99" spans="1:25" ht="15">
      <c r="A99" s="12" t="s">
        <v>460</v>
      </c>
      <c r="B99" s="4" t="s">
        <v>257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258</v>
      </c>
      <c r="B100" s="4" t="s">
        <v>259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461</v>
      </c>
      <c r="B101" s="4" t="s">
        <v>260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429</v>
      </c>
      <c r="B102" s="6" t="s">
        <v>261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462</v>
      </c>
      <c r="B103" s="4" t="s">
        <v>262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432</v>
      </c>
      <c r="B104" s="4" t="s">
        <v>263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264</v>
      </c>
      <c r="B105" s="4" t="s">
        <v>265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463</v>
      </c>
      <c r="B106" s="4" t="s">
        <v>266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430</v>
      </c>
      <c r="B107" s="6" t="s">
        <v>267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268</v>
      </c>
      <c r="B108" s="4" t="s">
        <v>269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270</v>
      </c>
      <c r="B109" s="4" t="s">
        <v>271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272</v>
      </c>
      <c r="B110" s="6" t="s">
        <v>273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274</v>
      </c>
      <c r="B111" s="4" t="s">
        <v>275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276</v>
      </c>
      <c r="B112" s="4" t="s">
        <v>277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278</v>
      </c>
      <c r="B113" s="4" t="s">
        <v>279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431</v>
      </c>
      <c r="B114" s="36" t="s">
        <v>280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281</v>
      </c>
      <c r="B115" s="4" t="s">
        <v>282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283</v>
      </c>
      <c r="B116" s="4" t="s">
        <v>284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464</v>
      </c>
      <c r="B117" s="4" t="s">
        <v>285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433</v>
      </c>
      <c r="B118" s="4" t="s">
        <v>286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434</v>
      </c>
      <c r="B119" s="36" t="s">
        <v>287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288</v>
      </c>
      <c r="B120" s="4" t="s">
        <v>289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468</v>
      </c>
      <c r="B121" s="38" t="s">
        <v>290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504</v>
      </c>
      <c r="B122" s="72"/>
      <c r="C122" s="104">
        <f>C121+C98</f>
        <v>29692273</v>
      </c>
      <c r="D122" s="104"/>
      <c r="E122" s="104"/>
      <c r="F122" s="104">
        <f>F121+F98</f>
        <v>29692273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4/2020.(II. 27.)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86" sqref="C8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20.421875" style="0" customWidth="1"/>
  </cols>
  <sheetData>
    <row r="1" spans="1:6" ht="27" customHeight="1">
      <c r="A1" s="152" t="s">
        <v>550</v>
      </c>
      <c r="B1" s="153"/>
      <c r="C1" s="153"/>
      <c r="D1" s="153"/>
      <c r="E1" s="153"/>
      <c r="F1" s="154"/>
    </row>
    <row r="2" spans="1:6" ht="23.25" customHeight="1">
      <c r="A2" s="155" t="s">
        <v>538</v>
      </c>
      <c r="B2" s="156"/>
      <c r="C2" s="156"/>
      <c r="D2" s="156"/>
      <c r="E2" s="156"/>
      <c r="F2" s="154"/>
    </row>
    <row r="3" ht="18">
      <c r="A3" s="66"/>
    </row>
    <row r="4" ht="15">
      <c r="A4" t="s">
        <v>39</v>
      </c>
    </row>
    <row r="5" spans="1:6" ht="45">
      <c r="A5" s="1" t="s">
        <v>120</v>
      </c>
      <c r="B5" s="2" t="s">
        <v>98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customHeight="1" hidden="1">
      <c r="A6" s="28" t="s">
        <v>291</v>
      </c>
      <c r="B6" s="5" t="s">
        <v>292</v>
      </c>
      <c r="C6" s="24"/>
      <c r="D6" s="24"/>
      <c r="E6" s="24"/>
      <c r="F6" s="24"/>
    </row>
    <row r="7" spans="1:6" ht="15" customHeight="1" hidden="1">
      <c r="A7" s="4" t="s">
        <v>293</v>
      </c>
      <c r="B7" s="5" t="s">
        <v>294</v>
      </c>
      <c r="C7" s="24"/>
      <c r="D7" s="24"/>
      <c r="E7" s="24"/>
      <c r="F7" s="24"/>
    </row>
    <row r="8" spans="1:6" ht="15" customHeight="1" hidden="1">
      <c r="A8" s="4" t="s">
        <v>295</v>
      </c>
      <c r="B8" s="5" t="s">
        <v>296</v>
      </c>
      <c r="C8" s="24"/>
      <c r="D8" s="24"/>
      <c r="E8" s="24"/>
      <c r="F8" s="24"/>
    </row>
    <row r="9" spans="1:6" ht="15" customHeight="1" hidden="1">
      <c r="A9" s="4" t="s">
        <v>297</v>
      </c>
      <c r="B9" s="5" t="s">
        <v>298</v>
      </c>
      <c r="C9" s="24"/>
      <c r="D9" s="24"/>
      <c r="E9" s="24"/>
      <c r="F9" s="24"/>
    </row>
    <row r="10" spans="1:6" ht="15" customHeight="1" hidden="1">
      <c r="A10" s="4" t="s">
        <v>299</v>
      </c>
      <c r="B10" s="5" t="s">
        <v>300</v>
      </c>
      <c r="C10" s="24"/>
      <c r="D10" s="24"/>
      <c r="E10" s="24"/>
      <c r="F10" s="24"/>
    </row>
    <row r="11" spans="1:6" ht="15" customHeight="1" hidden="1">
      <c r="A11" s="4" t="s">
        <v>301</v>
      </c>
      <c r="B11" s="5" t="s">
        <v>302</v>
      </c>
      <c r="C11" s="24"/>
      <c r="D11" s="24"/>
      <c r="E11" s="24"/>
      <c r="F11" s="24"/>
    </row>
    <row r="12" spans="1:6" ht="15" customHeight="1">
      <c r="A12" s="6" t="s">
        <v>506</v>
      </c>
      <c r="B12" s="7" t="s">
        <v>303</v>
      </c>
      <c r="C12" s="104"/>
      <c r="D12" s="104"/>
      <c r="E12" s="104"/>
      <c r="F12" s="104"/>
    </row>
    <row r="13" spans="1:6" ht="15" customHeight="1">
      <c r="A13" s="4" t="s">
        <v>304</v>
      </c>
      <c r="B13" s="5" t="s">
        <v>305</v>
      </c>
      <c r="C13" s="108"/>
      <c r="D13" s="108"/>
      <c r="E13" s="108"/>
      <c r="F13" s="108"/>
    </row>
    <row r="14" spans="1:6" ht="15" customHeight="1">
      <c r="A14" s="4" t="s">
        <v>306</v>
      </c>
      <c r="B14" s="5" t="s">
        <v>307</v>
      </c>
      <c r="C14" s="108"/>
      <c r="D14" s="108"/>
      <c r="E14" s="108"/>
      <c r="F14" s="108"/>
    </row>
    <row r="15" spans="1:6" ht="15" customHeight="1">
      <c r="A15" s="4" t="s">
        <v>469</v>
      </c>
      <c r="B15" s="5" t="s">
        <v>308</v>
      </c>
      <c r="C15" s="108"/>
      <c r="D15" s="108"/>
      <c r="E15" s="108"/>
      <c r="F15" s="108"/>
    </row>
    <row r="16" spans="1:6" ht="15" customHeight="1">
      <c r="A16" s="4" t="s">
        <v>470</v>
      </c>
      <c r="B16" s="5" t="s">
        <v>309</v>
      </c>
      <c r="C16" s="108"/>
      <c r="D16" s="108"/>
      <c r="E16" s="108"/>
      <c r="F16" s="108"/>
    </row>
    <row r="17" spans="1:6" ht="15" customHeight="1">
      <c r="A17" s="4" t="s">
        <v>471</v>
      </c>
      <c r="B17" s="5" t="s">
        <v>310</v>
      </c>
      <c r="C17" s="108">
        <v>6000000</v>
      </c>
      <c r="D17" s="108"/>
      <c r="E17" s="108"/>
      <c r="F17" s="108">
        <f>SUM(C17:E17)</f>
        <v>6000000</v>
      </c>
    </row>
    <row r="18" spans="1:6" ht="15" customHeight="1">
      <c r="A18" s="36" t="s">
        <v>507</v>
      </c>
      <c r="B18" s="46" t="s">
        <v>311</v>
      </c>
      <c r="C18" s="104">
        <f>SUM(C17)</f>
        <v>6000000</v>
      </c>
      <c r="D18" s="104"/>
      <c r="E18" s="104"/>
      <c r="F18" s="103">
        <f>SUM(C18:E18)</f>
        <v>6000000</v>
      </c>
    </row>
    <row r="19" spans="1:6" ht="15" customHeight="1">
      <c r="A19" s="4" t="s">
        <v>475</v>
      </c>
      <c r="B19" s="5" t="s">
        <v>320</v>
      </c>
      <c r="C19" s="108"/>
      <c r="D19" s="108"/>
      <c r="E19" s="108"/>
      <c r="F19" s="108"/>
    </row>
    <row r="20" spans="1:6" ht="15" customHeight="1">
      <c r="A20" s="4" t="s">
        <v>476</v>
      </c>
      <c r="B20" s="5" t="s">
        <v>321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322</v>
      </c>
      <c r="C21" s="108"/>
      <c r="D21" s="108"/>
      <c r="E21" s="108"/>
      <c r="F21" s="108"/>
    </row>
    <row r="22" spans="1:6" ht="15" customHeight="1">
      <c r="A22" s="4" t="s">
        <v>477</v>
      </c>
      <c r="B22" s="5" t="s">
        <v>323</v>
      </c>
      <c r="C22" s="108"/>
      <c r="D22" s="108"/>
      <c r="E22" s="108"/>
      <c r="F22" s="108"/>
    </row>
    <row r="23" spans="1:6" ht="15" customHeight="1">
      <c r="A23" s="4" t="s">
        <v>478</v>
      </c>
      <c r="B23" s="5" t="s">
        <v>324</v>
      </c>
      <c r="C23" s="108"/>
      <c r="D23" s="108"/>
      <c r="E23" s="108"/>
      <c r="F23" s="108"/>
    </row>
    <row r="24" spans="1:6" ht="15" customHeight="1">
      <c r="A24" s="4" t="s">
        <v>479</v>
      </c>
      <c r="B24" s="5" t="s">
        <v>325</v>
      </c>
      <c r="C24" s="108"/>
      <c r="D24" s="108"/>
      <c r="E24" s="108"/>
      <c r="F24" s="108"/>
    </row>
    <row r="25" spans="1:6" ht="15" customHeight="1">
      <c r="A25" s="4" t="s">
        <v>480</v>
      </c>
      <c r="B25" s="5" t="s">
        <v>326</v>
      </c>
      <c r="C25" s="108"/>
      <c r="D25" s="108"/>
      <c r="E25" s="108"/>
      <c r="F25" s="108"/>
    </row>
    <row r="26" spans="1:6" ht="15" customHeight="1">
      <c r="A26" s="4" t="s">
        <v>481</v>
      </c>
      <c r="B26" s="5" t="s">
        <v>327</v>
      </c>
      <c r="C26" s="108"/>
      <c r="D26" s="108"/>
      <c r="E26" s="108"/>
      <c r="F26" s="108"/>
    </row>
    <row r="27" spans="1:6" ht="15" customHeight="1">
      <c r="A27" s="4" t="s">
        <v>328</v>
      </c>
      <c r="B27" s="5" t="s">
        <v>329</v>
      </c>
      <c r="C27" s="108"/>
      <c r="D27" s="108"/>
      <c r="E27" s="108"/>
      <c r="F27" s="108"/>
    </row>
    <row r="28" spans="1:6" ht="15" customHeight="1">
      <c r="A28" s="4" t="s">
        <v>482</v>
      </c>
      <c r="B28" s="5" t="s">
        <v>330</v>
      </c>
      <c r="C28" s="108"/>
      <c r="D28" s="108"/>
      <c r="E28" s="108"/>
      <c r="F28" s="108"/>
    </row>
    <row r="29" spans="1:6" ht="15" customHeight="1">
      <c r="A29" s="4" t="s">
        <v>483</v>
      </c>
      <c r="B29" s="5" t="s">
        <v>331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332</v>
      </c>
      <c r="C30" s="108"/>
      <c r="D30" s="108"/>
      <c r="E30" s="108"/>
      <c r="F30" s="108"/>
    </row>
    <row r="31" spans="1:6" ht="15" customHeight="1">
      <c r="A31" s="4" t="s">
        <v>484</v>
      </c>
      <c r="B31" s="5" t="s">
        <v>333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334</v>
      </c>
      <c r="C32" s="104"/>
      <c r="D32" s="104"/>
      <c r="E32" s="104"/>
      <c r="F32" s="104"/>
    </row>
    <row r="33" spans="1:6" ht="15" customHeight="1" hidden="1">
      <c r="A33" s="12" t="s">
        <v>335</v>
      </c>
      <c r="B33" s="5" t="s">
        <v>336</v>
      </c>
      <c r="C33" s="108"/>
      <c r="D33" s="108"/>
      <c r="E33" s="108"/>
      <c r="F33" s="108"/>
    </row>
    <row r="34" spans="1:6" ht="15" customHeight="1" hidden="1">
      <c r="A34" s="12" t="s">
        <v>485</v>
      </c>
      <c r="B34" s="5" t="s">
        <v>337</v>
      </c>
      <c r="C34" s="108"/>
      <c r="D34" s="108"/>
      <c r="E34" s="108"/>
      <c r="F34" s="108"/>
    </row>
    <row r="35" spans="1:6" ht="15" customHeight="1" hidden="1">
      <c r="A35" s="12" t="s">
        <v>486</v>
      </c>
      <c r="B35" s="5" t="s">
        <v>338</v>
      </c>
      <c r="C35" s="108"/>
      <c r="D35" s="108"/>
      <c r="E35" s="108"/>
      <c r="F35" s="108"/>
    </row>
    <row r="36" spans="1:6" ht="15" customHeight="1" hidden="1">
      <c r="A36" s="12" t="s">
        <v>487</v>
      </c>
      <c r="B36" s="5" t="s">
        <v>339</v>
      </c>
      <c r="C36" s="108"/>
      <c r="D36" s="108"/>
      <c r="E36" s="108"/>
      <c r="F36" s="108"/>
    </row>
    <row r="37" spans="1:6" ht="15" customHeight="1" hidden="1">
      <c r="A37" s="12" t="s">
        <v>340</v>
      </c>
      <c r="B37" s="5" t="s">
        <v>341</v>
      </c>
      <c r="C37" s="108"/>
      <c r="D37" s="108"/>
      <c r="E37" s="108"/>
      <c r="F37" s="108"/>
    </row>
    <row r="38" spans="1:6" ht="15" customHeight="1" hidden="1">
      <c r="A38" s="12" t="s">
        <v>342</v>
      </c>
      <c r="B38" s="5" t="s">
        <v>343</v>
      </c>
      <c r="C38" s="108"/>
      <c r="D38" s="108"/>
      <c r="E38" s="108"/>
      <c r="F38" s="108"/>
    </row>
    <row r="39" spans="1:6" ht="15" customHeight="1" hidden="1">
      <c r="A39" s="12" t="s">
        <v>344</v>
      </c>
      <c r="B39" s="5" t="s">
        <v>345</v>
      </c>
      <c r="C39" s="108"/>
      <c r="D39" s="108"/>
      <c r="E39" s="108"/>
      <c r="F39" s="108"/>
    </row>
    <row r="40" spans="1:6" ht="15" customHeight="1" hidden="1">
      <c r="A40" s="12" t="s">
        <v>488</v>
      </c>
      <c r="B40" s="5" t="s">
        <v>346</v>
      </c>
      <c r="C40" s="108"/>
      <c r="D40" s="108"/>
      <c r="E40" s="108"/>
      <c r="F40" s="108"/>
    </row>
    <row r="41" spans="1:6" ht="15" customHeight="1" hidden="1">
      <c r="A41" s="12" t="s">
        <v>489</v>
      </c>
      <c r="B41" s="5" t="s">
        <v>347</v>
      </c>
      <c r="C41" s="108"/>
      <c r="D41" s="108"/>
      <c r="E41" s="108"/>
      <c r="F41" s="108"/>
    </row>
    <row r="42" spans="1:6" ht="15" customHeight="1" hidden="1">
      <c r="A42" s="12" t="s">
        <v>490</v>
      </c>
      <c r="B42" s="5" t="s">
        <v>348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349</v>
      </c>
      <c r="C43" s="104">
        <v>5781184</v>
      </c>
      <c r="D43" s="104"/>
      <c r="E43" s="104"/>
      <c r="F43" s="104">
        <f>SUM(C43:E43)</f>
        <v>5781184</v>
      </c>
    </row>
    <row r="44" spans="1:6" ht="15" customHeight="1">
      <c r="A44" s="12" t="s">
        <v>358</v>
      </c>
      <c r="B44" s="5" t="s">
        <v>359</v>
      </c>
      <c r="C44" s="108"/>
      <c r="D44" s="108"/>
      <c r="E44" s="108"/>
      <c r="F44" s="108"/>
    </row>
    <row r="45" spans="1:6" ht="15" customHeight="1">
      <c r="A45" s="4" t="s">
        <v>494</v>
      </c>
      <c r="B45" s="5" t="s">
        <v>360</v>
      </c>
      <c r="C45" s="108"/>
      <c r="D45" s="108"/>
      <c r="E45" s="108"/>
      <c r="F45" s="108"/>
    </row>
    <row r="46" spans="1:6" ht="15" customHeight="1">
      <c r="A46" s="12" t="s">
        <v>495</v>
      </c>
      <c r="B46" s="5" t="s">
        <v>361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362</v>
      </c>
      <c r="C47" s="104"/>
      <c r="D47" s="104"/>
      <c r="E47" s="104"/>
      <c r="F47" s="104"/>
    </row>
    <row r="48" spans="1:6" ht="15" customHeight="1">
      <c r="A48" s="49" t="s">
        <v>24</v>
      </c>
      <c r="B48" s="87"/>
      <c r="C48" s="104">
        <f>C47+C43+C32+C18</f>
        <v>11781184</v>
      </c>
      <c r="D48" s="104"/>
      <c r="E48" s="104"/>
      <c r="F48" s="104">
        <f>SUM(C48:E48)</f>
        <v>11781184</v>
      </c>
    </row>
    <row r="49" spans="1:6" ht="15" customHeight="1">
      <c r="A49" s="4" t="s">
        <v>312</v>
      </c>
      <c r="B49" s="5" t="s">
        <v>313</v>
      </c>
      <c r="C49" s="108"/>
      <c r="D49" s="108"/>
      <c r="E49" s="108"/>
      <c r="F49" s="108"/>
    </row>
    <row r="50" spans="1:6" ht="15" customHeight="1">
      <c r="A50" s="4" t="s">
        <v>314</v>
      </c>
      <c r="B50" s="5" t="s">
        <v>315</v>
      </c>
      <c r="C50" s="108"/>
      <c r="D50" s="108"/>
      <c r="E50" s="108"/>
      <c r="F50" s="108"/>
    </row>
    <row r="51" spans="1:6" ht="15" customHeight="1">
      <c r="A51" s="4" t="s">
        <v>472</v>
      </c>
      <c r="B51" s="5" t="s">
        <v>316</v>
      </c>
      <c r="C51" s="108"/>
      <c r="D51" s="108"/>
      <c r="E51" s="108"/>
      <c r="F51" s="108"/>
    </row>
    <row r="52" spans="1:6" ht="15" customHeight="1">
      <c r="A52" s="4" t="s">
        <v>473</v>
      </c>
      <c r="B52" s="5" t="s">
        <v>317</v>
      </c>
      <c r="C52" s="108"/>
      <c r="D52" s="108"/>
      <c r="E52" s="108"/>
      <c r="F52" s="108"/>
    </row>
    <row r="53" spans="1:6" ht="15" customHeight="1">
      <c r="A53" s="4" t="s">
        <v>474</v>
      </c>
      <c r="B53" s="5" t="s">
        <v>318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319</v>
      </c>
      <c r="C54" s="108"/>
      <c r="D54" s="108"/>
      <c r="E54" s="108"/>
      <c r="F54" s="108"/>
    </row>
    <row r="55" spans="1:6" ht="15" customHeight="1">
      <c r="A55" s="12" t="s">
        <v>491</v>
      </c>
      <c r="B55" s="5" t="s">
        <v>350</v>
      </c>
      <c r="C55" s="108"/>
      <c r="D55" s="108"/>
      <c r="E55" s="108"/>
      <c r="F55" s="108"/>
    </row>
    <row r="56" spans="1:6" ht="15" customHeight="1">
      <c r="A56" s="12" t="s">
        <v>492</v>
      </c>
      <c r="B56" s="5" t="s">
        <v>351</v>
      </c>
      <c r="C56" s="108"/>
      <c r="D56" s="108"/>
      <c r="E56" s="108"/>
      <c r="F56" s="108"/>
    </row>
    <row r="57" spans="1:6" ht="15" customHeight="1">
      <c r="A57" s="12" t="s">
        <v>352</v>
      </c>
      <c r="B57" s="5" t="s">
        <v>353</v>
      </c>
      <c r="C57" s="108"/>
      <c r="D57" s="108"/>
      <c r="E57" s="108"/>
      <c r="F57" s="108"/>
    </row>
    <row r="58" spans="1:6" ht="15" customHeight="1">
      <c r="A58" s="12" t="s">
        <v>493</v>
      </c>
      <c r="B58" s="5" t="s">
        <v>354</v>
      </c>
      <c r="C58" s="108"/>
      <c r="D58" s="108"/>
      <c r="E58" s="108"/>
      <c r="F58" s="108"/>
    </row>
    <row r="59" spans="1:6" ht="15" customHeight="1">
      <c r="A59" s="12" t="s">
        <v>355</v>
      </c>
      <c r="B59" s="5" t="s">
        <v>356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357</v>
      </c>
      <c r="C60" s="104"/>
      <c r="D60" s="104"/>
      <c r="E60" s="104"/>
      <c r="F60" s="104"/>
    </row>
    <row r="61" spans="1:6" ht="15" customHeight="1">
      <c r="A61" s="12" t="s">
        <v>363</v>
      </c>
      <c r="B61" s="5" t="s">
        <v>364</v>
      </c>
      <c r="C61" s="108"/>
      <c r="D61" s="108"/>
      <c r="E61" s="108"/>
      <c r="F61" s="108"/>
    </row>
    <row r="62" spans="1:6" ht="15" customHeight="1">
      <c r="A62" s="4" t="s">
        <v>496</v>
      </c>
      <c r="B62" s="5" t="s">
        <v>365</v>
      </c>
      <c r="C62" s="108"/>
      <c r="D62" s="108"/>
      <c r="E62" s="108"/>
      <c r="F62" s="108"/>
    </row>
    <row r="63" spans="1:6" ht="15" customHeight="1">
      <c r="A63" s="12" t="s">
        <v>497</v>
      </c>
      <c r="B63" s="5" t="s">
        <v>366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367</v>
      </c>
      <c r="C64" s="104"/>
      <c r="D64" s="104"/>
      <c r="E64" s="104"/>
      <c r="F64" s="104"/>
    </row>
    <row r="65" spans="1:6" ht="15" customHeight="1">
      <c r="A65" s="49" t="s">
        <v>23</v>
      </c>
      <c r="B65" s="88"/>
      <c r="C65" s="104">
        <f>C64+C60+C54</f>
        <v>0</v>
      </c>
      <c r="D65" s="104"/>
      <c r="E65" s="104"/>
      <c r="F65" s="104">
        <f>SUM(C65:E65)</f>
        <v>0</v>
      </c>
    </row>
    <row r="66" spans="1:6" ht="15.75">
      <c r="A66" s="43" t="s">
        <v>7</v>
      </c>
      <c r="B66" s="32" t="s">
        <v>368</v>
      </c>
      <c r="C66" s="104">
        <f>C64+C47+C60+C43+C32+C18</f>
        <v>11781184</v>
      </c>
      <c r="D66" s="104"/>
      <c r="E66" s="104"/>
      <c r="F66" s="104">
        <f>F64+F47+F60+F43+F32+F18</f>
        <v>11781184</v>
      </c>
    </row>
    <row r="67" spans="1:6" ht="15.75">
      <c r="A67" s="73" t="s">
        <v>79</v>
      </c>
      <c r="B67" s="52"/>
      <c r="C67" s="108">
        <f>C48-'kiadások működés Zengő Óvoda'!C74</f>
        <v>-350000654</v>
      </c>
      <c r="D67" s="108"/>
      <c r="E67" s="108"/>
      <c r="F67" s="108">
        <f>SUM(C67:E67)</f>
        <v>-350000654</v>
      </c>
    </row>
    <row r="68" spans="1:6" ht="15.75">
      <c r="A68" s="73" t="s">
        <v>80</v>
      </c>
      <c r="B68" s="52"/>
      <c r="C68" s="108">
        <f>C65-'kiadások működés Zengő Óvoda'!C97</f>
        <v>-1702831</v>
      </c>
      <c r="D68" s="108"/>
      <c r="E68" s="108"/>
      <c r="F68" s="108">
        <f>SUM(C68:E68)</f>
        <v>-1702831</v>
      </c>
    </row>
    <row r="69" spans="1:6" ht="15" hidden="1">
      <c r="A69" s="34" t="s">
        <v>498</v>
      </c>
      <c r="B69" s="4" t="s">
        <v>369</v>
      </c>
      <c r="C69" s="108"/>
      <c r="D69" s="108"/>
      <c r="E69" s="108"/>
      <c r="F69" s="108"/>
    </row>
    <row r="70" spans="1:6" ht="15" hidden="1">
      <c r="A70" s="12" t="s">
        <v>370</v>
      </c>
      <c r="B70" s="4" t="s">
        <v>371</v>
      </c>
      <c r="C70" s="108"/>
      <c r="D70" s="108"/>
      <c r="E70" s="108"/>
      <c r="F70" s="108"/>
    </row>
    <row r="71" spans="1:6" ht="15" hidden="1">
      <c r="A71" s="34" t="s">
        <v>499</v>
      </c>
      <c r="B71" s="4" t="s">
        <v>372</v>
      </c>
      <c r="C71" s="108"/>
      <c r="D71" s="108"/>
      <c r="E71" s="108"/>
      <c r="F71" s="108"/>
    </row>
    <row r="72" spans="1:6" ht="15">
      <c r="A72" s="14" t="s">
        <v>9</v>
      </c>
      <c r="B72" s="6" t="s">
        <v>373</v>
      </c>
      <c r="C72" s="108"/>
      <c r="D72" s="108"/>
      <c r="E72" s="108"/>
      <c r="F72" s="108"/>
    </row>
    <row r="73" spans="1:6" ht="15" hidden="1">
      <c r="A73" s="12" t="s">
        <v>500</v>
      </c>
      <c r="B73" s="4" t="s">
        <v>374</v>
      </c>
      <c r="C73" s="108"/>
      <c r="D73" s="108"/>
      <c r="E73" s="108"/>
      <c r="F73" s="108"/>
    </row>
    <row r="74" spans="1:6" ht="15" hidden="1">
      <c r="A74" s="34" t="s">
        <v>375</v>
      </c>
      <c r="B74" s="4" t="s">
        <v>376</v>
      </c>
      <c r="C74" s="108"/>
      <c r="D74" s="108"/>
      <c r="E74" s="108"/>
      <c r="F74" s="108"/>
    </row>
    <row r="75" spans="1:6" ht="15" hidden="1">
      <c r="A75" s="12" t="s">
        <v>501</v>
      </c>
      <c r="B75" s="4" t="s">
        <v>377</v>
      </c>
      <c r="C75" s="108"/>
      <c r="D75" s="108"/>
      <c r="E75" s="108"/>
      <c r="F75" s="108"/>
    </row>
    <row r="76" spans="1:6" ht="15" hidden="1">
      <c r="A76" s="34" t="s">
        <v>378</v>
      </c>
      <c r="B76" s="4" t="s">
        <v>379</v>
      </c>
      <c r="C76" s="108"/>
      <c r="D76" s="108"/>
      <c r="E76" s="108"/>
      <c r="F76" s="108"/>
    </row>
    <row r="77" spans="1:6" ht="15">
      <c r="A77" s="13" t="s">
        <v>10</v>
      </c>
      <c r="B77" s="6" t="s">
        <v>380</v>
      </c>
      <c r="C77" s="108"/>
      <c r="D77" s="108"/>
      <c r="E77" s="108"/>
      <c r="F77" s="108"/>
    </row>
    <row r="78" spans="1:6" ht="15" hidden="1">
      <c r="A78" s="4" t="s">
        <v>77</v>
      </c>
      <c r="B78" s="4" t="s">
        <v>381</v>
      </c>
      <c r="C78" s="108"/>
      <c r="D78" s="108"/>
      <c r="E78" s="108"/>
      <c r="F78" s="108"/>
    </row>
    <row r="79" spans="1:6" ht="15" hidden="1">
      <c r="A79" s="4" t="s">
        <v>78</v>
      </c>
      <c r="B79" s="4" t="s">
        <v>381</v>
      </c>
      <c r="C79" s="108"/>
      <c r="D79" s="108"/>
      <c r="E79" s="108"/>
      <c r="F79" s="108"/>
    </row>
    <row r="80" spans="1:6" ht="15" hidden="1">
      <c r="A80" s="4" t="s">
        <v>75</v>
      </c>
      <c r="B80" s="4" t="s">
        <v>382</v>
      </c>
      <c r="C80" s="108"/>
      <c r="D80" s="108"/>
      <c r="E80" s="108"/>
      <c r="F80" s="108"/>
    </row>
    <row r="81" spans="1:6" ht="15" hidden="1">
      <c r="A81" s="4" t="s">
        <v>76</v>
      </c>
      <c r="B81" s="4" t="s">
        <v>382</v>
      </c>
      <c r="C81" s="108"/>
      <c r="D81" s="108"/>
      <c r="E81" s="108"/>
      <c r="F81" s="108"/>
    </row>
    <row r="82" spans="1:6" ht="15">
      <c r="A82" s="6" t="s">
        <v>11</v>
      </c>
      <c r="B82" s="6" t="s">
        <v>383</v>
      </c>
      <c r="C82" s="108">
        <v>269402</v>
      </c>
      <c r="D82" s="108"/>
      <c r="E82" s="108"/>
      <c r="F82" s="108">
        <v>269402</v>
      </c>
    </row>
    <row r="83" spans="1:6" ht="15">
      <c r="A83" s="34" t="s">
        <v>384</v>
      </c>
      <c r="B83" s="4" t="s">
        <v>385</v>
      </c>
      <c r="C83" s="108"/>
      <c r="D83" s="108"/>
      <c r="E83" s="108"/>
      <c r="F83" s="108"/>
    </row>
    <row r="84" spans="1:6" ht="15">
      <c r="A84" s="34" t="s">
        <v>386</v>
      </c>
      <c r="B84" s="4" t="s">
        <v>387</v>
      </c>
      <c r="C84" s="108"/>
      <c r="D84" s="108"/>
      <c r="E84" s="108"/>
      <c r="F84" s="108"/>
    </row>
    <row r="85" spans="1:6" ht="15">
      <c r="A85" s="34" t="s">
        <v>388</v>
      </c>
      <c r="B85" s="4" t="s">
        <v>389</v>
      </c>
      <c r="C85" s="108">
        <v>351434083</v>
      </c>
      <c r="D85" s="108"/>
      <c r="E85" s="108"/>
      <c r="F85" s="108">
        <f>SUM(C85:E85)</f>
        <v>351434083</v>
      </c>
    </row>
    <row r="86" spans="1:6" ht="15">
      <c r="A86" s="34" t="s">
        <v>390</v>
      </c>
      <c r="B86" s="4" t="s">
        <v>391</v>
      </c>
      <c r="C86" s="108"/>
      <c r="D86" s="108"/>
      <c r="E86" s="108"/>
      <c r="F86" s="108"/>
    </row>
    <row r="87" spans="1:6" ht="15">
      <c r="A87" s="12" t="s">
        <v>502</v>
      </c>
      <c r="B87" s="4" t="s">
        <v>392</v>
      </c>
      <c r="C87" s="108"/>
      <c r="D87" s="108"/>
      <c r="E87" s="108"/>
      <c r="F87" s="108"/>
    </row>
    <row r="88" spans="1:6" ht="15">
      <c r="A88" s="14" t="s">
        <v>12</v>
      </c>
      <c r="B88" s="6" t="s">
        <v>393</v>
      </c>
      <c r="C88" s="104">
        <f>SUM(C82:C87)</f>
        <v>351703485</v>
      </c>
      <c r="D88" s="104">
        <f>SUM(D82:D87)</f>
        <v>0</v>
      </c>
      <c r="E88" s="104">
        <f>SUM(E82:E87)</f>
        <v>0</v>
      </c>
      <c r="F88" s="104">
        <f>SUM(F82:F87)</f>
        <v>351703485</v>
      </c>
    </row>
    <row r="89" spans="1:6" ht="15">
      <c r="A89" s="12" t="s">
        <v>394</v>
      </c>
      <c r="B89" s="4" t="s">
        <v>395</v>
      </c>
      <c r="C89" s="108"/>
      <c r="D89" s="108"/>
      <c r="E89" s="108"/>
      <c r="F89" s="108"/>
    </row>
    <row r="90" spans="1:6" ht="15">
      <c r="A90" s="12" t="s">
        <v>396</v>
      </c>
      <c r="B90" s="4" t="s">
        <v>397</v>
      </c>
      <c r="C90" s="108"/>
      <c r="D90" s="108"/>
      <c r="E90" s="108"/>
      <c r="F90" s="108"/>
    </row>
    <row r="91" spans="1:6" ht="15">
      <c r="A91" s="34" t="s">
        <v>398</v>
      </c>
      <c r="B91" s="4" t="s">
        <v>399</v>
      </c>
      <c r="C91" s="108"/>
      <c r="D91" s="108"/>
      <c r="E91" s="108"/>
      <c r="F91" s="108"/>
    </row>
    <row r="92" spans="1:6" ht="15">
      <c r="A92" s="34" t="s">
        <v>503</v>
      </c>
      <c r="B92" s="4" t="s">
        <v>400</v>
      </c>
      <c r="C92" s="108"/>
      <c r="D92" s="108"/>
      <c r="E92" s="108"/>
      <c r="F92" s="108"/>
    </row>
    <row r="93" spans="1:6" ht="15">
      <c r="A93" s="13" t="s">
        <v>13</v>
      </c>
      <c r="B93" s="6" t="s">
        <v>401</v>
      </c>
      <c r="C93" s="108"/>
      <c r="D93" s="108"/>
      <c r="E93" s="108"/>
      <c r="F93" s="108"/>
    </row>
    <row r="94" spans="1:6" ht="15">
      <c r="A94" s="14" t="s">
        <v>402</v>
      </c>
      <c r="B94" s="6" t="s">
        <v>403</v>
      </c>
      <c r="C94" s="108"/>
      <c r="D94" s="108"/>
      <c r="E94" s="108"/>
      <c r="F94" s="108"/>
    </row>
    <row r="95" spans="1:6" ht="15.75">
      <c r="A95" s="37" t="s">
        <v>14</v>
      </c>
      <c r="B95" s="38" t="s">
        <v>404</v>
      </c>
      <c r="C95" s="104">
        <f>SUM(C88:C94)</f>
        <v>351703485</v>
      </c>
      <c r="D95" s="104"/>
      <c r="E95" s="104"/>
      <c r="F95" s="104">
        <f>SUM(F88:F94)</f>
        <v>351703485</v>
      </c>
    </row>
    <row r="96" spans="1:6" ht="15.75">
      <c r="A96" s="71" t="s">
        <v>505</v>
      </c>
      <c r="B96" s="72"/>
      <c r="C96" s="104">
        <f>C66+C95</f>
        <v>363484669</v>
      </c>
      <c r="D96" s="104"/>
      <c r="E96" s="104"/>
      <c r="F96" s="104">
        <f>F95+F66</f>
        <v>363484669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4/2020.(II. 27.)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120" zoomScaleNormal="120" workbookViewId="0" topLeftCell="A55">
      <selection activeCell="D76" sqref="D76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52" t="s">
        <v>551</v>
      </c>
      <c r="B1" s="156"/>
      <c r="C1" s="156"/>
      <c r="D1" s="156"/>
      <c r="E1" s="156"/>
      <c r="F1" s="154"/>
    </row>
    <row r="2" spans="1:6" ht="19.5" customHeight="1">
      <c r="A2" s="155" t="s">
        <v>537</v>
      </c>
      <c r="B2" s="156"/>
      <c r="C2" s="156"/>
      <c r="D2" s="156"/>
      <c r="E2" s="156"/>
      <c r="F2" s="154"/>
    </row>
    <row r="3" ht="18">
      <c r="A3" s="66"/>
    </row>
    <row r="4" ht="15">
      <c r="A4" s="67" t="s">
        <v>39</v>
      </c>
    </row>
    <row r="5" spans="1:6" ht="45">
      <c r="A5" s="1" t="s">
        <v>120</v>
      </c>
      <c r="B5" s="2" t="s">
        <v>121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hidden="1">
      <c r="A6" s="25" t="s">
        <v>122</v>
      </c>
      <c r="B6" s="26" t="s">
        <v>123</v>
      </c>
      <c r="C6" s="70"/>
      <c r="D6" s="70"/>
      <c r="E6" s="70"/>
      <c r="F6" s="24"/>
    </row>
    <row r="7" spans="1:6" ht="15" hidden="1">
      <c r="A7" s="25" t="s">
        <v>124</v>
      </c>
      <c r="B7" s="27" t="s">
        <v>125</v>
      </c>
      <c r="C7" s="70"/>
      <c r="D7" s="70"/>
      <c r="E7" s="70"/>
      <c r="F7" s="24"/>
    </row>
    <row r="8" spans="1:6" ht="15" hidden="1">
      <c r="A8" s="25" t="s">
        <v>126</v>
      </c>
      <c r="B8" s="27" t="s">
        <v>127</v>
      </c>
      <c r="C8" s="70"/>
      <c r="D8" s="70"/>
      <c r="E8" s="70"/>
      <c r="F8" s="24"/>
    </row>
    <row r="9" spans="1:6" ht="15" hidden="1">
      <c r="A9" s="28" t="s">
        <v>128</v>
      </c>
      <c r="B9" s="27" t="s">
        <v>129</v>
      </c>
      <c r="C9" s="70"/>
      <c r="D9" s="70"/>
      <c r="E9" s="70"/>
      <c r="F9" s="24"/>
    </row>
    <row r="10" spans="1:6" ht="15" hidden="1">
      <c r="A10" s="28" t="s">
        <v>130</v>
      </c>
      <c r="B10" s="27" t="s">
        <v>131</v>
      </c>
      <c r="C10" s="70"/>
      <c r="D10" s="70"/>
      <c r="E10" s="70"/>
      <c r="F10" s="24"/>
    </row>
    <row r="11" spans="1:6" ht="15" hidden="1">
      <c r="A11" s="28" t="s">
        <v>132</v>
      </c>
      <c r="B11" s="27" t="s">
        <v>133</v>
      </c>
      <c r="C11" s="70"/>
      <c r="D11" s="70"/>
      <c r="E11" s="70"/>
      <c r="F11" s="24"/>
    </row>
    <row r="12" spans="1:6" ht="15" hidden="1">
      <c r="A12" s="28" t="s">
        <v>134</v>
      </c>
      <c r="B12" s="27" t="s">
        <v>135</v>
      </c>
      <c r="C12" s="70"/>
      <c r="D12" s="70"/>
      <c r="E12" s="70"/>
      <c r="F12" s="24"/>
    </row>
    <row r="13" spans="1:6" ht="15" hidden="1">
      <c r="A13" s="28" t="s">
        <v>136</v>
      </c>
      <c r="B13" s="27" t="s">
        <v>137</v>
      </c>
      <c r="C13" s="70"/>
      <c r="D13" s="70"/>
      <c r="E13" s="70"/>
      <c r="F13" s="24"/>
    </row>
    <row r="14" spans="1:6" ht="15" hidden="1">
      <c r="A14" s="4" t="s">
        <v>138</v>
      </c>
      <c r="B14" s="27" t="s">
        <v>139</v>
      </c>
      <c r="C14" s="70"/>
      <c r="D14" s="70"/>
      <c r="E14" s="70"/>
      <c r="F14" s="24"/>
    </row>
    <row r="15" spans="1:6" ht="15" hidden="1">
      <c r="A15" s="4" t="s">
        <v>140</v>
      </c>
      <c r="B15" s="27" t="s">
        <v>141</v>
      </c>
      <c r="C15" s="70"/>
      <c r="D15" s="70"/>
      <c r="E15" s="70"/>
      <c r="F15" s="24"/>
    </row>
    <row r="16" spans="1:6" ht="15" hidden="1">
      <c r="A16" s="4" t="s">
        <v>142</v>
      </c>
      <c r="B16" s="27" t="s">
        <v>143</v>
      </c>
      <c r="C16" s="70"/>
      <c r="D16" s="70"/>
      <c r="E16" s="70"/>
      <c r="F16" s="24"/>
    </row>
    <row r="17" spans="1:6" ht="15" hidden="1">
      <c r="A17" s="4" t="s">
        <v>144</v>
      </c>
      <c r="B17" s="27" t="s">
        <v>145</v>
      </c>
      <c r="C17" s="70"/>
      <c r="D17" s="70"/>
      <c r="E17" s="70"/>
      <c r="F17" s="24"/>
    </row>
    <row r="18" spans="1:6" ht="15" hidden="1">
      <c r="A18" s="4" t="s">
        <v>435</v>
      </c>
      <c r="B18" s="27" t="s">
        <v>146</v>
      </c>
      <c r="C18" s="70"/>
      <c r="D18" s="70"/>
      <c r="E18" s="70"/>
      <c r="F18" s="24"/>
    </row>
    <row r="19" spans="1:6" ht="15">
      <c r="A19" s="29" t="s">
        <v>405</v>
      </c>
      <c r="B19" s="30" t="s">
        <v>147</v>
      </c>
      <c r="C19" s="107">
        <v>219092167</v>
      </c>
      <c r="D19" s="107"/>
      <c r="E19" s="107"/>
      <c r="F19" s="108">
        <f>SUM(C19:E19)</f>
        <v>219092167</v>
      </c>
    </row>
    <row r="20" spans="1:6" ht="15" hidden="1">
      <c r="A20" s="4" t="s">
        <v>148</v>
      </c>
      <c r="B20" s="27" t="s">
        <v>149</v>
      </c>
      <c r="C20" s="107"/>
      <c r="D20" s="107"/>
      <c r="E20" s="107"/>
      <c r="F20" s="108"/>
    </row>
    <row r="21" spans="1:6" ht="30" hidden="1">
      <c r="A21" s="4" t="s">
        <v>150</v>
      </c>
      <c r="B21" s="27" t="s">
        <v>151</v>
      </c>
      <c r="C21" s="107"/>
      <c r="D21" s="107"/>
      <c r="E21" s="107"/>
      <c r="F21" s="108"/>
    </row>
    <row r="22" spans="1:6" ht="15" hidden="1">
      <c r="A22" s="5" t="s">
        <v>152</v>
      </c>
      <c r="B22" s="27" t="s">
        <v>153</v>
      </c>
      <c r="C22" s="107"/>
      <c r="D22" s="107"/>
      <c r="E22" s="107"/>
      <c r="F22" s="108"/>
    </row>
    <row r="23" spans="1:6" ht="15">
      <c r="A23" s="6" t="s">
        <v>406</v>
      </c>
      <c r="B23" s="30" t="s">
        <v>154</v>
      </c>
      <c r="C23" s="107">
        <v>926000</v>
      </c>
      <c r="D23" s="107"/>
      <c r="E23" s="107"/>
      <c r="F23" s="108">
        <f>SUM(C23:E23)</f>
        <v>926000</v>
      </c>
    </row>
    <row r="24" spans="1:6" ht="15">
      <c r="A24" s="47" t="s">
        <v>465</v>
      </c>
      <c r="B24" s="48" t="s">
        <v>155</v>
      </c>
      <c r="C24" s="104">
        <f>SUM(C19:C23)</f>
        <v>220018167</v>
      </c>
      <c r="D24" s="104"/>
      <c r="E24" s="104"/>
      <c r="F24" s="104">
        <f>SUM(F19:F23)</f>
        <v>220018167</v>
      </c>
    </row>
    <row r="25" spans="1:6" ht="15">
      <c r="A25" s="36" t="s">
        <v>436</v>
      </c>
      <c r="B25" s="48" t="s">
        <v>156</v>
      </c>
      <c r="C25" s="104">
        <v>46484302</v>
      </c>
      <c r="D25" s="104"/>
      <c r="E25" s="104"/>
      <c r="F25" s="104">
        <f>SUM(C25:E25)</f>
        <v>46484302</v>
      </c>
    </row>
    <row r="26" spans="1:6" ht="15" hidden="1">
      <c r="A26" s="4" t="s">
        <v>157</v>
      </c>
      <c r="B26" s="27" t="s">
        <v>158</v>
      </c>
      <c r="C26" s="107"/>
      <c r="D26" s="107"/>
      <c r="E26" s="107"/>
      <c r="F26" s="108"/>
    </row>
    <row r="27" spans="1:6" ht="15" hidden="1">
      <c r="A27" s="4" t="s">
        <v>159</v>
      </c>
      <c r="B27" s="27" t="s">
        <v>160</v>
      </c>
      <c r="C27" s="107"/>
      <c r="D27" s="107"/>
      <c r="E27" s="107"/>
      <c r="F27" s="108"/>
    </row>
    <row r="28" spans="1:6" ht="15" hidden="1">
      <c r="A28" s="4" t="s">
        <v>161</v>
      </c>
      <c r="B28" s="27" t="s">
        <v>162</v>
      </c>
      <c r="C28" s="107"/>
      <c r="D28" s="107"/>
      <c r="E28" s="107"/>
      <c r="F28" s="108"/>
    </row>
    <row r="29" spans="1:6" ht="15">
      <c r="A29" s="6" t="s">
        <v>407</v>
      </c>
      <c r="B29" s="30" t="s">
        <v>163</v>
      </c>
      <c r="C29" s="107">
        <v>2291028</v>
      </c>
      <c r="D29" s="107"/>
      <c r="E29" s="107"/>
      <c r="F29" s="108">
        <f aca="true" t="shared" si="0" ref="F29:F49">SUM(C29:E29)</f>
        <v>2291028</v>
      </c>
    </row>
    <row r="30" spans="1:6" ht="15" hidden="1">
      <c r="A30" s="4" t="s">
        <v>164</v>
      </c>
      <c r="B30" s="27" t="s">
        <v>165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166</v>
      </c>
      <c r="B31" s="27" t="s">
        <v>167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466</v>
      </c>
      <c r="B32" s="30" t="s">
        <v>168</v>
      </c>
      <c r="C32" s="107">
        <v>577000</v>
      </c>
      <c r="D32" s="107"/>
      <c r="E32" s="107"/>
      <c r="F32" s="108">
        <f t="shared" si="0"/>
        <v>577000</v>
      </c>
    </row>
    <row r="33" spans="1:6" ht="15" hidden="1">
      <c r="A33" s="4" t="s">
        <v>169</v>
      </c>
      <c r="B33" s="27" t="s">
        <v>170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171</v>
      </c>
      <c r="B34" s="27" t="s">
        <v>172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437</v>
      </c>
      <c r="B35" s="27" t="s">
        <v>173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174</v>
      </c>
      <c r="B36" s="27" t="s">
        <v>175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438</v>
      </c>
      <c r="B37" s="27" t="s">
        <v>176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177</v>
      </c>
      <c r="B38" s="27" t="s">
        <v>178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439</v>
      </c>
      <c r="B39" s="27" t="s">
        <v>179</v>
      </c>
      <c r="C39" s="107"/>
      <c r="D39" s="107"/>
      <c r="E39" s="107"/>
      <c r="F39" s="108">
        <f t="shared" si="0"/>
        <v>0</v>
      </c>
    </row>
    <row r="40" spans="1:6" ht="15">
      <c r="A40" s="6" t="s">
        <v>408</v>
      </c>
      <c r="B40" s="30" t="s">
        <v>180</v>
      </c>
      <c r="C40" s="107">
        <v>73410019</v>
      </c>
      <c r="D40" s="107"/>
      <c r="E40" s="107"/>
      <c r="F40" s="108">
        <f t="shared" si="0"/>
        <v>73410019</v>
      </c>
    </row>
    <row r="41" spans="1:6" ht="15" hidden="1">
      <c r="A41" s="4" t="s">
        <v>181</v>
      </c>
      <c r="B41" s="27" t="s">
        <v>182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183</v>
      </c>
      <c r="B42" s="27" t="s">
        <v>184</v>
      </c>
      <c r="C42" s="107"/>
      <c r="D42" s="107"/>
      <c r="E42" s="107"/>
      <c r="F42" s="108">
        <f t="shared" si="0"/>
        <v>0</v>
      </c>
    </row>
    <row r="43" spans="1:6" ht="15">
      <c r="A43" s="6" t="s">
        <v>409</v>
      </c>
      <c r="B43" s="30" t="s">
        <v>185</v>
      </c>
      <c r="C43" s="107">
        <v>58000</v>
      </c>
      <c r="D43" s="107"/>
      <c r="E43" s="107"/>
      <c r="F43" s="108">
        <f t="shared" si="0"/>
        <v>58000</v>
      </c>
    </row>
    <row r="44" spans="1:6" ht="15" hidden="1">
      <c r="A44" s="4" t="s">
        <v>186</v>
      </c>
      <c r="B44" s="27" t="s">
        <v>187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188</v>
      </c>
      <c r="B45" s="27" t="s">
        <v>189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440</v>
      </c>
      <c r="B46" s="27" t="s">
        <v>190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441</v>
      </c>
      <c r="B47" s="27" t="s">
        <v>191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192</v>
      </c>
      <c r="B48" s="27" t="s">
        <v>193</v>
      </c>
      <c r="C48" s="107"/>
      <c r="D48" s="107"/>
      <c r="E48" s="107"/>
      <c r="F48" s="108">
        <f t="shared" si="0"/>
        <v>0</v>
      </c>
    </row>
    <row r="49" spans="1:6" ht="15">
      <c r="A49" s="6" t="s">
        <v>410</v>
      </c>
      <c r="B49" s="30" t="s">
        <v>194</v>
      </c>
      <c r="C49" s="107">
        <v>18943322</v>
      </c>
      <c r="D49" s="107"/>
      <c r="E49" s="107"/>
      <c r="F49" s="108">
        <f t="shared" si="0"/>
        <v>18943322</v>
      </c>
    </row>
    <row r="50" spans="1:6" ht="15">
      <c r="A50" s="36" t="s">
        <v>411</v>
      </c>
      <c r="B50" s="48" t="s">
        <v>195</v>
      </c>
      <c r="C50" s="104">
        <f>SUM(C29:C49)</f>
        <v>95279369</v>
      </c>
      <c r="D50" s="104"/>
      <c r="E50" s="104"/>
      <c r="F50" s="104">
        <f>SUM(F29:F49)</f>
        <v>95279369</v>
      </c>
    </row>
    <row r="51" spans="1:6" ht="15">
      <c r="A51" s="12" t="s">
        <v>196</v>
      </c>
      <c r="B51" s="27" t="s">
        <v>197</v>
      </c>
      <c r="C51" s="107"/>
      <c r="D51" s="107"/>
      <c r="E51" s="107"/>
      <c r="F51" s="108"/>
    </row>
    <row r="52" spans="1:6" ht="15">
      <c r="A52" s="12" t="s">
        <v>412</v>
      </c>
      <c r="B52" s="27" t="s">
        <v>198</v>
      </c>
      <c r="C52" s="107"/>
      <c r="D52" s="107"/>
      <c r="E52" s="107"/>
      <c r="F52" s="108"/>
    </row>
    <row r="53" spans="1:6" ht="15">
      <c r="A53" s="15" t="s">
        <v>442</v>
      </c>
      <c r="B53" s="27" t="s">
        <v>199</v>
      </c>
      <c r="C53" s="107"/>
      <c r="D53" s="107"/>
      <c r="E53" s="107"/>
      <c r="F53" s="108"/>
    </row>
    <row r="54" spans="1:6" ht="15">
      <c r="A54" s="15" t="s">
        <v>443</v>
      </c>
      <c r="B54" s="27" t="s">
        <v>200</v>
      </c>
      <c r="C54" s="107"/>
      <c r="D54" s="107"/>
      <c r="E54" s="107"/>
      <c r="F54" s="108"/>
    </row>
    <row r="55" spans="1:6" ht="15">
      <c r="A55" s="15" t="s">
        <v>444</v>
      </c>
      <c r="B55" s="27" t="s">
        <v>201</v>
      </c>
      <c r="C55" s="107"/>
      <c r="D55" s="107"/>
      <c r="E55" s="107"/>
      <c r="F55" s="108"/>
    </row>
    <row r="56" spans="1:6" ht="15">
      <c r="A56" s="12" t="s">
        <v>445</v>
      </c>
      <c r="B56" s="27" t="s">
        <v>202</v>
      </c>
      <c r="C56" s="107"/>
      <c r="D56" s="107"/>
      <c r="E56" s="107"/>
      <c r="F56" s="108"/>
    </row>
    <row r="57" spans="1:6" ht="15">
      <c r="A57" s="12" t="s">
        <v>446</v>
      </c>
      <c r="B57" s="27" t="s">
        <v>203</v>
      </c>
      <c r="C57" s="107"/>
      <c r="D57" s="107"/>
      <c r="E57" s="107"/>
      <c r="F57" s="108"/>
    </row>
    <row r="58" spans="1:6" ht="15">
      <c r="A58" s="12" t="s">
        <v>447</v>
      </c>
      <c r="B58" s="27" t="s">
        <v>204</v>
      </c>
      <c r="C58" s="107"/>
      <c r="D58" s="107"/>
      <c r="E58" s="107"/>
      <c r="F58" s="108"/>
    </row>
    <row r="59" spans="1:6" ht="15">
      <c r="A59" s="45" t="s">
        <v>414</v>
      </c>
      <c r="B59" s="48" t="s">
        <v>205</v>
      </c>
      <c r="C59" s="104"/>
      <c r="D59" s="104"/>
      <c r="E59" s="104"/>
      <c r="F59" s="104"/>
    </row>
    <row r="60" spans="1:6" ht="15">
      <c r="A60" s="11" t="s">
        <v>448</v>
      </c>
      <c r="B60" s="27" t="s">
        <v>206</v>
      </c>
      <c r="C60" s="107"/>
      <c r="D60" s="107"/>
      <c r="E60" s="107"/>
      <c r="F60" s="108"/>
    </row>
    <row r="61" spans="1:6" ht="15">
      <c r="A61" s="11" t="s">
        <v>207</v>
      </c>
      <c r="B61" s="27" t="s">
        <v>208</v>
      </c>
      <c r="C61" s="107"/>
      <c r="D61" s="107"/>
      <c r="E61" s="107"/>
      <c r="F61" s="108"/>
    </row>
    <row r="62" spans="1:6" ht="15">
      <c r="A62" s="11" t="s">
        <v>209</v>
      </c>
      <c r="B62" s="27" t="s">
        <v>210</v>
      </c>
      <c r="C62" s="107"/>
      <c r="D62" s="107"/>
      <c r="E62" s="107"/>
      <c r="F62" s="108"/>
    </row>
    <row r="63" spans="1:6" ht="15">
      <c r="A63" s="11" t="s">
        <v>415</v>
      </c>
      <c r="B63" s="27" t="s">
        <v>211</v>
      </c>
      <c r="C63" s="107"/>
      <c r="D63" s="107"/>
      <c r="E63" s="107"/>
      <c r="F63" s="108"/>
    </row>
    <row r="64" spans="1:6" ht="15">
      <c r="A64" s="11" t="s">
        <v>449</v>
      </c>
      <c r="B64" s="27" t="s">
        <v>212</v>
      </c>
      <c r="C64" s="107"/>
      <c r="D64" s="107"/>
      <c r="E64" s="107"/>
      <c r="F64" s="108"/>
    </row>
    <row r="65" spans="1:6" ht="15">
      <c r="A65" s="11" t="s">
        <v>417</v>
      </c>
      <c r="B65" s="27" t="s">
        <v>213</v>
      </c>
      <c r="C65" s="107"/>
      <c r="D65" s="107"/>
      <c r="E65" s="107"/>
      <c r="F65" s="108"/>
    </row>
    <row r="66" spans="1:6" ht="30">
      <c r="A66" s="11" t="s">
        <v>450</v>
      </c>
      <c r="B66" s="27" t="s">
        <v>214</v>
      </c>
      <c r="C66" s="107"/>
      <c r="D66" s="107"/>
      <c r="E66" s="107"/>
      <c r="F66" s="108"/>
    </row>
    <row r="67" spans="1:6" ht="15">
      <c r="A67" s="11" t="s">
        <v>451</v>
      </c>
      <c r="B67" s="27" t="s">
        <v>215</v>
      </c>
      <c r="C67" s="107"/>
      <c r="D67" s="107"/>
      <c r="E67" s="107"/>
      <c r="F67" s="108"/>
    </row>
    <row r="68" spans="1:6" ht="15">
      <c r="A68" s="11" t="s">
        <v>216</v>
      </c>
      <c r="B68" s="27" t="s">
        <v>217</v>
      </c>
      <c r="C68" s="107"/>
      <c r="D68" s="107"/>
      <c r="E68" s="107"/>
      <c r="F68" s="108"/>
    </row>
    <row r="69" spans="1:6" ht="15">
      <c r="A69" s="17" t="s">
        <v>218</v>
      </c>
      <c r="B69" s="27" t="s">
        <v>219</v>
      </c>
      <c r="C69" s="107"/>
      <c r="D69" s="107"/>
      <c r="E69" s="107"/>
      <c r="F69" s="108"/>
    </row>
    <row r="70" spans="1:6" ht="15">
      <c r="A70" s="11" t="s">
        <v>452</v>
      </c>
      <c r="B70" s="27" t="s">
        <v>220</v>
      </c>
      <c r="C70" s="107"/>
      <c r="D70" s="107"/>
      <c r="E70" s="107"/>
      <c r="F70" s="108"/>
    </row>
    <row r="71" spans="1:6" ht="15">
      <c r="A71" s="17" t="s">
        <v>81</v>
      </c>
      <c r="B71" s="27" t="s">
        <v>532</v>
      </c>
      <c r="C71" s="107"/>
      <c r="D71" s="107"/>
      <c r="E71" s="107"/>
      <c r="F71" s="108"/>
    </row>
    <row r="72" spans="1:6" ht="15">
      <c r="A72" s="17" t="s">
        <v>82</v>
      </c>
      <c r="B72" s="27" t="s">
        <v>532</v>
      </c>
      <c r="C72" s="107"/>
      <c r="D72" s="107"/>
      <c r="E72" s="107"/>
      <c r="F72" s="108"/>
    </row>
    <row r="73" spans="1:6" ht="15">
      <c r="A73" s="45" t="s">
        <v>420</v>
      </c>
      <c r="B73" s="48" t="s">
        <v>221</v>
      </c>
      <c r="C73" s="104"/>
      <c r="D73" s="104"/>
      <c r="E73" s="104"/>
      <c r="F73" s="104"/>
    </row>
    <row r="74" spans="1:6" ht="15.75">
      <c r="A74" s="49" t="s">
        <v>24</v>
      </c>
      <c r="B74" s="48"/>
      <c r="C74" s="104">
        <f>C73+C59+C50+C25+C24</f>
        <v>361781838</v>
      </c>
      <c r="D74" s="107"/>
      <c r="E74" s="107"/>
      <c r="F74" s="104">
        <f>SUM(C74:E74)</f>
        <v>361781838</v>
      </c>
    </row>
    <row r="75" spans="1:6" ht="15">
      <c r="A75" s="31" t="s">
        <v>222</v>
      </c>
      <c r="B75" s="27" t="s">
        <v>223</v>
      </c>
      <c r="C75" s="107"/>
      <c r="D75" s="107"/>
      <c r="E75" s="107"/>
      <c r="F75" s="108"/>
    </row>
    <row r="76" spans="1:6" ht="15">
      <c r="A76" s="31" t="s">
        <v>453</v>
      </c>
      <c r="B76" s="27" t="s">
        <v>224</v>
      </c>
      <c r="C76" s="107"/>
      <c r="D76" s="107"/>
      <c r="E76" s="107"/>
      <c r="F76" s="108">
        <f aca="true" t="shared" si="1" ref="F76:F81">SUM(C76:E76)</f>
        <v>0</v>
      </c>
    </row>
    <row r="77" spans="1:6" ht="15">
      <c r="A77" s="31" t="s">
        <v>225</v>
      </c>
      <c r="B77" s="27" t="s">
        <v>226</v>
      </c>
      <c r="C77" s="107"/>
      <c r="D77" s="107"/>
      <c r="E77" s="107"/>
      <c r="F77" s="108">
        <f t="shared" si="1"/>
        <v>0</v>
      </c>
    </row>
    <row r="78" spans="1:6" ht="15">
      <c r="A78" s="31" t="s">
        <v>227</v>
      </c>
      <c r="B78" s="27" t="s">
        <v>228</v>
      </c>
      <c r="C78" s="107">
        <v>1340754</v>
      </c>
      <c r="D78" s="107"/>
      <c r="E78" s="107"/>
      <c r="F78" s="108">
        <f>SUM(C78:E78)</f>
        <v>1340754</v>
      </c>
    </row>
    <row r="79" spans="1:6" ht="15">
      <c r="A79" s="5" t="s">
        <v>229</v>
      </c>
      <c r="B79" s="27" t="s">
        <v>230</v>
      </c>
      <c r="C79" s="107"/>
      <c r="D79" s="107"/>
      <c r="E79" s="107"/>
      <c r="F79" s="108">
        <f t="shared" si="1"/>
        <v>0</v>
      </c>
    </row>
    <row r="80" spans="1:6" ht="15">
      <c r="A80" s="5" t="s">
        <v>231</v>
      </c>
      <c r="B80" s="27" t="s">
        <v>232</v>
      </c>
      <c r="C80" s="107"/>
      <c r="D80" s="107"/>
      <c r="E80" s="107"/>
      <c r="F80" s="108">
        <f t="shared" si="1"/>
        <v>0</v>
      </c>
    </row>
    <row r="81" spans="1:6" ht="15">
      <c r="A81" s="5" t="s">
        <v>233</v>
      </c>
      <c r="B81" s="27" t="s">
        <v>234</v>
      </c>
      <c r="C81" s="107">
        <v>362077</v>
      </c>
      <c r="D81" s="107"/>
      <c r="E81" s="107"/>
      <c r="F81" s="108">
        <f t="shared" si="1"/>
        <v>362077</v>
      </c>
    </row>
    <row r="82" spans="1:6" ht="15">
      <c r="A82" s="46" t="s">
        <v>422</v>
      </c>
      <c r="B82" s="48" t="s">
        <v>235</v>
      </c>
      <c r="C82" s="104">
        <f>SUM(C75:C81)</f>
        <v>1702831</v>
      </c>
      <c r="D82" s="104"/>
      <c r="E82" s="104"/>
      <c r="F82" s="104">
        <f>SUM(F75:F81)</f>
        <v>1702831</v>
      </c>
    </row>
    <row r="83" spans="1:6" ht="15">
      <c r="A83" s="12" t="s">
        <v>236</v>
      </c>
      <c r="B83" s="27" t="s">
        <v>237</v>
      </c>
      <c r="C83" s="107"/>
      <c r="D83" s="107"/>
      <c r="E83" s="107"/>
      <c r="F83" s="108"/>
    </row>
    <row r="84" spans="1:6" ht="15">
      <c r="A84" s="12" t="s">
        <v>238</v>
      </c>
      <c r="B84" s="27" t="s">
        <v>239</v>
      </c>
      <c r="C84" s="107"/>
      <c r="D84" s="107"/>
      <c r="E84" s="107"/>
      <c r="F84" s="108"/>
    </row>
    <row r="85" spans="1:6" ht="15">
      <c r="A85" s="12" t="s">
        <v>240</v>
      </c>
      <c r="B85" s="27" t="s">
        <v>241</v>
      </c>
      <c r="C85" s="107"/>
      <c r="D85" s="107"/>
      <c r="E85" s="107"/>
      <c r="F85" s="108"/>
    </row>
    <row r="86" spans="1:6" ht="15">
      <c r="A86" s="12" t="s">
        <v>242</v>
      </c>
      <c r="B86" s="27" t="s">
        <v>243</v>
      </c>
      <c r="C86" s="107"/>
      <c r="D86" s="107"/>
      <c r="E86" s="107"/>
      <c r="F86" s="108"/>
    </row>
    <row r="87" spans="1:6" ht="15">
      <c r="A87" s="45" t="s">
        <v>423</v>
      </c>
      <c r="B87" s="48" t="s">
        <v>244</v>
      </c>
      <c r="C87" s="104"/>
      <c r="D87" s="104"/>
      <c r="E87" s="104"/>
      <c r="F87" s="104"/>
    </row>
    <row r="88" spans="1:6" ht="30">
      <c r="A88" s="12" t="s">
        <v>245</v>
      </c>
      <c r="B88" s="27" t="s">
        <v>246</v>
      </c>
      <c r="C88" s="107"/>
      <c r="D88" s="107"/>
      <c r="E88" s="107"/>
      <c r="F88" s="108"/>
    </row>
    <row r="89" spans="1:6" ht="30">
      <c r="A89" s="12" t="s">
        <v>454</v>
      </c>
      <c r="B89" s="27" t="s">
        <v>247</v>
      </c>
      <c r="C89" s="107"/>
      <c r="D89" s="107"/>
      <c r="E89" s="107"/>
      <c r="F89" s="108"/>
    </row>
    <row r="90" spans="1:6" ht="30">
      <c r="A90" s="12" t="s">
        <v>455</v>
      </c>
      <c r="B90" s="27" t="s">
        <v>248</v>
      </c>
      <c r="C90" s="107"/>
      <c r="D90" s="107"/>
      <c r="E90" s="107"/>
      <c r="F90" s="108"/>
    </row>
    <row r="91" spans="1:6" ht="15">
      <c r="A91" s="12" t="s">
        <v>456</v>
      </c>
      <c r="B91" s="27" t="s">
        <v>249</v>
      </c>
      <c r="C91" s="107"/>
      <c r="D91" s="107"/>
      <c r="E91" s="107"/>
      <c r="F91" s="108"/>
    </row>
    <row r="92" spans="1:6" ht="30">
      <c r="A92" s="12" t="s">
        <v>457</v>
      </c>
      <c r="B92" s="27" t="s">
        <v>250</v>
      </c>
      <c r="C92" s="107"/>
      <c r="D92" s="107"/>
      <c r="E92" s="107"/>
      <c r="F92" s="108"/>
    </row>
    <row r="93" spans="1:6" ht="30">
      <c r="A93" s="12" t="s">
        <v>458</v>
      </c>
      <c r="B93" s="27" t="s">
        <v>251</v>
      </c>
      <c r="C93" s="107"/>
      <c r="D93" s="107"/>
      <c r="E93" s="107"/>
      <c r="F93" s="108"/>
    </row>
    <row r="94" spans="1:6" ht="15">
      <c r="A94" s="12" t="s">
        <v>252</v>
      </c>
      <c r="B94" s="27" t="s">
        <v>253</v>
      </c>
      <c r="C94" s="107"/>
      <c r="D94" s="107"/>
      <c r="E94" s="107"/>
      <c r="F94" s="108"/>
    </row>
    <row r="95" spans="1:6" ht="15">
      <c r="A95" s="12" t="s">
        <v>459</v>
      </c>
      <c r="B95" s="27" t="s">
        <v>254</v>
      </c>
      <c r="C95" s="107"/>
      <c r="D95" s="107"/>
      <c r="E95" s="107"/>
      <c r="F95" s="108"/>
    </row>
    <row r="96" spans="1:6" ht="15">
      <c r="A96" s="45" t="s">
        <v>424</v>
      </c>
      <c r="B96" s="48" t="s">
        <v>255</v>
      </c>
      <c r="C96" s="107"/>
      <c r="D96" s="107"/>
      <c r="E96" s="107"/>
      <c r="F96" s="108"/>
    </row>
    <row r="97" spans="1:6" ht="15.75">
      <c r="A97" s="49" t="s">
        <v>23</v>
      </c>
      <c r="B97" s="48"/>
      <c r="C97" s="107">
        <f>C96+C87+C82</f>
        <v>1702831</v>
      </c>
      <c r="D97" s="107"/>
      <c r="E97" s="107"/>
      <c r="F97" s="108">
        <f>SUM(C97:E97)</f>
        <v>1702831</v>
      </c>
    </row>
    <row r="98" spans="1:6" ht="15.75">
      <c r="A98" s="32" t="s">
        <v>467</v>
      </c>
      <c r="B98" s="33" t="s">
        <v>256</v>
      </c>
      <c r="C98" s="104">
        <f>C96+C87+C82+C73+C59+C50+C25+C24</f>
        <v>363484669</v>
      </c>
      <c r="D98" s="104"/>
      <c r="E98" s="104"/>
      <c r="F98" s="104">
        <f>F96+F87+F82+F73+F59+F50+F25+F24</f>
        <v>363484669</v>
      </c>
    </row>
    <row r="99" spans="1:25" ht="15">
      <c r="A99" s="12" t="s">
        <v>460</v>
      </c>
      <c r="B99" s="4" t="s">
        <v>257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258</v>
      </c>
      <c r="B100" s="4" t="s">
        <v>259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461</v>
      </c>
      <c r="B101" s="4" t="s">
        <v>260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429</v>
      </c>
      <c r="B102" s="6" t="s">
        <v>261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462</v>
      </c>
      <c r="B103" s="4" t="s">
        <v>262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432</v>
      </c>
      <c r="B104" s="4" t="s">
        <v>263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264</v>
      </c>
      <c r="B105" s="4" t="s">
        <v>265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463</v>
      </c>
      <c r="B106" s="4" t="s">
        <v>266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430</v>
      </c>
      <c r="B107" s="6" t="s">
        <v>267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268</v>
      </c>
      <c r="B108" s="4" t="s">
        <v>269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270</v>
      </c>
      <c r="B109" s="4" t="s">
        <v>271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272</v>
      </c>
      <c r="B110" s="6" t="s">
        <v>273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274</v>
      </c>
      <c r="B111" s="4" t="s">
        <v>275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276</v>
      </c>
      <c r="B112" s="4" t="s">
        <v>277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278</v>
      </c>
      <c r="B113" s="4" t="s">
        <v>279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431</v>
      </c>
      <c r="B114" s="36" t="s">
        <v>280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281</v>
      </c>
      <c r="B115" s="4" t="s">
        <v>282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283</v>
      </c>
      <c r="B116" s="4" t="s">
        <v>284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464</v>
      </c>
      <c r="B117" s="4" t="s">
        <v>285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433</v>
      </c>
      <c r="B118" s="4" t="s">
        <v>286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434</v>
      </c>
      <c r="B119" s="36" t="s">
        <v>287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288</v>
      </c>
      <c r="B120" s="4" t="s">
        <v>289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468</v>
      </c>
      <c r="B121" s="38" t="s">
        <v>290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504</v>
      </c>
      <c r="B122" s="72"/>
      <c r="C122" s="104">
        <f>C121+C98</f>
        <v>363484669</v>
      </c>
      <c r="D122" s="104"/>
      <c r="E122" s="104"/>
      <c r="F122" s="104">
        <f>F121+F98</f>
        <v>363484669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4/2020.(II. 27.)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B95" sqref="B95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6.57421875" style="0" customWidth="1"/>
  </cols>
  <sheetData>
    <row r="1" spans="1:6" ht="27" customHeight="1">
      <c r="A1" s="152" t="s">
        <v>552</v>
      </c>
      <c r="B1" s="153"/>
      <c r="C1" s="153"/>
      <c r="D1" s="153"/>
      <c r="E1" s="153"/>
      <c r="F1" s="154"/>
    </row>
    <row r="2" spans="1:6" ht="23.25" customHeight="1">
      <c r="A2" s="155" t="s">
        <v>535</v>
      </c>
      <c r="B2" s="156"/>
      <c r="C2" s="156"/>
      <c r="D2" s="156"/>
      <c r="E2" s="156"/>
      <c r="F2" s="154"/>
    </row>
    <row r="3" ht="18">
      <c r="A3" s="66"/>
    </row>
    <row r="4" ht="15">
      <c r="A4" t="s">
        <v>38</v>
      </c>
    </row>
    <row r="5" spans="1:6" ht="45">
      <c r="A5" s="1" t="s">
        <v>120</v>
      </c>
      <c r="B5" s="2" t="s">
        <v>98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customHeight="1" hidden="1">
      <c r="A6" s="28" t="s">
        <v>291</v>
      </c>
      <c r="B6" s="5" t="s">
        <v>292</v>
      </c>
      <c r="C6" s="24"/>
      <c r="D6" s="24"/>
      <c r="E6" s="24"/>
      <c r="F6" s="24"/>
    </row>
    <row r="7" spans="1:6" ht="15" customHeight="1" hidden="1">
      <c r="A7" s="4" t="s">
        <v>293</v>
      </c>
      <c r="B7" s="5" t="s">
        <v>294</v>
      </c>
      <c r="C7" s="24"/>
      <c r="D7" s="24"/>
      <c r="E7" s="24"/>
      <c r="F7" s="24"/>
    </row>
    <row r="8" spans="1:6" ht="15" customHeight="1" hidden="1">
      <c r="A8" s="4" t="s">
        <v>295</v>
      </c>
      <c r="B8" s="5" t="s">
        <v>296</v>
      </c>
      <c r="C8" s="24"/>
      <c r="D8" s="24"/>
      <c r="E8" s="24"/>
      <c r="F8" s="24"/>
    </row>
    <row r="9" spans="1:6" ht="15" customHeight="1" hidden="1">
      <c r="A9" s="4" t="s">
        <v>297</v>
      </c>
      <c r="B9" s="5" t="s">
        <v>298</v>
      </c>
      <c r="C9" s="24"/>
      <c r="D9" s="24"/>
      <c r="E9" s="24"/>
      <c r="F9" s="24"/>
    </row>
    <row r="10" spans="1:6" ht="15" customHeight="1" hidden="1">
      <c r="A10" s="4" t="s">
        <v>299</v>
      </c>
      <c r="B10" s="5" t="s">
        <v>300</v>
      </c>
      <c r="C10" s="24"/>
      <c r="D10" s="24"/>
      <c r="E10" s="24"/>
      <c r="F10" s="24"/>
    </row>
    <row r="11" spans="1:6" ht="15" customHeight="1" hidden="1">
      <c r="A11" s="4" t="s">
        <v>301</v>
      </c>
      <c r="B11" s="5" t="s">
        <v>302</v>
      </c>
      <c r="C11" s="24"/>
      <c r="D11" s="24"/>
      <c r="E11" s="24"/>
      <c r="F11" s="24"/>
    </row>
    <row r="12" spans="1:6" ht="15" customHeight="1">
      <c r="A12" s="6" t="s">
        <v>506</v>
      </c>
      <c r="B12" s="7" t="s">
        <v>303</v>
      </c>
      <c r="C12" s="104"/>
      <c r="D12" s="104"/>
      <c r="E12" s="104"/>
      <c r="F12" s="104"/>
    </row>
    <row r="13" spans="1:6" ht="15" customHeight="1">
      <c r="A13" s="4" t="s">
        <v>304</v>
      </c>
      <c r="B13" s="5" t="s">
        <v>305</v>
      </c>
      <c r="C13" s="108"/>
      <c r="D13" s="108"/>
      <c r="E13" s="108"/>
      <c r="F13" s="108"/>
    </row>
    <row r="14" spans="1:6" ht="15" customHeight="1">
      <c r="A14" s="4" t="s">
        <v>306</v>
      </c>
      <c r="B14" s="5" t="s">
        <v>307</v>
      </c>
      <c r="C14" s="108"/>
      <c r="D14" s="108"/>
      <c r="E14" s="108"/>
      <c r="F14" s="108"/>
    </row>
    <row r="15" spans="1:6" ht="15" customHeight="1">
      <c r="A15" s="4" t="s">
        <v>469</v>
      </c>
      <c r="B15" s="5" t="s">
        <v>308</v>
      </c>
      <c r="C15" s="108"/>
      <c r="D15" s="108"/>
      <c r="E15" s="108"/>
      <c r="F15" s="108"/>
    </row>
    <row r="16" spans="1:6" ht="15" customHeight="1">
      <c r="A16" s="4" t="s">
        <v>470</v>
      </c>
      <c r="B16" s="5" t="s">
        <v>309</v>
      </c>
      <c r="C16" s="108"/>
      <c r="D16" s="108"/>
      <c r="E16" s="108"/>
      <c r="F16" s="108"/>
    </row>
    <row r="17" spans="1:6" ht="15" customHeight="1">
      <c r="A17" s="4" t="s">
        <v>471</v>
      </c>
      <c r="B17" s="5" t="s">
        <v>310</v>
      </c>
      <c r="C17" s="108">
        <v>10544705</v>
      </c>
      <c r="D17" s="108"/>
      <c r="E17" s="108"/>
      <c r="F17" s="108">
        <f>SUM(C17:E17)</f>
        <v>10544705</v>
      </c>
    </row>
    <row r="18" spans="1:6" ht="15" customHeight="1">
      <c r="A18" s="36" t="s">
        <v>507</v>
      </c>
      <c r="B18" s="46" t="s">
        <v>311</v>
      </c>
      <c r="C18" s="104">
        <f>SUM(C12:C17)</f>
        <v>10544705</v>
      </c>
      <c r="D18" s="104"/>
      <c r="E18" s="104"/>
      <c r="F18" s="104">
        <f>SUM(F17)</f>
        <v>10544705</v>
      </c>
    </row>
    <row r="19" spans="1:6" ht="15" customHeight="1">
      <c r="A19" s="4" t="s">
        <v>475</v>
      </c>
      <c r="B19" s="5" t="s">
        <v>320</v>
      </c>
      <c r="C19" s="108"/>
      <c r="D19" s="108"/>
      <c r="E19" s="108"/>
      <c r="F19" s="108"/>
    </row>
    <row r="20" spans="1:6" ht="15" customHeight="1">
      <c r="A20" s="4" t="s">
        <v>476</v>
      </c>
      <c r="B20" s="5" t="s">
        <v>321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322</v>
      </c>
      <c r="C21" s="108"/>
      <c r="D21" s="108"/>
      <c r="E21" s="108"/>
      <c r="F21" s="108"/>
    </row>
    <row r="22" spans="1:6" ht="15" customHeight="1">
      <c r="A22" s="4" t="s">
        <v>477</v>
      </c>
      <c r="B22" s="5" t="s">
        <v>323</v>
      </c>
      <c r="C22" s="108"/>
      <c r="D22" s="108"/>
      <c r="E22" s="108"/>
      <c r="F22" s="108"/>
    </row>
    <row r="23" spans="1:6" ht="15" customHeight="1">
      <c r="A23" s="4" t="s">
        <v>478</v>
      </c>
      <c r="B23" s="5" t="s">
        <v>324</v>
      </c>
      <c r="C23" s="108"/>
      <c r="D23" s="108"/>
      <c r="E23" s="108"/>
      <c r="F23" s="108"/>
    </row>
    <row r="24" spans="1:6" ht="15" customHeight="1">
      <c r="A24" s="4" t="s">
        <v>479</v>
      </c>
      <c r="B24" s="5" t="s">
        <v>325</v>
      </c>
      <c r="C24" s="108"/>
      <c r="D24" s="108"/>
      <c r="E24" s="108"/>
      <c r="F24" s="108"/>
    </row>
    <row r="25" spans="1:6" ht="15" customHeight="1">
      <c r="A25" s="4" t="s">
        <v>480</v>
      </c>
      <c r="B25" s="5" t="s">
        <v>326</v>
      </c>
      <c r="C25" s="108"/>
      <c r="D25" s="108"/>
      <c r="E25" s="108"/>
      <c r="F25" s="108"/>
    </row>
    <row r="26" spans="1:6" ht="15" customHeight="1">
      <c r="A26" s="4" t="s">
        <v>481</v>
      </c>
      <c r="B26" s="5" t="s">
        <v>327</v>
      </c>
      <c r="C26" s="108"/>
      <c r="D26" s="108"/>
      <c r="E26" s="108"/>
      <c r="F26" s="108"/>
    </row>
    <row r="27" spans="1:6" ht="15" customHeight="1">
      <c r="A27" s="4" t="s">
        <v>328</v>
      </c>
      <c r="B27" s="5" t="s">
        <v>329</v>
      </c>
      <c r="C27" s="108"/>
      <c r="D27" s="108"/>
      <c r="E27" s="108"/>
      <c r="F27" s="108"/>
    </row>
    <row r="28" spans="1:6" ht="15" customHeight="1">
      <c r="A28" s="4" t="s">
        <v>482</v>
      </c>
      <c r="B28" s="5" t="s">
        <v>330</v>
      </c>
      <c r="C28" s="108"/>
      <c r="D28" s="108"/>
      <c r="E28" s="108"/>
      <c r="F28" s="108"/>
    </row>
    <row r="29" spans="1:6" ht="15" customHeight="1">
      <c r="A29" s="4" t="s">
        <v>483</v>
      </c>
      <c r="B29" s="5" t="s">
        <v>331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332</v>
      </c>
      <c r="C30" s="108"/>
      <c r="D30" s="108"/>
      <c r="E30" s="108"/>
      <c r="F30" s="108"/>
    </row>
    <row r="31" spans="1:6" ht="15" customHeight="1">
      <c r="A31" s="4" t="s">
        <v>484</v>
      </c>
      <c r="B31" s="5" t="s">
        <v>333</v>
      </c>
      <c r="C31" s="108"/>
      <c r="D31" s="108"/>
      <c r="E31" s="108"/>
      <c r="F31" s="108">
        <f>SUM(C31:E31)</f>
        <v>0</v>
      </c>
    </row>
    <row r="32" spans="1:6" ht="15" customHeight="1">
      <c r="A32" s="36" t="s">
        <v>3</v>
      </c>
      <c r="B32" s="46" t="s">
        <v>334</v>
      </c>
      <c r="C32" s="104"/>
      <c r="D32" s="104"/>
      <c r="E32" s="104">
        <f>SUM(E30:E31)</f>
        <v>0</v>
      </c>
      <c r="F32" s="104">
        <f>SUM(F30:F31)</f>
        <v>0</v>
      </c>
    </row>
    <row r="33" spans="1:6" ht="15" customHeight="1" hidden="1">
      <c r="A33" s="12" t="s">
        <v>335</v>
      </c>
      <c r="B33" s="5" t="s">
        <v>336</v>
      </c>
      <c r="C33" s="108"/>
      <c r="D33" s="108"/>
      <c r="E33" s="108"/>
      <c r="F33" s="108"/>
    </row>
    <row r="34" spans="1:6" ht="15" customHeight="1" hidden="1">
      <c r="A34" s="12" t="s">
        <v>485</v>
      </c>
      <c r="B34" s="5" t="s">
        <v>337</v>
      </c>
      <c r="C34" s="108"/>
      <c r="D34" s="108"/>
      <c r="E34" s="108"/>
      <c r="F34" s="108"/>
    </row>
    <row r="35" spans="1:6" ht="15" customHeight="1" hidden="1">
      <c r="A35" s="12" t="s">
        <v>486</v>
      </c>
      <c r="B35" s="5" t="s">
        <v>338</v>
      </c>
      <c r="C35" s="108"/>
      <c r="D35" s="108"/>
      <c r="E35" s="108"/>
      <c r="F35" s="108"/>
    </row>
    <row r="36" spans="1:6" ht="15" customHeight="1" hidden="1">
      <c r="A36" s="12" t="s">
        <v>487</v>
      </c>
      <c r="B36" s="5" t="s">
        <v>339</v>
      </c>
      <c r="C36" s="108"/>
      <c r="D36" s="108"/>
      <c r="E36" s="108"/>
      <c r="F36" s="108"/>
    </row>
    <row r="37" spans="1:6" ht="15" customHeight="1" hidden="1">
      <c r="A37" s="12" t="s">
        <v>340</v>
      </c>
      <c r="B37" s="5" t="s">
        <v>341</v>
      </c>
      <c r="C37" s="108"/>
      <c r="D37" s="108"/>
      <c r="E37" s="108"/>
      <c r="F37" s="108"/>
    </row>
    <row r="38" spans="1:6" ht="15" customHeight="1" hidden="1">
      <c r="A38" s="12" t="s">
        <v>342</v>
      </c>
      <c r="B38" s="5" t="s">
        <v>343</v>
      </c>
      <c r="C38" s="108"/>
      <c r="D38" s="108"/>
      <c r="E38" s="108"/>
      <c r="F38" s="108"/>
    </row>
    <row r="39" spans="1:6" ht="15" customHeight="1" hidden="1">
      <c r="A39" s="12" t="s">
        <v>344</v>
      </c>
      <c r="B39" s="5" t="s">
        <v>345</v>
      </c>
      <c r="C39" s="108"/>
      <c r="D39" s="108"/>
      <c r="E39" s="108"/>
      <c r="F39" s="108"/>
    </row>
    <row r="40" spans="1:6" ht="15" customHeight="1" hidden="1">
      <c r="A40" s="12" t="s">
        <v>488</v>
      </c>
      <c r="B40" s="5" t="s">
        <v>346</v>
      </c>
      <c r="C40" s="108"/>
      <c r="D40" s="108"/>
      <c r="E40" s="108"/>
      <c r="F40" s="108"/>
    </row>
    <row r="41" spans="1:6" ht="15" customHeight="1" hidden="1">
      <c r="A41" s="12" t="s">
        <v>489</v>
      </c>
      <c r="B41" s="5" t="s">
        <v>347</v>
      </c>
      <c r="C41" s="108"/>
      <c r="D41" s="108"/>
      <c r="E41" s="108"/>
      <c r="F41" s="108"/>
    </row>
    <row r="42" spans="1:6" ht="15" customHeight="1" hidden="1">
      <c r="A42" s="12" t="s">
        <v>490</v>
      </c>
      <c r="B42" s="5" t="s">
        <v>348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349</v>
      </c>
      <c r="C43" s="104">
        <v>16857500</v>
      </c>
      <c r="D43" s="104"/>
      <c r="E43" s="104"/>
      <c r="F43" s="104">
        <f>SUM(C43:E43)</f>
        <v>16857500</v>
      </c>
    </row>
    <row r="44" spans="1:6" ht="15" customHeight="1">
      <c r="A44" s="12" t="s">
        <v>358</v>
      </c>
      <c r="B44" s="5" t="s">
        <v>359</v>
      </c>
      <c r="C44" s="108"/>
      <c r="D44" s="108"/>
      <c r="E44" s="108"/>
      <c r="F44" s="108"/>
    </row>
    <row r="45" spans="1:6" ht="15" customHeight="1">
      <c r="A45" s="4" t="s">
        <v>494</v>
      </c>
      <c r="B45" s="5" t="s">
        <v>360</v>
      </c>
      <c r="C45" s="108"/>
      <c r="D45" s="108"/>
      <c r="E45" s="108"/>
      <c r="F45" s="108"/>
    </row>
    <row r="46" spans="1:6" ht="15" customHeight="1">
      <c r="A46" s="12" t="s">
        <v>495</v>
      </c>
      <c r="B46" s="5" t="s">
        <v>591</v>
      </c>
      <c r="C46" s="108">
        <v>65000</v>
      </c>
      <c r="D46" s="108"/>
      <c r="E46" s="108"/>
      <c r="F46" s="108">
        <f>SUM(C46:E46)</f>
        <v>65000</v>
      </c>
    </row>
    <row r="47" spans="1:6" ht="15" customHeight="1">
      <c r="A47" s="36" t="s">
        <v>6</v>
      </c>
      <c r="B47" s="46" t="s">
        <v>362</v>
      </c>
      <c r="C47" s="104">
        <f>SUM(C46)</f>
        <v>65000</v>
      </c>
      <c r="D47" s="104"/>
      <c r="E47" s="104"/>
      <c r="F47" s="104">
        <f>SUM(F46)</f>
        <v>65000</v>
      </c>
    </row>
    <row r="48" spans="1:6" ht="15" customHeight="1">
      <c r="A48" s="49" t="s">
        <v>24</v>
      </c>
      <c r="B48" s="87"/>
      <c r="C48" s="104">
        <f>SUM(C43+C47)</f>
        <v>16922500</v>
      </c>
      <c r="D48" s="104"/>
      <c r="E48" s="104">
        <f>E47+E43+E32+E18</f>
        <v>0</v>
      </c>
      <c r="F48" s="104">
        <f>SUM(C48:E48)</f>
        <v>16922500</v>
      </c>
    </row>
    <row r="49" spans="1:6" ht="15" customHeight="1">
      <c r="A49" s="4" t="s">
        <v>312</v>
      </c>
      <c r="B49" s="5" t="s">
        <v>313</v>
      </c>
      <c r="C49" s="108"/>
      <c r="D49" s="108"/>
      <c r="E49" s="108"/>
      <c r="F49" s="108"/>
    </row>
    <row r="50" spans="1:6" ht="15" customHeight="1">
      <c r="A50" s="4" t="s">
        <v>314</v>
      </c>
      <c r="B50" s="5" t="s">
        <v>315</v>
      </c>
      <c r="C50" s="108"/>
      <c r="D50" s="108"/>
      <c r="E50" s="108"/>
      <c r="F50" s="108"/>
    </row>
    <row r="51" spans="1:6" ht="15" customHeight="1">
      <c r="A51" s="4" t="s">
        <v>472</v>
      </c>
      <c r="B51" s="5" t="s">
        <v>316</v>
      </c>
      <c r="C51" s="108"/>
      <c r="D51" s="108"/>
      <c r="E51" s="108"/>
      <c r="F51" s="108"/>
    </row>
    <row r="52" spans="1:6" ht="15" customHeight="1">
      <c r="A52" s="4" t="s">
        <v>473</v>
      </c>
      <c r="B52" s="5" t="s">
        <v>317</v>
      </c>
      <c r="C52" s="108"/>
      <c r="D52" s="108"/>
      <c r="E52" s="108"/>
      <c r="F52" s="108"/>
    </row>
    <row r="53" spans="1:6" ht="15" customHeight="1">
      <c r="A53" s="4" t="s">
        <v>474</v>
      </c>
      <c r="B53" s="5" t="s">
        <v>318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319</v>
      </c>
      <c r="C54" s="108"/>
      <c r="D54" s="108"/>
      <c r="E54" s="108"/>
      <c r="F54" s="108"/>
    </row>
    <row r="55" spans="1:6" ht="15" customHeight="1">
      <c r="A55" s="12" t="s">
        <v>491</v>
      </c>
      <c r="B55" s="5" t="s">
        <v>350</v>
      </c>
      <c r="C55" s="108"/>
      <c r="D55" s="108"/>
      <c r="E55" s="108"/>
      <c r="F55" s="108"/>
    </row>
    <row r="56" spans="1:6" ht="15" customHeight="1">
      <c r="A56" s="12" t="s">
        <v>492</v>
      </c>
      <c r="B56" s="5" t="s">
        <v>351</v>
      </c>
      <c r="C56" s="108"/>
      <c r="D56" s="108"/>
      <c r="E56" s="108"/>
      <c r="F56" s="108"/>
    </row>
    <row r="57" spans="1:6" ht="15" customHeight="1">
      <c r="A57" s="12" t="s">
        <v>352</v>
      </c>
      <c r="B57" s="5" t="s">
        <v>353</v>
      </c>
      <c r="C57" s="108"/>
      <c r="D57" s="108"/>
      <c r="E57" s="108"/>
      <c r="F57" s="108"/>
    </row>
    <row r="58" spans="1:6" ht="15" customHeight="1">
      <c r="A58" s="12" t="s">
        <v>493</v>
      </c>
      <c r="B58" s="5" t="s">
        <v>354</v>
      </c>
      <c r="C58" s="108"/>
      <c r="D58" s="108"/>
      <c r="E58" s="108"/>
      <c r="F58" s="108"/>
    </row>
    <row r="59" spans="1:6" ht="15" customHeight="1">
      <c r="A59" s="12" t="s">
        <v>355</v>
      </c>
      <c r="B59" s="5" t="s">
        <v>356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357</v>
      </c>
      <c r="C60" s="104"/>
      <c r="D60" s="104"/>
      <c r="E60" s="104"/>
      <c r="F60" s="104"/>
    </row>
    <row r="61" spans="1:6" ht="15" customHeight="1">
      <c r="A61" s="12" t="s">
        <v>363</v>
      </c>
      <c r="B61" s="5" t="s">
        <v>364</v>
      </c>
      <c r="C61" s="108"/>
      <c r="D61" s="108"/>
      <c r="E61" s="108"/>
      <c r="F61" s="108"/>
    </row>
    <row r="62" spans="1:6" ht="15" customHeight="1">
      <c r="A62" s="4" t="s">
        <v>496</v>
      </c>
      <c r="B62" s="5" t="s">
        <v>365</v>
      </c>
      <c r="C62" s="108"/>
      <c r="D62" s="108"/>
      <c r="E62" s="108"/>
      <c r="F62" s="108"/>
    </row>
    <row r="63" spans="1:6" ht="15" customHeight="1">
      <c r="A63" s="12" t="s">
        <v>497</v>
      </c>
      <c r="B63" s="5" t="s">
        <v>366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367</v>
      </c>
      <c r="C64" s="104"/>
      <c r="D64" s="104"/>
      <c r="E64" s="104"/>
      <c r="F64" s="104"/>
    </row>
    <row r="65" spans="1:6" ht="15" customHeight="1">
      <c r="A65" s="49" t="s">
        <v>23</v>
      </c>
      <c r="B65" s="88"/>
      <c r="C65" s="104">
        <f>C64+C60+C54</f>
        <v>0</v>
      </c>
      <c r="D65" s="104"/>
      <c r="E65" s="104">
        <f>E64+E60+E54</f>
        <v>0</v>
      </c>
      <c r="F65" s="104">
        <f>SUM(C65:E65)</f>
        <v>0</v>
      </c>
    </row>
    <row r="66" spans="1:6" ht="15.75">
      <c r="A66" s="43" t="s">
        <v>7</v>
      </c>
      <c r="B66" s="32" t="s">
        <v>368</v>
      </c>
      <c r="C66" s="104">
        <f>C64+C47+C60+C43+C32+C18</f>
        <v>27467205</v>
      </c>
      <c r="D66" s="104">
        <f>D64+D47+D60+D43+D32</f>
        <v>0</v>
      </c>
      <c r="E66" s="104">
        <f>E64+E47+E60+E43+E32</f>
        <v>0</v>
      </c>
      <c r="F66" s="104">
        <f>F64+F47+F60+F43+F32+F18</f>
        <v>27467205</v>
      </c>
    </row>
    <row r="67" spans="1:6" ht="15.75">
      <c r="A67" s="73" t="s">
        <v>79</v>
      </c>
      <c r="B67" s="52"/>
      <c r="C67" s="108">
        <f>C48-'kiadások működés Polg.Hiv'!C74</f>
        <v>-182117038</v>
      </c>
      <c r="D67" s="108"/>
      <c r="E67" s="108">
        <f>'bevételek polg.hiv'!E48-'kiadások működés Polg.Hiv'!E74</f>
        <v>-60870542</v>
      </c>
      <c r="F67" s="108">
        <f>SUM(C67:E67)</f>
        <v>-242987580</v>
      </c>
    </row>
    <row r="68" spans="1:6" ht="15.75">
      <c r="A68" s="73" t="s">
        <v>80</v>
      </c>
      <c r="B68" s="52"/>
      <c r="C68" s="108">
        <f>C65-'kiadások működés Polg.Hiv'!C97</f>
        <v>-9284630</v>
      </c>
      <c r="D68" s="108"/>
      <c r="E68" s="108">
        <f>E65-'kiadások működés Polg.Hiv'!E97</f>
        <v>0</v>
      </c>
      <c r="F68" s="108">
        <f>SUM(C68:E68)</f>
        <v>-9284630</v>
      </c>
    </row>
    <row r="69" spans="1:6" ht="15" hidden="1">
      <c r="A69" s="34" t="s">
        <v>498</v>
      </c>
      <c r="B69" s="4" t="s">
        <v>369</v>
      </c>
      <c r="C69" s="108"/>
      <c r="D69" s="108"/>
      <c r="E69" s="108"/>
      <c r="F69" s="108"/>
    </row>
    <row r="70" spans="1:6" ht="15" hidden="1">
      <c r="A70" s="12" t="s">
        <v>370</v>
      </c>
      <c r="B70" s="4" t="s">
        <v>371</v>
      </c>
      <c r="C70" s="108"/>
      <c r="D70" s="108"/>
      <c r="E70" s="108"/>
      <c r="F70" s="108"/>
    </row>
    <row r="71" spans="1:6" ht="15" hidden="1">
      <c r="A71" s="34" t="s">
        <v>499</v>
      </c>
      <c r="B71" s="4" t="s">
        <v>372</v>
      </c>
      <c r="C71" s="108"/>
      <c r="D71" s="108"/>
      <c r="E71" s="108"/>
      <c r="F71" s="108"/>
    </row>
    <row r="72" spans="1:6" ht="15">
      <c r="A72" s="14" t="s">
        <v>9</v>
      </c>
      <c r="B72" s="6" t="s">
        <v>373</v>
      </c>
      <c r="C72" s="108"/>
      <c r="D72" s="108"/>
      <c r="E72" s="108"/>
      <c r="F72" s="108"/>
    </row>
    <row r="73" spans="1:6" ht="15" hidden="1">
      <c r="A73" s="12" t="s">
        <v>500</v>
      </c>
      <c r="B73" s="4" t="s">
        <v>374</v>
      </c>
      <c r="C73" s="108"/>
      <c r="D73" s="108"/>
      <c r="E73" s="108"/>
      <c r="F73" s="108"/>
    </row>
    <row r="74" spans="1:6" ht="15" hidden="1">
      <c r="A74" s="34" t="s">
        <v>375</v>
      </c>
      <c r="B74" s="4" t="s">
        <v>376</v>
      </c>
      <c r="C74" s="108"/>
      <c r="D74" s="108"/>
      <c r="E74" s="108"/>
      <c r="F74" s="108"/>
    </row>
    <row r="75" spans="1:6" ht="15" hidden="1">
      <c r="A75" s="12" t="s">
        <v>501</v>
      </c>
      <c r="B75" s="4" t="s">
        <v>377</v>
      </c>
      <c r="C75" s="108"/>
      <c r="D75" s="108"/>
      <c r="E75" s="108"/>
      <c r="F75" s="108"/>
    </row>
    <row r="76" spans="1:6" ht="15" hidden="1">
      <c r="A76" s="34" t="s">
        <v>378</v>
      </c>
      <c r="B76" s="4" t="s">
        <v>379</v>
      </c>
      <c r="C76" s="108"/>
      <c r="D76" s="108"/>
      <c r="E76" s="108"/>
      <c r="F76" s="108"/>
    </row>
    <row r="77" spans="1:6" ht="15">
      <c r="A77" s="13" t="s">
        <v>10</v>
      </c>
      <c r="B77" s="6" t="s">
        <v>380</v>
      </c>
      <c r="C77" s="108"/>
      <c r="D77" s="108"/>
      <c r="E77" s="108"/>
      <c r="F77" s="108"/>
    </row>
    <row r="78" spans="1:6" ht="15" hidden="1">
      <c r="A78" s="4" t="s">
        <v>77</v>
      </c>
      <c r="B78" s="4" t="s">
        <v>381</v>
      </c>
      <c r="C78" s="108"/>
      <c r="D78" s="108"/>
      <c r="E78" s="108"/>
      <c r="F78" s="108"/>
    </row>
    <row r="79" spans="1:6" ht="15" hidden="1">
      <c r="A79" s="4" t="s">
        <v>78</v>
      </c>
      <c r="B79" s="4" t="s">
        <v>381</v>
      </c>
      <c r="C79" s="108"/>
      <c r="D79" s="108"/>
      <c r="E79" s="108"/>
      <c r="F79" s="108"/>
    </row>
    <row r="80" spans="1:6" ht="15" hidden="1">
      <c r="A80" s="4" t="s">
        <v>75</v>
      </c>
      <c r="B80" s="4" t="s">
        <v>382</v>
      </c>
      <c r="C80" s="108"/>
      <c r="D80" s="108"/>
      <c r="E80" s="108"/>
      <c r="F80" s="108"/>
    </row>
    <row r="81" spans="1:6" ht="15" hidden="1">
      <c r="A81" s="4" t="s">
        <v>76</v>
      </c>
      <c r="B81" s="4" t="s">
        <v>382</v>
      </c>
      <c r="C81" s="108"/>
      <c r="D81" s="108"/>
      <c r="E81" s="108"/>
      <c r="F81" s="108"/>
    </row>
    <row r="82" spans="1:6" ht="15">
      <c r="A82" s="6" t="s">
        <v>11</v>
      </c>
      <c r="B82" s="6" t="s">
        <v>383</v>
      </c>
      <c r="C82" s="108">
        <v>2351945</v>
      </c>
      <c r="D82" s="108"/>
      <c r="E82" s="108"/>
      <c r="F82" s="108">
        <f>SUM(C82:E82)</f>
        <v>2351945</v>
      </c>
    </row>
    <row r="83" spans="1:6" ht="15">
      <c r="A83" s="34" t="s">
        <v>384</v>
      </c>
      <c r="B83" s="4" t="s">
        <v>385</v>
      </c>
      <c r="C83" s="108"/>
      <c r="D83" s="108"/>
      <c r="E83" s="108"/>
      <c r="F83" s="108"/>
    </row>
    <row r="84" spans="1:6" ht="15">
      <c r="A84" s="34" t="s">
        <v>386</v>
      </c>
      <c r="B84" s="4" t="s">
        <v>387</v>
      </c>
      <c r="C84" s="108"/>
      <c r="D84" s="108"/>
      <c r="E84" s="108"/>
      <c r="F84" s="108"/>
    </row>
    <row r="85" spans="1:6" ht="15">
      <c r="A85" s="34" t="s">
        <v>388</v>
      </c>
      <c r="B85" s="4" t="s">
        <v>389</v>
      </c>
      <c r="C85" s="108">
        <v>178205018</v>
      </c>
      <c r="D85" s="108"/>
      <c r="E85" s="107">
        <v>61170542</v>
      </c>
      <c r="F85" s="108">
        <f>SUM(C85:E85)</f>
        <v>239375560</v>
      </c>
    </row>
    <row r="86" spans="1:6" ht="15">
      <c r="A86" s="34" t="s">
        <v>390</v>
      </c>
      <c r="B86" s="4" t="s">
        <v>391</v>
      </c>
      <c r="C86" s="108"/>
      <c r="D86" s="108"/>
      <c r="E86" s="108"/>
      <c r="F86" s="108"/>
    </row>
    <row r="87" spans="1:6" ht="15">
      <c r="A87" s="12" t="s">
        <v>502</v>
      </c>
      <c r="B87" s="4" t="s">
        <v>392</v>
      </c>
      <c r="C87" s="108"/>
      <c r="D87" s="108"/>
      <c r="E87" s="108"/>
      <c r="F87" s="108"/>
    </row>
    <row r="88" spans="1:6" ht="15">
      <c r="A88" s="14" t="s">
        <v>12</v>
      </c>
      <c r="B88" s="6" t="s">
        <v>393</v>
      </c>
      <c r="C88" s="104">
        <f>SUM(C82:C87)</f>
        <v>180556963</v>
      </c>
      <c r="D88" s="104">
        <f>SUM(D85:D87)</f>
        <v>0</v>
      </c>
      <c r="E88" s="104">
        <f>SUM(E85:E87)</f>
        <v>61170542</v>
      </c>
      <c r="F88" s="104">
        <f>SUM(C88:E88)</f>
        <v>241727505</v>
      </c>
    </row>
    <row r="89" spans="1:6" ht="15">
      <c r="A89" s="12" t="s">
        <v>394</v>
      </c>
      <c r="B89" s="4" t="s">
        <v>395</v>
      </c>
      <c r="C89" s="108"/>
      <c r="D89" s="108"/>
      <c r="E89" s="108"/>
      <c r="F89" s="108"/>
    </row>
    <row r="90" spans="1:6" ht="15">
      <c r="A90" s="12" t="s">
        <v>396</v>
      </c>
      <c r="B90" s="4" t="s">
        <v>397</v>
      </c>
      <c r="C90" s="108"/>
      <c r="D90" s="108"/>
      <c r="E90" s="108"/>
      <c r="F90" s="108"/>
    </row>
    <row r="91" spans="1:6" ht="15">
      <c r="A91" s="34" t="s">
        <v>398</v>
      </c>
      <c r="B91" s="4" t="s">
        <v>399</v>
      </c>
      <c r="C91" s="108"/>
      <c r="D91" s="108"/>
      <c r="E91" s="108"/>
      <c r="F91" s="108"/>
    </row>
    <row r="92" spans="1:6" ht="15">
      <c r="A92" s="34" t="s">
        <v>503</v>
      </c>
      <c r="B92" s="4" t="s">
        <v>400</v>
      </c>
      <c r="C92" s="108"/>
      <c r="D92" s="108"/>
      <c r="E92" s="108"/>
      <c r="F92" s="108"/>
    </row>
    <row r="93" spans="1:6" ht="15">
      <c r="A93" s="13" t="s">
        <v>13</v>
      </c>
      <c r="B93" s="6" t="s">
        <v>401</v>
      </c>
      <c r="C93" s="108"/>
      <c r="D93" s="108"/>
      <c r="E93" s="108"/>
      <c r="F93" s="108"/>
    </row>
    <row r="94" spans="1:6" ht="15">
      <c r="A94" s="14" t="s">
        <v>402</v>
      </c>
      <c r="B94" s="6" t="s">
        <v>403</v>
      </c>
      <c r="C94" s="108"/>
      <c r="D94" s="108"/>
      <c r="E94" s="108"/>
      <c r="F94" s="108"/>
    </row>
    <row r="95" spans="1:6" ht="15.75">
      <c r="A95" s="37" t="s">
        <v>14</v>
      </c>
      <c r="B95" s="38" t="s">
        <v>404</v>
      </c>
      <c r="C95" s="104">
        <f>SUM(C88:C94)</f>
        <v>180556963</v>
      </c>
      <c r="D95" s="104">
        <f>SUM(D88:D94)</f>
        <v>0</v>
      </c>
      <c r="E95" s="104">
        <f>SUM(E88:E94)</f>
        <v>61170542</v>
      </c>
      <c r="F95" s="104">
        <f>SUM(F88:F94)</f>
        <v>241727505</v>
      </c>
    </row>
    <row r="96" spans="1:6" ht="15.75">
      <c r="A96" s="71" t="s">
        <v>505</v>
      </c>
      <c r="B96" s="72"/>
      <c r="C96" s="104">
        <f>C66+C95</f>
        <v>208024168</v>
      </c>
      <c r="D96" s="104">
        <f>D95+D66</f>
        <v>0</v>
      </c>
      <c r="E96" s="104">
        <f>E95+E66</f>
        <v>61170542</v>
      </c>
      <c r="F96" s="104">
        <f>F95+F66</f>
        <v>269194710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4/2020.(II. 27.)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120" zoomScaleNormal="120" workbookViewId="0" topLeftCell="A58">
      <selection activeCell="D72" sqref="D72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52" t="s">
        <v>552</v>
      </c>
      <c r="B1" s="156"/>
      <c r="C1" s="156"/>
      <c r="D1" s="156"/>
      <c r="E1" s="156"/>
      <c r="F1" s="154"/>
    </row>
    <row r="2" spans="1:6" ht="19.5" customHeight="1">
      <c r="A2" s="155" t="s">
        <v>537</v>
      </c>
      <c r="B2" s="156"/>
      <c r="C2" s="156"/>
      <c r="D2" s="156"/>
      <c r="E2" s="156"/>
      <c r="F2" s="154"/>
    </row>
    <row r="3" ht="18">
      <c r="A3" s="66"/>
    </row>
    <row r="4" ht="15">
      <c r="A4" s="67" t="s">
        <v>38</v>
      </c>
    </row>
    <row r="5" spans="1:6" ht="45">
      <c r="A5" s="1" t="s">
        <v>120</v>
      </c>
      <c r="B5" s="2" t="s">
        <v>121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hidden="1">
      <c r="A6" s="25" t="s">
        <v>122</v>
      </c>
      <c r="B6" s="26" t="s">
        <v>123</v>
      </c>
      <c r="C6" s="70"/>
      <c r="D6" s="70"/>
      <c r="E6" s="70"/>
      <c r="F6" s="24"/>
    </row>
    <row r="7" spans="1:6" ht="15" hidden="1">
      <c r="A7" s="25" t="s">
        <v>124</v>
      </c>
      <c r="B7" s="27" t="s">
        <v>125</v>
      </c>
      <c r="C7" s="70"/>
      <c r="D7" s="70"/>
      <c r="E7" s="70"/>
      <c r="F7" s="24"/>
    </row>
    <row r="8" spans="1:6" ht="15" hidden="1">
      <c r="A8" s="25" t="s">
        <v>126</v>
      </c>
      <c r="B8" s="27" t="s">
        <v>127</v>
      </c>
      <c r="C8" s="70"/>
      <c r="D8" s="70"/>
      <c r="E8" s="70"/>
      <c r="F8" s="24"/>
    </row>
    <row r="9" spans="1:6" ht="15" hidden="1">
      <c r="A9" s="28" t="s">
        <v>128</v>
      </c>
      <c r="B9" s="27" t="s">
        <v>129</v>
      </c>
      <c r="C9" s="70"/>
      <c r="D9" s="70"/>
      <c r="E9" s="70"/>
      <c r="F9" s="24"/>
    </row>
    <row r="10" spans="1:6" ht="15" hidden="1">
      <c r="A10" s="28" t="s">
        <v>130</v>
      </c>
      <c r="B10" s="27" t="s">
        <v>131</v>
      </c>
      <c r="C10" s="70"/>
      <c r="D10" s="70"/>
      <c r="E10" s="70"/>
      <c r="F10" s="24"/>
    </row>
    <row r="11" spans="1:6" ht="15" hidden="1">
      <c r="A11" s="28" t="s">
        <v>132</v>
      </c>
      <c r="B11" s="27" t="s">
        <v>133</v>
      </c>
      <c r="C11" s="70"/>
      <c r="D11" s="70"/>
      <c r="E11" s="70"/>
      <c r="F11" s="24"/>
    </row>
    <row r="12" spans="1:6" ht="15" hidden="1">
      <c r="A12" s="28" t="s">
        <v>134</v>
      </c>
      <c r="B12" s="27" t="s">
        <v>135</v>
      </c>
      <c r="C12" s="70"/>
      <c r="D12" s="70"/>
      <c r="E12" s="70"/>
      <c r="F12" s="24"/>
    </row>
    <row r="13" spans="1:6" ht="15" hidden="1">
      <c r="A13" s="28" t="s">
        <v>136</v>
      </c>
      <c r="B13" s="27" t="s">
        <v>137</v>
      </c>
      <c r="C13" s="70"/>
      <c r="D13" s="70"/>
      <c r="E13" s="70"/>
      <c r="F13" s="24"/>
    </row>
    <row r="14" spans="1:6" ht="15" hidden="1">
      <c r="A14" s="4" t="s">
        <v>138</v>
      </c>
      <c r="B14" s="27" t="s">
        <v>139</v>
      </c>
      <c r="C14" s="70"/>
      <c r="D14" s="70"/>
      <c r="E14" s="70"/>
      <c r="F14" s="24"/>
    </row>
    <row r="15" spans="1:6" ht="15" hidden="1">
      <c r="A15" s="4" t="s">
        <v>140</v>
      </c>
      <c r="B15" s="27" t="s">
        <v>141</v>
      </c>
      <c r="C15" s="70"/>
      <c r="D15" s="70"/>
      <c r="E15" s="70"/>
      <c r="F15" s="24"/>
    </row>
    <row r="16" spans="1:6" ht="15" hidden="1">
      <c r="A16" s="4" t="s">
        <v>142</v>
      </c>
      <c r="B16" s="27" t="s">
        <v>143</v>
      </c>
      <c r="C16" s="70"/>
      <c r="D16" s="70"/>
      <c r="E16" s="70"/>
      <c r="F16" s="24"/>
    </row>
    <row r="17" spans="1:6" ht="15" hidden="1">
      <c r="A17" s="4" t="s">
        <v>144</v>
      </c>
      <c r="B17" s="27" t="s">
        <v>145</v>
      </c>
      <c r="C17" s="70"/>
      <c r="D17" s="70"/>
      <c r="E17" s="70"/>
      <c r="F17" s="24"/>
    </row>
    <row r="18" spans="1:6" ht="15" hidden="1">
      <c r="A18" s="4" t="s">
        <v>435</v>
      </c>
      <c r="B18" s="27" t="s">
        <v>146</v>
      </c>
      <c r="C18" s="70"/>
      <c r="D18" s="70"/>
      <c r="E18" s="70"/>
      <c r="F18" s="24"/>
    </row>
    <row r="19" spans="1:6" ht="15">
      <c r="A19" s="29" t="s">
        <v>405</v>
      </c>
      <c r="B19" s="30" t="s">
        <v>147</v>
      </c>
      <c r="C19" s="107">
        <v>134210815</v>
      </c>
      <c r="D19" s="107"/>
      <c r="E19" s="107">
        <v>41437905</v>
      </c>
      <c r="F19" s="108">
        <f>SUM(C19:E19)</f>
        <v>175648720</v>
      </c>
    </row>
    <row r="20" spans="1:6" ht="15" hidden="1">
      <c r="A20" s="4" t="s">
        <v>148</v>
      </c>
      <c r="B20" s="27" t="s">
        <v>149</v>
      </c>
      <c r="C20" s="107"/>
      <c r="D20" s="107"/>
      <c r="E20" s="107"/>
      <c r="F20" s="108"/>
    </row>
    <row r="21" spans="1:6" ht="30" hidden="1">
      <c r="A21" s="4" t="s">
        <v>150</v>
      </c>
      <c r="B21" s="27" t="s">
        <v>151</v>
      </c>
      <c r="C21" s="107"/>
      <c r="D21" s="107"/>
      <c r="E21" s="107"/>
      <c r="F21" s="108"/>
    </row>
    <row r="22" spans="1:6" ht="15" hidden="1">
      <c r="A22" s="5" t="s">
        <v>152</v>
      </c>
      <c r="B22" s="27" t="s">
        <v>153</v>
      </c>
      <c r="C22" s="107"/>
      <c r="D22" s="107"/>
      <c r="E22" s="107"/>
      <c r="F22" s="108"/>
    </row>
    <row r="23" spans="1:6" ht="15">
      <c r="A23" s="6" t="s">
        <v>406</v>
      </c>
      <c r="B23" s="30" t="s">
        <v>154</v>
      </c>
      <c r="C23" s="107">
        <v>6645169</v>
      </c>
      <c r="D23" s="107"/>
      <c r="E23" s="107">
        <v>300000</v>
      </c>
      <c r="F23" s="108">
        <f>SUM(C23:E23)</f>
        <v>6945169</v>
      </c>
    </row>
    <row r="24" spans="1:6" ht="15">
      <c r="A24" s="47" t="s">
        <v>465</v>
      </c>
      <c r="B24" s="48" t="s">
        <v>155</v>
      </c>
      <c r="C24" s="104">
        <f>SUM(C19:C23)</f>
        <v>140855984</v>
      </c>
      <c r="D24" s="104"/>
      <c r="E24" s="104">
        <f>SUM(E19:E23)</f>
        <v>41737905</v>
      </c>
      <c r="F24" s="104">
        <f>SUM(F19:F23)</f>
        <v>182593889</v>
      </c>
    </row>
    <row r="25" spans="1:6" ht="15">
      <c r="A25" s="36" t="s">
        <v>436</v>
      </c>
      <c r="B25" s="48" t="s">
        <v>156</v>
      </c>
      <c r="C25" s="104">
        <v>27981137</v>
      </c>
      <c r="D25" s="104"/>
      <c r="E25" s="104">
        <v>8998032</v>
      </c>
      <c r="F25" s="104">
        <f>SUM(C25:E25)</f>
        <v>36979169</v>
      </c>
    </row>
    <row r="26" spans="1:6" ht="15" hidden="1">
      <c r="A26" s="4" t="s">
        <v>157</v>
      </c>
      <c r="B26" s="27" t="s">
        <v>158</v>
      </c>
      <c r="C26" s="107"/>
      <c r="D26" s="107"/>
      <c r="E26" s="107"/>
      <c r="F26" s="108"/>
    </row>
    <row r="27" spans="1:6" ht="15" hidden="1">
      <c r="A27" s="4" t="s">
        <v>159</v>
      </c>
      <c r="B27" s="27" t="s">
        <v>160</v>
      </c>
      <c r="C27" s="107"/>
      <c r="D27" s="107"/>
      <c r="E27" s="107"/>
      <c r="F27" s="108"/>
    </row>
    <row r="28" spans="1:6" ht="15" hidden="1">
      <c r="A28" s="4" t="s">
        <v>161</v>
      </c>
      <c r="B28" s="27" t="s">
        <v>162</v>
      </c>
      <c r="C28" s="107"/>
      <c r="D28" s="107"/>
      <c r="E28" s="107"/>
      <c r="F28" s="108"/>
    </row>
    <row r="29" spans="1:6" ht="15">
      <c r="A29" s="6" t="s">
        <v>407</v>
      </c>
      <c r="B29" s="30" t="s">
        <v>163</v>
      </c>
      <c r="C29" s="107">
        <v>2185700</v>
      </c>
      <c r="D29" s="107"/>
      <c r="E29" s="107">
        <v>725000</v>
      </c>
      <c r="F29" s="108">
        <f aca="true" t="shared" si="0" ref="F29:F49">SUM(C29:E29)</f>
        <v>2910700</v>
      </c>
    </row>
    <row r="30" spans="1:6" ht="15" hidden="1">
      <c r="A30" s="4" t="s">
        <v>164</v>
      </c>
      <c r="B30" s="27" t="s">
        <v>165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166</v>
      </c>
      <c r="B31" s="27" t="s">
        <v>167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466</v>
      </c>
      <c r="B32" s="30" t="s">
        <v>168</v>
      </c>
      <c r="C32" s="107">
        <v>1566000</v>
      </c>
      <c r="D32" s="107"/>
      <c r="E32" s="107">
        <v>400000</v>
      </c>
      <c r="F32" s="108">
        <f t="shared" si="0"/>
        <v>1966000</v>
      </c>
    </row>
    <row r="33" spans="1:6" ht="15" hidden="1">
      <c r="A33" s="4" t="s">
        <v>169</v>
      </c>
      <c r="B33" s="27" t="s">
        <v>170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171</v>
      </c>
      <c r="B34" s="27" t="s">
        <v>172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437</v>
      </c>
      <c r="B35" s="27" t="s">
        <v>173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174</v>
      </c>
      <c r="B36" s="27" t="s">
        <v>175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438</v>
      </c>
      <c r="B37" s="27" t="s">
        <v>176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177</v>
      </c>
      <c r="B38" s="27" t="s">
        <v>178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439</v>
      </c>
      <c r="B39" s="27" t="s">
        <v>179</v>
      </c>
      <c r="C39" s="107"/>
      <c r="D39" s="107"/>
      <c r="E39" s="107"/>
      <c r="F39" s="108">
        <f t="shared" si="0"/>
        <v>0</v>
      </c>
    </row>
    <row r="40" spans="1:6" ht="15">
      <c r="A40" s="6" t="s">
        <v>408</v>
      </c>
      <c r="B40" s="30" t="s">
        <v>180</v>
      </c>
      <c r="C40" s="107">
        <v>21749051</v>
      </c>
      <c r="D40" s="107"/>
      <c r="E40" s="107">
        <v>7386500</v>
      </c>
      <c r="F40" s="108">
        <f t="shared" si="0"/>
        <v>29135551</v>
      </c>
    </row>
    <row r="41" spans="1:6" ht="15" hidden="1">
      <c r="A41" s="4" t="s">
        <v>181</v>
      </c>
      <c r="B41" s="27" t="s">
        <v>182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183</v>
      </c>
      <c r="B42" s="27" t="s">
        <v>184</v>
      </c>
      <c r="C42" s="107"/>
      <c r="D42" s="107"/>
      <c r="E42" s="107"/>
      <c r="F42" s="108">
        <f t="shared" si="0"/>
        <v>0</v>
      </c>
    </row>
    <row r="43" spans="1:6" ht="15">
      <c r="A43" s="6" t="s">
        <v>409</v>
      </c>
      <c r="B43" s="30" t="s">
        <v>185</v>
      </c>
      <c r="C43" s="107">
        <v>232476</v>
      </c>
      <c r="D43" s="107"/>
      <c r="E43" s="107"/>
      <c r="F43" s="108">
        <f t="shared" si="0"/>
        <v>232476</v>
      </c>
    </row>
    <row r="44" spans="1:6" ht="15" hidden="1">
      <c r="A44" s="4" t="s">
        <v>186</v>
      </c>
      <c r="B44" s="27" t="s">
        <v>187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188</v>
      </c>
      <c r="B45" s="27" t="s">
        <v>189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440</v>
      </c>
      <c r="B46" s="27" t="s">
        <v>190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441</v>
      </c>
      <c r="B47" s="27" t="s">
        <v>191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192</v>
      </c>
      <c r="B48" s="27" t="s">
        <v>193</v>
      </c>
      <c r="C48" s="107"/>
      <c r="D48" s="107"/>
      <c r="E48" s="107"/>
      <c r="F48" s="108">
        <f t="shared" si="0"/>
        <v>0</v>
      </c>
    </row>
    <row r="49" spans="1:6" ht="15">
      <c r="A49" s="6" t="s">
        <v>410</v>
      </c>
      <c r="B49" s="30" t="s">
        <v>194</v>
      </c>
      <c r="C49" s="107">
        <v>4469190</v>
      </c>
      <c r="D49" s="107"/>
      <c r="E49" s="107">
        <v>1623105</v>
      </c>
      <c r="F49" s="108">
        <f t="shared" si="0"/>
        <v>6092295</v>
      </c>
    </row>
    <row r="50" spans="1:6" ht="15">
      <c r="A50" s="36" t="s">
        <v>411</v>
      </c>
      <c r="B50" s="48" t="s">
        <v>195</v>
      </c>
      <c r="C50" s="104">
        <f>SUM(C29:C49)</f>
        <v>30202417</v>
      </c>
      <c r="D50" s="104"/>
      <c r="E50" s="104">
        <f>SUM(E29:E49)</f>
        <v>10134605</v>
      </c>
      <c r="F50" s="104">
        <f>SUM(F29:F49)</f>
        <v>40337022</v>
      </c>
    </row>
    <row r="51" spans="1:6" ht="15">
      <c r="A51" s="12" t="s">
        <v>196</v>
      </c>
      <c r="B51" s="27" t="s">
        <v>197</v>
      </c>
      <c r="C51" s="107"/>
      <c r="D51" s="107"/>
      <c r="E51" s="107"/>
      <c r="F51" s="108"/>
    </row>
    <row r="52" spans="1:6" ht="15">
      <c r="A52" s="12" t="s">
        <v>412</v>
      </c>
      <c r="B52" s="27" t="s">
        <v>198</v>
      </c>
      <c r="C52" s="107"/>
      <c r="D52" s="107"/>
      <c r="E52" s="107"/>
      <c r="F52" s="108"/>
    </row>
    <row r="53" spans="1:6" ht="15">
      <c r="A53" s="15" t="s">
        <v>442</v>
      </c>
      <c r="B53" s="27" t="s">
        <v>199</v>
      </c>
      <c r="C53" s="107"/>
      <c r="D53" s="107"/>
      <c r="E53" s="107"/>
      <c r="F53" s="108"/>
    </row>
    <row r="54" spans="1:6" ht="15">
      <c r="A54" s="15" t="s">
        <v>443</v>
      </c>
      <c r="B54" s="27" t="s">
        <v>200</v>
      </c>
      <c r="C54" s="107"/>
      <c r="D54" s="107"/>
      <c r="E54" s="107"/>
      <c r="F54" s="108"/>
    </row>
    <row r="55" spans="1:6" ht="15">
      <c r="A55" s="15" t="s">
        <v>444</v>
      </c>
      <c r="B55" s="27" t="s">
        <v>201</v>
      </c>
      <c r="C55" s="107"/>
      <c r="D55" s="107"/>
      <c r="E55" s="107"/>
      <c r="F55" s="108"/>
    </row>
    <row r="56" spans="1:6" ht="15">
      <c r="A56" s="12" t="s">
        <v>445</v>
      </c>
      <c r="B56" s="27" t="s">
        <v>202</v>
      </c>
      <c r="C56" s="107"/>
      <c r="D56" s="107"/>
      <c r="E56" s="107"/>
      <c r="F56" s="108"/>
    </row>
    <row r="57" spans="1:6" ht="15">
      <c r="A57" s="12" t="s">
        <v>446</v>
      </c>
      <c r="B57" s="27" t="s">
        <v>203</v>
      </c>
      <c r="C57" s="107"/>
      <c r="D57" s="107"/>
      <c r="E57" s="107"/>
      <c r="F57" s="108"/>
    </row>
    <row r="58" spans="1:6" ht="15">
      <c r="A58" s="12" t="s">
        <v>447</v>
      </c>
      <c r="B58" s="27" t="s">
        <v>204</v>
      </c>
      <c r="C58" s="107"/>
      <c r="D58" s="107"/>
      <c r="E58" s="107"/>
      <c r="F58" s="108"/>
    </row>
    <row r="59" spans="1:6" ht="15">
      <c r="A59" s="45" t="s">
        <v>414</v>
      </c>
      <c r="B59" s="48" t="s">
        <v>205</v>
      </c>
      <c r="C59" s="104"/>
      <c r="D59" s="104"/>
      <c r="E59" s="104"/>
      <c r="F59" s="104"/>
    </row>
    <row r="60" spans="1:6" ht="15">
      <c r="A60" s="11" t="s">
        <v>448</v>
      </c>
      <c r="B60" s="27" t="s">
        <v>206</v>
      </c>
      <c r="C60" s="107"/>
      <c r="D60" s="107"/>
      <c r="E60" s="107"/>
      <c r="F60" s="108"/>
    </row>
    <row r="61" spans="1:6" ht="15">
      <c r="A61" s="11" t="s">
        <v>207</v>
      </c>
      <c r="B61" s="27" t="s">
        <v>208</v>
      </c>
      <c r="C61" s="107"/>
      <c r="D61" s="107"/>
      <c r="E61" s="107"/>
      <c r="F61" s="108"/>
    </row>
    <row r="62" spans="1:6" ht="30">
      <c r="A62" s="11" t="s">
        <v>209</v>
      </c>
      <c r="B62" s="27" t="s">
        <v>210</v>
      </c>
      <c r="C62" s="107"/>
      <c r="D62" s="107"/>
      <c r="E62" s="107"/>
      <c r="F62" s="108"/>
    </row>
    <row r="63" spans="1:6" ht="15">
      <c r="A63" s="11" t="s">
        <v>415</v>
      </c>
      <c r="B63" s="27" t="s">
        <v>211</v>
      </c>
      <c r="C63" s="107"/>
      <c r="D63" s="107"/>
      <c r="E63" s="107"/>
      <c r="F63" s="108"/>
    </row>
    <row r="64" spans="1:6" ht="30">
      <c r="A64" s="11" t="s">
        <v>449</v>
      </c>
      <c r="B64" s="27" t="s">
        <v>212</v>
      </c>
      <c r="C64" s="107"/>
      <c r="D64" s="107"/>
      <c r="E64" s="107"/>
      <c r="F64" s="108"/>
    </row>
    <row r="65" spans="1:6" ht="15">
      <c r="A65" s="11" t="s">
        <v>417</v>
      </c>
      <c r="B65" s="27" t="s">
        <v>213</v>
      </c>
      <c r="C65" s="107"/>
      <c r="D65" s="107"/>
      <c r="E65" s="107"/>
      <c r="F65" s="108"/>
    </row>
    <row r="66" spans="1:6" ht="30">
      <c r="A66" s="11" t="s">
        <v>450</v>
      </c>
      <c r="B66" s="27" t="s">
        <v>214</v>
      </c>
      <c r="C66" s="107"/>
      <c r="D66" s="107"/>
      <c r="E66" s="107"/>
      <c r="F66" s="108"/>
    </row>
    <row r="67" spans="1:6" ht="15">
      <c r="A67" s="11" t="s">
        <v>451</v>
      </c>
      <c r="B67" s="27" t="s">
        <v>215</v>
      </c>
      <c r="C67" s="107"/>
      <c r="D67" s="107"/>
      <c r="E67" s="107"/>
      <c r="F67" s="108"/>
    </row>
    <row r="68" spans="1:6" ht="15">
      <c r="A68" s="11" t="s">
        <v>216</v>
      </c>
      <c r="B68" s="27" t="s">
        <v>217</v>
      </c>
      <c r="C68" s="107"/>
      <c r="D68" s="107"/>
      <c r="E68" s="107"/>
      <c r="F68" s="108"/>
    </row>
    <row r="69" spans="1:6" ht="15">
      <c r="A69" s="17" t="s">
        <v>218</v>
      </c>
      <c r="B69" s="27" t="s">
        <v>219</v>
      </c>
      <c r="C69" s="107"/>
      <c r="D69" s="107"/>
      <c r="E69" s="107"/>
      <c r="F69" s="108"/>
    </row>
    <row r="70" spans="1:6" ht="15">
      <c r="A70" s="11" t="s">
        <v>452</v>
      </c>
      <c r="B70" s="27" t="s">
        <v>220</v>
      </c>
      <c r="C70" s="107"/>
      <c r="D70" s="107"/>
      <c r="E70" s="107"/>
      <c r="F70" s="108"/>
    </row>
    <row r="71" spans="1:6" ht="15">
      <c r="A71" s="17" t="s">
        <v>81</v>
      </c>
      <c r="B71" s="27" t="s">
        <v>532</v>
      </c>
      <c r="C71" s="107"/>
      <c r="D71" s="107"/>
      <c r="E71" s="107"/>
      <c r="F71" s="108"/>
    </row>
    <row r="72" spans="1:6" ht="15">
      <c r="A72" s="17" t="s">
        <v>82</v>
      </c>
      <c r="B72" s="27" t="s">
        <v>532</v>
      </c>
      <c r="C72" s="107"/>
      <c r="D72" s="107"/>
      <c r="E72" s="107"/>
      <c r="F72" s="108"/>
    </row>
    <row r="73" spans="1:6" ht="15">
      <c r="A73" s="45" t="s">
        <v>420</v>
      </c>
      <c r="B73" s="48" t="s">
        <v>221</v>
      </c>
      <c r="C73" s="104"/>
      <c r="D73" s="104"/>
      <c r="E73" s="104"/>
      <c r="F73" s="104"/>
    </row>
    <row r="74" spans="1:6" ht="15.75">
      <c r="A74" s="49" t="s">
        <v>24</v>
      </c>
      <c r="B74" s="48"/>
      <c r="C74" s="104">
        <f>C73+C59+C50+C25+C24</f>
        <v>199039538</v>
      </c>
      <c r="D74" s="104"/>
      <c r="E74" s="104">
        <f>E73+E59+E50+E25+E24</f>
        <v>60870542</v>
      </c>
      <c r="F74" s="104">
        <f>SUM(C74:E74)</f>
        <v>259910080</v>
      </c>
    </row>
    <row r="75" spans="1:6" ht="15">
      <c r="A75" s="31" t="s">
        <v>222</v>
      </c>
      <c r="B75" s="27" t="s">
        <v>223</v>
      </c>
      <c r="C75" s="107"/>
      <c r="D75" s="107"/>
      <c r="E75" s="107"/>
      <c r="F75" s="108">
        <f>SUM(C75:E75)</f>
        <v>0</v>
      </c>
    </row>
    <row r="76" spans="1:6" ht="15">
      <c r="A76" s="31" t="s">
        <v>453</v>
      </c>
      <c r="B76" s="27" t="s">
        <v>224</v>
      </c>
      <c r="C76" s="107"/>
      <c r="D76" s="107"/>
      <c r="E76" s="107"/>
      <c r="F76" s="108">
        <f>SUM(C76:E76)</f>
        <v>0</v>
      </c>
    </row>
    <row r="77" spans="1:6" ht="15">
      <c r="A77" s="31" t="s">
        <v>225</v>
      </c>
      <c r="B77" s="27" t="s">
        <v>226</v>
      </c>
      <c r="C77" s="107">
        <v>1451827</v>
      </c>
      <c r="D77" s="107"/>
      <c r="E77" s="107"/>
      <c r="F77" s="108">
        <f>SUM(C77:E77)</f>
        <v>1451827</v>
      </c>
    </row>
    <row r="78" spans="1:6" ht="15">
      <c r="A78" s="31" t="s">
        <v>227</v>
      </c>
      <c r="B78" s="27" t="s">
        <v>228</v>
      </c>
      <c r="C78" s="107">
        <v>5900504</v>
      </c>
      <c r="D78" s="107"/>
      <c r="E78" s="107"/>
      <c r="F78" s="108">
        <f>SUM(C78:E78)</f>
        <v>5900504</v>
      </c>
    </row>
    <row r="79" spans="1:6" ht="15">
      <c r="A79" s="5" t="s">
        <v>229</v>
      </c>
      <c r="B79" s="27" t="s">
        <v>230</v>
      </c>
      <c r="C79" s="107"/>
      <c r="D79" s="107"/>
      <c r="E79" s="107"/>
      <c r="F79" s="108"/>
    </row>
    <row r="80" spans="1:6" ht="15">
      <c r="A80" s="5" t="s">
        <v>231</v>
      </c>
      <c r="B80" s="27" t="s">
        <v>232</v>
      </c>
      <c r="C80" s="107"/>
      <c r="D80" s="107"/>
      <c r="E80" s="107"/>
      <c r="F80" s="108"/>
    </row>
    <row r="81" spans="1:6" ht="15">
      <c r="A81" s="5" t="s">
        <v>233</v>
      </c>
      <c r="B81" s="27" t="s">
        <v>234</v>
      </c>
      <c r="C81" s="107">
        <v>1932299</v>
      </c>
      <c r="D81" s="107"/>
      <c r="E81" s="107"/>
      <c r="F81" s="108">
        <f>SUM(C81:E81)</f>
        <v>1932299</v>
      </c>
    </row>
    <row r="82" spans="1:6" ht="15">
      <c r="A82" s="46" t="s">
        <v>422</v>
      </c>
      <c r="B82" s="48" t="s">
        <v>235</v>
      </c>
      <c r="C82" s="104">
        <f>SUM(C75:C81)</f>
        <v>9284630</v>
      </c>
      <c r="D82" s="104"/>
      <c r="E82" s="104"/>
      <c r="F82" s="104">
        <f>SUM(F75:F81)</f>
        <v>9284630</v>
      </c>
    </row>
    <row r="83" spans="1:6" ht="15">
      <c r="A83" s="12" t="s">
        <v>236</v>
      </c>
      <c r="B83" s="27" t="s">
        <v>237</v>
      </c>
      <c r="C83" s="107"/>
      <c r="D83" s="107"/>
      <c r="E83" s="107"/>
      <c r="F83" s="108"/>
    </row>
    <row r="84" spans="1:6" ht="15">
      <c r="A84" s="12" t="s">
        <v>238</v>
      </c>
      <c r="B84" s="27" t="s">
        <v>239</v>
      </c>
      <c r="C84" s="107"/>
      <c r="D84" s="107"/>
      <c r="E84" s="107"/>
      <c r="F84" s="108"/>
    </row>
    <row r="85" spans="1:6" ht="15">
      <c r="A85" s="12" t="s">
        <v>240</v>
      </c>
      <c r="B85" s="27" t="s">
        <v>241</v>
      </c>
      <c r="C85" s="107"/>
      <c r="D85" s="107"/>
      <c r="E85" s="107"/>
      <c r="F85" s="108"/>
    </row>
    <row r="86" spans="1:6" ht="15">
      <c r="A86" s="12" t="s">
        <v>242</v>
      </c>
      <c r="B86" s="27" t="s">
        <v>243</v>
      </c>
      <c r="C86" s="107"/>
      <c r="D86" s="107"/>
      <c r="E86" s="107"/>
      <c r="F86" s="108"/>
    </row>
    <row r="87" spans="1:6" ht="15">
      <c r="A87" s="45" t="s">
        <v>423</v>
      </c>
      <c r="B87" s="48" t="s">
        <v>244</v>
      </c>
      <c r="C87" s="104"/>
      <c r="D87" s="104"/>
      <c r="E87" s="104"/>
      <c r="F87" s="104"/>
    </row>
    <row r="88" spans="1:6" ht="30">
      <c r="A88" s="12" t="s">
        <v>245</v>
      </c>
      <c r="B88" s="27" t="s">
        <v>246</v>
      </c>
      <c r="C88" s="107"/>
      <c r="D88" s="107"/>
      <c r="E88" s="107"/>
      <c r="F88" s="108"/>
    </row>
    <row r="89" spans="1:6" ht="30">
      <c r="A89" s="12" t="s">
        <v>454</v>
      </c>
      <c r="B89" s="27" t="s">
        <v>247</v>
      </c>
      <c r="C89" s="107"/>
      <c r="D89" s="107"/>
      <c r="E89" s="107"/>
      <c r="F89" s="108"/>
    </row>
    <row r="90" spans="1:6" ht="30">
      <c r="A90" s="12" t="s">
        <v>455</v>
      </c>
      <c r="B90" s="27" t="s">
        <v>248</v>
      </c>
      <c r="C90" s="107"/>
      <c r="D90" s="107"/>
      <c r="E90" s="107"/>
      <c r="F90" s="108"/>
    </row>
    <row r="91" spans="1:6" ht="15">
      <c r="A91" s="12" t="s">
        <v>456</v>
      </c>
      <c r="B91" s="27" t="s">
        <v>249</v>
      </c>
      <c r="C91" s="107"/>
      <c r="D91" s="107"/>
      <c r="E91" s="107"/>
      <c r="F91" s="108"/>
    </row>
    <row r="92" spans="1:6" ht="30">
      <c r="A92" s="12" t="s">
        <v>457</v>
      </c>
      <c r="B92" s="27" t="s">
        <v>250</v>
      </c>
      <c r="C92" s="107"/>
      <c r="D92" s="107"/>
      <c r="E92" s="107"/>
      <c r="F92" s="108"/>
    </row>
    <row r="93" spans="1:6" ht="30">
      <c r="A93" s="12" t="s">
        <v>458</v>
      </c>
      <c r="B93" s="27" t="s">
        <v>251</v>
      </c>
      <c r="C93" s="107"/>
      <c r="D93" s="107"/>
      <c r="E93" s="107"/>
      <c r="F93" s="108"/>
    </row>
    <row r="94" spans="1:6" ht="15">
      <c r="A94" s="12" t="s">
        <v>252</v>
      </c>
      <c r="B94" s="27" t="s">
        <v>253</v>
      </c>
      <c r="C94" s="107"/>
      <c r="D94" s="107"/>
      <c r="E94" s="107"/>
      <c r="F94" s="108"/>
    </row>
    <row r="95" spans="1:6" ht="15">
      <c r="A95" s="12" t="s">
        <v>459</v>
      </c>
      <c r="B95" s="27" t="s">
        <v>254</v>
      </c>
      <c r="C95" s="107"/>
      <c r="D95" s="107"/>
      <c r="E95" s="107"/>
      <c r="F95" s="108"/>
    </row>
    <row r="96" spans="1:6" ht="15">
      <c r="A96" s="45" t="s">
        <v>424</v>
      </c>
      <c r="B96" s="48" t="s">
        <v>255</v>
      </c>
      <c r="C96" s="107"/>
      <c r="D96" s="107"/>
      <c r="E96" s="107"/>
      <c r="F96" s="108"/>
    </row>
    <row r="97" spans="1:6" ht="15.75">
      <c r="A97" s="49" t="s">
        <v>23</v>
      </c>
      <c r="B97" s="48"/>
      <c r="C97" s="104">
        <f>C82+C87+C96</f>
        <v>9284630</v>
      </c>
      <c r="D97" s="107"/>
      <c r="E97" s="107"/>
      <c r="F97" s="104">
        <f>SUM(C97:E97)</f>
        <v>9284630</v>
      </c>
    </row>
    <row r="98" spans="1:6" ht="15.75">
      <c r="A98" s="32" t="s">
        <v>467</v>
      </c>
      <c r="B98" s="33" t="s">
        <v>256</v>
      </c>
      <c r="C98" s="104">
        <f>C96+C87+C82+C73+C59+C50+C25+C24</f>
        <v>208324168</v>
      </c>
      <c r="D98" s="104"/>
      <c r="E98" s="104">
        <f>E82+E50+E25+E24</f>
        <v>60870542</v>
      </c>
      <c r="F98" s="104">
        <f>F96+F87+F82+F73+F59+F50+F25+F24</f>
        <v>269194710</v>
      </c>
    </row>
    <row r="99" spans="1:25" ht="15">
      <c r="A99" s="12" t="s">
        <v>460</v>
      </c>
      <c r="B99" s="4" t="s">
        <v>257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258</v>
      </c>
      <c r="B100" s="4" t="s">
        <v>259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461</v>
      </c>
      <c r="B101" s="4" t="s">
        <v>260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429</v>
      </c>
      <c r="B102" s="6" t="s">
        <v>261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462</v>
      </c>
      <c r="B103" s="4" t="s">
        <v>262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432</v>
      </c>
      <c r="B104" s="4" t="s">
        <v>263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264</v>
      </c>
      <c r="B105" s="4" t="s">
        <v>265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463</v>
      </c>
      <c r="B106" s="4" t="s">
        <v>266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430</v>
      </c>
      <c r="B107" s="6" t="s">
        <v>267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268</v>
      </c>
      <c r="B108" s="4" t="s">
        <v>269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270</v>
      </c>
      <c r="B109" s="4" t="s">
        <v>271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272</v>
      </c>
      <c r="B110" s="6" t="s">
        <v>273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274</v>
      </c>
      <c r="B111" s="4" t="s">
        <v>275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276</v>
      </c>
      <c r="B112" s="4" t="s">
        <v>277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278</v>
      </c>
      <c r="B113" s="4" t="s">
        <v>279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431</v>
      </c>
      <c r="B114" s="36" t="s">
        <v>280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281</v>
      </c>
      <c r="B115" s="4" t="s">
        <v>282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283</v>
      </c>
      <c r="B116" s="4" t="s">
        <v>284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464</v>
      </c>
      <c r="B117" s="4" t="s">
        <v>285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433</v>
      </c>
      <c r="B118" s="4" t="s">
        <v>286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434</v>
      </c>
      <c r="B119" s="36" t="s">
        <v>287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288</v>
      </c>
      <c r="B120" s="4" t="s">
        <v>289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468</v>
      </c>
      <c r="B121" s="38" t="s">
        <v>290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504</v>
      </c>
      <c r="B122" s="72"/>
      <c r="C122" s="104">
        <f>C121+C98</f>
        <v>208324168</v>
      </c>
      <c r="D122" s="104"/>
      <c r="E122" s="104">
        <f>E98</f>
        <v>60870542</v>
      </c>
      <c r="F122" s="104">
        <f>F121+F98</f>
        <v>269194710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4/2020. (II. 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2020-02-24T15:01:16Z</cp:lastPrinted>
  <dcterms:created xsi:type="dcterms:W3CDTF">2014-01-03T21:48:14Z</dcterms:created>
  <dcterms:modified xsi:type="dcterms:W3CDTF">2020-02-24T15:04:13Z</dcterms:modified>
  <cp:category/>
  <cp:version/>
  <cp:contentType/>
  <cp:contentStatus/>
</cp:coreProperties>
</file>