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alo\Desktop\KÉPVISELŐ-TESTÜLET\Rendeletek 2017\10per2017 zárszámadás\"/>
    </mc:Choice>
  </mc:AlternateContent>
  <bookViews>
    <workbookView xWindow="0" yWindow="0" windowWidth="20490" windowHeight="7530" tabRatio="647" activeTab="1"/>
  </bookViews>
  <sheets>
    <sheet name="Önkormányzat-2016." sheetId="4" r:id="rId1"/>
    <sheet name="PH-2017." sheetId="7" r:id="rId2"/>
    <sheet name="Hétszínvirág Óvoda-2016." sheetId="9" r:id="rId3"/>
  </sheets>
  <definedNames>
    <definedName name="_xlnm._FilterDatabase" localSheetId="2" hidden="1">'Hétszínvirág Óvoda-2016.'!$A$2:$E$9</definedName>
  </definedNames>
  <calcPr calcId="162913"/>
</workbook>
</file>

<file path=xl/calcChain.xml><?xml version="1.0" encoding="utf-8"?>
<calcChain xmlns="http://schemas.openxmlformats.org/spreadsheetml/2006/main">
  <c r="D27" i="9" l="1"/>
  <c r="E27" i="9"/>
  <c r="C27" i="9"/>
  <c r="D11" i="9"/>
  <c r="E11" i="9"/>
  <c r="C11" i="9"/>
  <c r="D32" i="7"/>
  <c r="E32" i="7"/>
  <c r="C32" i="7"/>
  <c r="D17" i="7"/>
  <c r="E17" i="7"/>
  <c r="C17" i="7"/>
  <c r="D45" i="4"/>
  <c r="E45" i="4"/>
  <c r="C45" i="4"/>
  <c r="D34" i="4"/>
  <c r="E34" i="4"/>
  <c r="C34" i="4"/>
  <c r="D14" i="4"/>
  <c r="E14" i="4"/>
  <c r="C14" i="4"/>
  <c r="D47" i="9"/>
  <c r="E47" i="9"/>
  <c r="C47" i="9"/>
  <c r="D42" i="9"/>
  <c r="E42" i="9"/>
  <c r="C42" i="9"/>
  <c r="D48" i="7"/>
  <c r="E48" i="7"/>
  <c r="C48" i="7"/>
  <c r="D43" i="7"/>
  <c r="E43" i="7"/>
  <c r="C43" i="7"/>
  <c r="D113" i="4"/>
  <c r="E113" i="4"/>
  <c r="C113" i="4"/>
  <c r="E97" i="4"/>
  <c r="D97" i="4"/>
  <c r="C97" i="4"/>
  <c r="D88" i="4"/>
  <c r="E88" i="4"/>
  <c r="C88" i="4"/>
  <c r="C50" i="7" l="1"/>
  <c r="D62" i="4"/>
  <c r="D64" i="4" s="1"/>
  <c r="E62" i="4"/>
  <c r="E64" i="4" s="1"/>
  <c r="C62" i="4"/>
  <c r="C64" i="4" s="1"/>
  <c r="D106" i="4"/>
  <c r="E106" i="4"/>
  <c r="C106" i="4"/>
  <c r="D103" i="4"/>
  <c r="E103" i="4"/>
  <c r="C103" i="4"/>
  <c r="D100" i="4"/>
  <c r="E100" i="4"/>
  <c r="C100" i="4"/>
  <c r="D79" i="4"/>
  <c r="D81" i="4" s="1"/>
  <c r="E79" i="4"/>
  <c r="E81" i="4" s="1"/>
  <c r="C79" i="4"/>
  <c r="C81" i="4" s="1"/>
  <c r="D56" i="4"/>
  <c r="E56" i="4"/>
  <c r="C56" i="4"/>
  <c r="E52" i="4"/>
  <c r="D52" i="4"/>
  <c r="C52" i="4"/>
  <c r="D39" i="4"/>
  <c r="E39" i="4"/>
  <c r="C39" i="4"/>
  <c r="E108" i="4" l="1"/>
  <c r="C108" i="4"/>
  <c r="D108" i="4"/>
  <c r="D49" i="9"/>
  <c r="C49" i="9"/>
  <c r="E49" i="9" l="1"/>
  <c r="C115" i="4"/>
  <c r="E115" i="4"/>
  <c r="E50" i="7"/>
  <c r="D50" i="7"/>
  <c r="D115" i="4"/>
  <c r="E58" i="4"/>
  <c r="E66" i="4" s="1"/>
  <c r="D58" i="4"/>
  <c r="D66" i="4" s="1"/>
  <c r="D29" i="9" l="1"/>
  <c r="E34" i="7"/>
  <c r="C34" i="7"/>
  <c r="D34" i="7"/>
  <c r="C58" i="4"/>
  <c r="C66" i="4" s="1"/>
  <c r="C29" i="9"/>
  <c r="E29" i="9"/>
</calcChain>
</file>

<file path=xl/sharedStrings.xml><?xml version="1.0" encoding="utf-8"?>
<sst xmlns="http://schemas.openxmlformats.org/spreadsheetml/2006/main" count="334" uniqueCount="191">
  <si>
    <t>Számlaszám</t>
  </si>
  <si>
    <t>Megnevezés</t>
  </si>
  <si>
    <t>Működési célú támogatások államháztartáson belülről</t>
  </si>
  <si>
    <t>Kiszámlázott általános forgalmi adó</t>
  </si>
  <si>
    <t>Működési bevételek</t>
  </si>
  <si>
    <t>Költségvetési bevételek</t>
  </si>
  <si>
    <t>Előző év költségvetési maradványának igénybevétele</t>
  </si>
  <si>
    <t>Finanszírozási bevételek</t>
  </si>
  <si>
    <t>2016.</t>
  </si>
  <si>
    <t>Szolgáltatások ellenértéke</t>
  </si>
  <si>
    <t>2016. évi beszámoló</t>
  </si>
  <si>
    <t>Módosított</t>
  </si>
  <si>
    <t>Teljesítés</t>
  </si>
  <si>
    <t xml:space="preserve">Eredeti 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</si>
  <si>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</si>
  <si>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</si>
  <si>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</si>
  <si>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</si>
  <si>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</si>
  <si>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</si>
  <si>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</si>
  <si>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</si>
  <si>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</si>
  <si>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</si>
  <si>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</si>
  <si>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</si>
  <si>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</si>
  <si>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</si>
  <si>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K1113</t>
  </si>
  <si>
    <t>Foglalkoztatottak egyéb személyi juttatásai</t>
  </si>
  <si>
    <t>K122</t>
  </si>
  <si>
    <t>Munkavégzésre irányuló egyéb jogviszonyban nem saját foglalkoztatottnak fizetett juttatások</t>
  </si>
  <si>
    <t>K123</t>
  </si>
  <si>
    <t>Egyéb külső személyi juttatások</t>
  </si>
  <si>
    <t>K1</t>
  </si>
  <si>
    <t>Személyi jutattások</t>
  </si>
  <si>
    <t>K2</t>
  </si>
  <si>
    <t>Munkaadókat terhelő járulékok és szociális hozzájárulási adó</t>
  </si>
  <si>
    <t>K311</t>
  </si>
  <si>
    <t>Szakmai anyagok beszerzése</t>
  </si>
  <si>
    <t>K312</t>
  </si>
  <si>
    <t>Üzemeltetési agyagok beszerzése</t>
  </si>
  <si>
    <t>K321</t>
  </si>
  <si>
    <t>Informatikai szolgáltatások igénybevétele</t>
  </si>
  <si>
    <t>Egyéb kommunikációs szolgáltatások</t>
  </si>
  <si>
    <t>K322</t>
  </si>
  <si>
    <t>K331</t>
  </si>
  <si>
    <t>Közüzemi díjak</t>
  </si>
  <si>
    <t>K334</t>
  </si>
  <si>
    <t>Karbantartási, kisjavítási szolgáltatások</t>
  </si>
  <si>
    <t>K336</t>
  </si>
  <si>
    <t>Szakmai tevékenységet segítő szolgáltatások</t>
  </si>
  <si>
    <t>K337</t>
  </si>
  <si>
    <t>Egyéb szolgáltatások</t>
  </si>
  <si>
    <t>K341</t>
  </si>
  <si>
    <t>Kiküldetések kiadásai</t>
  </si>
  <si>
    <t>K351</t>
  </si>
  <si>
    <t>Működési célú előzetesen felszámított általános forgalmi adó</t>
  </si>
  <si>
    <t>K355</t>
  </si>
  <si>
    <t>Egyéb dologi kiadások</t>
  </si>
  <si>
    <t>K3</t>
  </si>
  <si>
    <t>Dologi kiadások</t>
  </si>
  <si>
    <t>Költségvetési kiadások</t>
  </si>
  <si>
    <t>Bevételek Ft-ban</t>
  </si>
  <si>
    <t>Szárligeti Polgármesteri Hivatal</t>
  </si>
  <si>
    <t>Kiadások Ft-ban</t>
  </si>
  <si>
    <t>B16</t>
  </si>
  <si>
    <t>B1</t>
  </si>
  <si>
    <t>B8131</t>
  </si>
  <si>
    <t>B816</t>
  </si>
  <si>
    <t>Szárligeti Hétszínvirág Óvoda</t>
  </si>
  <si>
    <t>K332</t>
  </si>
  <si>
    <t>Vásárolt élelmezés</t>
  </si>
  <si>
    <t>B402</t>
  </si>
  <si>
    <t>B405</t>
  </si>
  <si>
    <t>B406</t>
  </si>
  <si>
    <t>B407</t>
  </si>
  <si>
    <t>Általános forgalmi adó visszatérítése</t>
  </si>
  <si>
    <t>B411</t>
  </si>
  <si>
    <t>Egyéb működési bevételek</t>
  </si>
  <si>
    <t>B4</t>
  </si>
  <si>
    <t>Költségvetési és finanszírozási bevételek</t>
  </si>
  <si>
    <t>Szárliget Község Önkormányzata</t>
  </si>
  <si>
    <t>K121</t>
  </si>
  <si>
    <t>Választott tisztségviselők juttatásai</t>
  </si>
  <si>
    <t>K333</t>
  </si>
  <si>
    <t>Bérleti és lízing díjak</t>
  </si>
  <si>
    <t>K342</t>
  </si>
  <si>
    <t>Reklám- és propagandakiadások</t>
  </si>
  <si>
    <t>K352</t>
  </si>
  <si>
    <t>Fizetendő általános forgalmi adó</t>
  </si>
  <si>
    <t>K353</t>
  </si>
  <si>
    <t>Kamatkiadások</t>
  </si>
  <si>
    <t>K44</t>
  </si>
  <si>
    <t>Betegséggel kapcsolatos (nem társadalombiztosítási) ellátások</t>
  </si>
  <si>
    <t>K46</t>
  </si>
  <si>
    <t>Lakhatással kapcsolatos ellátások</t>
  </si>
  <si>
    <t>K48</t>
  </si>
  <si>
    <t>Egyéb nem intézményi ellátások</t>
  </si>
  <si>
    <t>K4</t>
  </si>
  <si>
    <t>Ellátottak pénzbeli juttatásai</t>
  </si>
  <si>
    <t>K5021</t>
  </si>
  <si>
    <t>A helyi önkormányzatok előző évi elszámolásából származó kiadások</t>
  </si>
  <si>
    <t>K5023</t>
  </si>
  <si>
    <t xml:space="preserve">Egyéb elvonások, befizetések </t>
  </si>
  <si>
    <t>K512</t>
  </si>
  <si>
    <t>K513</t>
  </si>
  <si>
    <t>Tartalékok</t>
  </si>
  <si>
    <t>K5</t>
  </si>
  <si>
    <t>Egyéb műkidési célú kiadások</t>
  </si>
  <si>
    <t>Egyéb működési célú támogatások államháztartáson kívülre</t>
  </si>
  <si>
    <t>K61</t>
  </si>
  <si>
    <t>Immateriális javak beszerzése, létesítése</t>
  </si>
  <si>
    <t>K62</t>
  </si>
  <si>
    <t>Ingatlanok beszerzése, létesítése</t>
  </si>
  <si>
    <t>K63</t>
  </si>
  <si>
    <t>Informatikai eszközök beszerzése, létesítése</t>
  </si>
  <si>
    <t>K64</t>
  </si>
  <si>
    <t>Egyéb tárgyi eszközök beszerzése, létesítése</t>
  </si>
  <si>
    <t>K67</t>
  </si>
  <si>
    <t>Beruházási célú előzetesen felszámított általános forgalmi adó</t>
  </si>
  <si>
    <t>K6</t>
  </si>
  <si>
    <t>Beruházások</t>
  </si>
  <si>
    <t>K71</t>
  </si>
  <si>
    <t>Ingatlanok felújítása</t>
  </si>
  <si>
    <t>K74</t>
  </si>
  <si>
    <t>Felújítási célú előzetesen felszámított általános forgalmi adó</t>
  </si>
  <si>
    <t>K7</t>
  </si>
  <si>
    <t>Felújítások</t>
  </si>
  <si>
    <t>B111</t>
  </si>
  <si>
    <t>Helyi önkormányzatok működésének általános támogatása</t>
  </si>
  <si>
    <t>B112</t>
  </si>
  <si>
    <t>Települési önkormányzatok egyes köznevelési feladatainak támogatása</t>
  </si>
  <si>
    <t>B113</t>
  </si>
  <si>
    <t>B114</t>
  </si>
  <si>
    <t>Települési önkormányzatok kulturális feladatainak támogatása</t>
  </si>
  <si>
    <t>B115</t>
  </si>
  <si>
    <t>Működési célú költségvetési támogatások és kiegészítő támogatások</t>
  </si>
  <si>
    <t>B11</t>
  </si>
  <si>
    <t>Önkormányzatok működési támogatásai</t>
  </si>
  <si>
    <t>B34</t>
  </si>
  <si>
    <t>B351</t>
  </si>
  <si>
    <t>B354</t>
  </si>
  <si>
    <t>Gépjárműadók</t>
  </si>
  <si>
    <t>B355</t>
  </si>
  <si>
    <t>B36</t>
  </si>
  <si>
    <t>Egyéb közhatalmi bevételek</t>
  </si>
  <si>
    <t>B3</t>
  </si>
  <si>
    <t>Közhatalmi bevételek</t>
  </si>
  <si>
    <t>B404</t>
  </si>
  <si>
    <t>B408</t>
  </si>
  <si>
    <t>Kamatbevételek és más nyereségjellegű bevételek</t>
  </si>
  <si>
    <t>B5</t>
  </si>
  <si>
    <t>Felhalmozási bevételek</t>
  </si>
  <si>
    <t>B52</t>
  </si>
  <si>
    <t>B65</t>
  </si>
  <si>
    <t>B6</t>
  </si>
  <si>
    <t>Működési célú átvett pénzeszközök</t>
  </si>
  <si>
    <t>B75</t>
  </si>
  <si>
    <t>B7</t>
  </si>
  <si>
    <t>Felhalmozási célú átvett pénzeszközök</t>
  </si>
  <si>
    <t>B814</t>
  </si>
  <si>
    <t>Államháztartáson belüli megelőlegezések</t>
  </si>
  <si>
    <t>K914</t>
  </si>
  <si>
    <t>Államháztartáson belüli megelőlegezések visszafizetése</t>
  </si>
  <si>
    <t>K915</t>
  </si>
  <si>
    <t>Központi, irányító szervi támogatások folyósítása</t>
  </si>
  <si>
    <t>K91</t>
  </si>
  <si>
    <t>Belföldi finanszírozás kiadásai</t>
  </si>
  <si>
    <t>Finanszírozási kiadások</t>
  </si>
  <si>
    <t>Költségvetési és finanszírozási kiadások</t>
  </si>
  <si>
    <t>Települési önkorm. szoc., gyermekjóléti, gyermekétkeztetési támogatása</t>
  </si>
  <si>
    <r>
      <t xml:space="preserve">Vagyoni típusú adók - </t>
    </r>
    <r>
      <rPr>
        <i/>
        <sz val="11"/>
        <color theme="1"/>
        <rFont val="Calibri"/>
        <family val="2"/>
        <charset val="238"/>
        <scheme val="minor"/>
      </rPr>
      <t>Építményadó, Magánszemélyek komm. a-ja, telekadó</t>
    </r>
  </si>
  <si>
    <r>
      <t xml:space="preserve">Egyéb működési célú támogatások bevételei államháztartáson belülről - </t>
    </r>
    <r>
      <rPr>
        <i/>
        <sz val="11"/>
        <color theme="1"/>
        <rFont val="Calibri"/>
        <family val="2"/>
        <charset val="238"/>
        <scheme val="minor"/>
      </rPr>
      <t>OEP finanszírozás, Közfoglalkoztatottak támogatása</t>
    </r>
  </si>
  <si>
    <r>
      <t xml:space="preserve">Értékesítési és forgalmi adók - </t>
    </r>
    <r>
      <rPr>
        <i/>
        <sz val="11"/>
        <color theme="1"/>
        <rFont val="Calibri"/>
        <family val="2"/>
        <charset val="238"/>
        <scheme val="minor"/>
      </rPr>
      <t>Iparűzési adó</t>
    </r>
  </si>
  <si>
    <r>
      <t xml:space="preserve">Egyéb áruhasználati és szolgáltatási adók - </t>
    </r>
    <r>
      <rPr>
        <i/>
        <sz val="11"/>
        <color theme="1"/>
        <rFont val="Calibri"/>
        <family val="2"/>
        <charset val="238"/>
        <scheme val="minor"/>
      </rPr>
      <t>Talajterhelési díj</t>
    </r>
  </si>
  <si>
    <r>
      <t>Tulajdonosi bevételek -</t>
    </r>
    <r>
      <rPr>
        <i/>
        <sz val="11"/>
        <color theme="1"/>
        <rFont val="Calibri"/>
        <family val="2"/>
        <charset val="238"/>
        <scheme val="minor"/>
      </rPr>
      <t xml:space="preserve"> Bérleti díjak /közösségi ház, lakások </t>
    </r>
  </si>
  <si>
    <r>
      <t>Ellátási díjak -</t>
    </r>
    <r>
      <rPr>
        <i/>
        <sz val="11"/>
        <color theme="1"/>
        <rFont val="Calibri"/>
        <family val="2"/>
        <charset val="238"/>
        <scheme val="minor"/>
      </rPr>
      <t xml:space="preserve"> Iskolában étkezők térítési díjbevétele</t>
    </r>
  </si>
  <si>
    <r>
      <t xml:space="preserve">Ingatlanok értékesítése - </t>
    </r>
    <r>
      <rPr>
        <i/>
        <sz val="11"/>
        <color theme="1"/>
        <rFont val="Calibri"/>
        <family val="2"/>
        <charset val="238"/>
        <scheme val="minor"/>
      </rPr>
      <t>Értékesített telkek részletfizetése, értékesítése</t>
    </r>
  </si>
  <si>
    <r>
      <t xml:space="preserve">Egyéb működési célú átvett pénzeszközök - </t>
    </r>
    <r>
      <rPr>
        <i/>
        <sz val="11"/>
        <color theme="1"/>
        <rFont val="Calibri"/>
        <family val="2"/>
        <charset val="238"/>
        <scheme val="minor"/>
      </rPr>
      <t>Háziorvosi ügyeleti díj</t>
    </r>
  </si>
  <si>
    <r>
      <t xml:space="preserve">Egyéb felhalmozási célú átvett pénzeszközök - </t>
    </r>
    <r>
      <rPr>
        <i/>
        <sz val="11"/>
        <color theme="1"/>
        <rFont val="Calibri"/>
        <family val="2"/>
        <charset val="238"/>
        <scheme val="minor"/>
      </rPr>
      <t>Viziközmű lakossági befizetés</t>
    </r>
  </si>
  <si>
    <r>
      <t xml:space="preserve">Központi, irányító szervi támogatás - </t>
    </r>
    <r>
      <rPr>
        <i/>
        <sz val="11"/>
        <color theme="1"/>
        <rFont val="Calibri"/>
        <family val="2"/>
        <charset val="238"/>
        <scheme val="minor"/>
      </rPr>
      <t>Önkormányzati finanszírozás</t>
    </r>
  </si>
  <si>
    <r>
      <t>Ellátási díjak - G</t>
    </r>
    <r>
      <rPr>
        <i/>
        <sz val="11"/>
        <color theme="1"/>
        <rFont val="Calibri"/>
        <family val="2"/>
        <charset val="238"/>
        <scheme val="minor"/>
      </rPr>
      <t>yermekek étkezés térítése</t>
    </r>
  </si>
  <si>
    <r>
      <t xml:space="preserve">Egyéb működési bevételek -  </t>
    </r>
    <r>
      <rPr>
        <i/>
        <sz val="11"/>
        <color theme="1"/>
        <rFont val="Calibri"/>
        <family val="2"/>
        <charset val="238"/>
        <scheme val="minor"/>
      </rPr>
      <t>Felnőtt étkezési dÍj bevétel</t>
    </r>
  </si>
  <si>
    <r>
      <t xml:space="preserve">Egyéb működési célú támogatások bevételei államháztartáson belülről - </t>
    </r>
    <r>
      <rPr>
        <i/>
        <sz val="11"/>
        <color theme="1"/>
        <rFont val="Calibri"/>
        <family val="2"/>
        <charset val="238"/>
        <scheme val="minor"/>
      </rPr>
      <t>Népszavazás</t>
    </r>
  </si>
  <si>
    <t>2/A.sz. melléklet a                                                          önkormányzati rendelethez</t>
  </si>
  <si>
    <t>2/B. sz. melléklet a                                                          önkormányzati rendelethez</t>
  </si>
  <si>
    <t>2.sz. melléklet a                                                          önkormányzati rendelethez</t>
  </si>
  <si>
    <t>1.sz.melléklet a                                                         10/2017. (V.25.) számú önkormányzati rendelethez</t>
  </si>
  <si>
    <t>1/A.sz.melléklet a                                          10/2017. (V.25.) számú önkormányzati rendelethez</t>
  </si>
  <si>
    <t>1/B.sz. melléklet a                                                         10/2017. (V.25.)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</si>
</sst>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/>
    <xf numFmtId="9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Fill="1"/>
    <xf numFmtId="0" fontId="4" fillId="0" borderId="1" xfId="0" applyFont="1" applyBorder="1" applyAlignment="1">
      <alignment horizontal="center"/>
    </xf>
    <xf numFmtId="0" fontId="4" fillId="0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Fill="1" applyBorder="1" applyAlignment="1">
      <alignment horizontal="left"/>
    </xf>
    <xf numFmtId="0" fontId="4" fillId="0" borderId="0" xfId="0" applyFont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/>
    </xf>
    <xf numFmtId="0" fontId="0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1" fillId="0" borderId="0" xfId="0" applyFont="1" applyFill="1"/>
    <xf numFmtId="0" fontId="4" fillId="0" borderId="0" xfId="0" applyFont="1" applyFill="1"/>
    <xf numFmtId="9" fontId="0" fillId="0" borderId="0" xfId="0" applyNumberFormat="1" applyFont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3" fontId="0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ál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workbookViewId="0">
      <selection activeCell="E1" sqref="E1"/>
    </sheetView>
  </sheetViews>
  <sheetFormatPr defaultRowHeight="15" x14ac:dyDescent="0.25"/>
  <cols>
    <col min="1" max="1" width="11.5703125" bestFit="1" customWidth="1"/>
    <col min="2" max="2" width="69.140625" customWidth="1"/>
    <col min="3" max="3" width="14.140625" bestFit="1" customWidth="1"/>
    <col min="4" max="4" width="15.42578125" customWidth="1"/>
    <col min="5" max="5" width="14.140625" customWidth="1"/>
  </cols>
  <sheetData>
    <row r="1" spans="1:6" s="1" customFormat="1" x14ac:dyDescent="0.25">
      <c r="E1" s="17" t="s">
        <v>188</v>
      </c>
    </row>
    <row r="2" spans="1:6" s="1" customFormat="1" ht="26.25" x14ac:dyDescent="0.4">
      <c r="A2" s="71" t="s">
        <v>10</v>
      </c>
      <c r="B2" s="72"/>
      <c r="C2" s="72"/>
      <c r="D2" s="72"/>
      <c r="E2" s="73"/>
    </row>
    <row r="3" spans="1:6" s="1" customFormat="1" ht="23.25" x14ac:dyDescent="0.35">
      <c r="A3" s="68" t="s">
        <v>82</v>
      </c>
      <c r="B3" s="69"/>
      <c r="C3" s="69" t="s">
        <v>65</v>
      </c>
      <c r="D3" s="69"/>
      <c r="E3" s="70"/>
    </row>
    <row r="4" spans="1:6" s="1" customFormat="1" x14ac:dyDescent="0.25">
      <c r="A4" s="15"/>
      <c r="B4" s="15"/>
      <c r="C4" s="15" t="s">
        <v>8</v>
      </c>
      <c r="D4" s="15" t="s">
        <v>8</v>
      </c>
      <c r="E4" s="15" t="s">
        <v>8</v>
      </c>
    </row>
    <row r="5" spans="1:6" s="12" customFormat="1" x14ac:dyDescent="0.25">
      <c r="A5" s="16" t="s">
        <v>0</v>
      </c>
      <c r="B5" s="16" t="s">
        <v>1</v>
      </c>
      <c r="C5" s="16" t="s">
        <v>13</v>
      </c>
      <c r="D5" s="16" t="s">
        <v>11</v>
      </c>
      <c r="E5" s="16" t="s">
        <v>12</v>
      </c>
    </row>
    <row r="6" spans="1:6" s="12" customFormat="1" x14ac:dyDescent="0.25">
      <c r="A6" s="16"/>
      <c r="B6" s="16"/>
      <c r="C6" s="49"/>
      <c r="D6" s="49"/>
      <c r="E6" s="49"/>
    </row>
    <row r="7" spans="1:6" s="12" customFormat="1" x14ac:dyDescent="0.25">
      <c r="A7" s="7" t="s">
        <v>14</v>
      </c>
      <c r="B7" s="8" t="s">
        <v>15</v>
      </c>
      <c r="C7" s="50">
        <v>5680000</v>
      </c>
      <c r="D7" s="50">
        <v>19365506</v>
      </c>
      <c r="E7" s="50">
        <v>18948525</v>
      </c>
    </row>
    <row r="8" spans="1:6" s="1" customFormat="1" x14ac:dyDescent="0.25">
      <c r="A8" s="7" t="s">
        <v>16</v>
      </c>
      <c r="B8" s="8" t="s">
        <v>17</v>
      </c>
      <c r="C8" s="51">
        <v>473000</v>
      </c>
      <c r="D8" s="51">
        <v>473000</v>
      </c>
      <c r="E8" s="51">
        <v>451128</v>
      </c>
    </row>
    <row r="9" spans="1:6" s="1" customFormat="1" x14ac:dyDescent="0.25">
      <c r="A9" s="5" t="s">
        <v>22</v>
      </c>
      <c r="B9" s="8" t="s">
        <v>23</v>
      </c>
      <c r="C9" s="51">
        <v>192000</v>
      </c>
      <c r="D9" s="51">
        <v>192000</v>
      </c>
      <c r="E9" s="51">
        <v>192000</v>
      </c>
    </row>
    <row r="10" spans="1:6" s="1" customFormat="1" x14ac:dyDescent="0.25">
      <c r="A10" s="5" t="s">
        <v>26</v>
      </c>
      <c r="B10" s="8" t="s">
        <v>27</v>
      </c>
      <c r="C10" s="51">
        <v>700000</v>
      </c>
      <c r="D10" s="51">
        <v>700000</v>
      </c>
      <c r="E10" s="51">
        <v>365085</v>
      </c>
      <c r="F10" s="10"/>
    </row>
    <row r="11" spans="1:6" s="1" customFormat="1" x14ac:dyDescent="0.25">
      <c r="A11" s="5" t="s">
        <v>83</v>
      </c>
      <c r="B11" s="6" t="s">
        <v>84</v>
      </c>
      <c r="C11" s="51">
        <v>15463908</v>
      </c>
      <c r="D11" s="51">
        <v>15436908</v>
      </c>
      <c r="E11" s="51">
        <v>15026077</v>
      </c>
    </row>
    <row r="12" spans="1:6" s="1" customFormat="1" ht="30" x14ac:dyDescent="0.25">
      <c r="A12" s="23" t="s">
        <v>30</v>
      </c>
      <c r="B12" s="22" t="s">
        <v>31</v>
      </c>
      <c r="C12" s="52">
        <v>0</v>
      </c>
      <c r="D12" s="52">
        <v>73000</v>
      </c>
      <c r="E12" s="52">
        <v>72237</v>
      </c>
    </row>
    <row r="13" spans="1:6" s="1" customFormat="1" x14ac:dyDescent="0.25">
      <c r="A13" s="7" t="s">
        <v>32</v>
      </c>
      <c r="B13" s="8" t="s">
        <v>33</v>
      </c>
      <c r="C13" s="51">
        <v>3276000</v>
      </c>
      <c r="D13" s="51">
        <v>2378000</v>
      </c>
      <c r="E13" s="51">
        <v>2377375</v>
      </c>
    </row>
    <row r="14" spans="1:6" s="24" customFormat="1" x14ac:dyDescent="0.25">
      <c r="A14" s="3" t="s">
        <v>34</v>
      </c>
      <c r="B14" s="9" t="s">
        <v>35</v>
      </c>
      <c r="C14" s="53">
        <f>SUM(C7:C13)</f>
        <v>25784908</v>
      </c>
      <c r="D14" s="53">
        <f t="shared" ref="D14:E14" si="0">SUM(D7:D13)</f>
        <v>38618414</v>
      </c>
      <c r="E14" s="53">
        <f t="shared" si="0"/>
        <v>37432427</v>
      </c>
    </row>
    <row r="15" spans="1:6" s="1" customFormat="1" x14ac:dyDescent="0.25">
      <c r="A15" s="2"/>
      <c r="B15" s="2"/>
      <c r="C15" s="55"/>
      <c r="D15" s="55"/>
      <c r="E15" s="55"/>
    </row>
    <row r="16" spans="1:6" s="24" customFormat="1" x14ac:dyDescent="0.25">
      <c r="A16" s="3" t="s">
        <v>36</v>
      </c>
      <c r="B16" s="4" t="s">
        <v>37</v>
      </c>
      <c r="C16" s="53">
        <v>6781000</v>
      </c>
      <c r="D16" s="53">
        <v>8798169</v>
      </c>
      <c r="E16" s="53">
        <v>8796823</v>
      </c>
    </row>
    <row r="17" spans="1:5" s="1" customFormat="1" x14ac:dyDescent="0.25">
      <c r="A17" s="11"/>
      <c r="B17" s="2"/>
      <c r="C17" s="56"/>
      <c r="D17" s="56"/>
      <c r="E17" s="56"/>
    </row>
    <row r="18" spans="1:5" s="1" customFormat="1" x14ac:dyDescent="0.25">
      <c r="A18" s="11" t="s">
        <v>38</v>
      </c>
      <c r="B18" s="2" t="s">
        <v>39</v>
      </c>
      <c r="C18" s="56">
        <v>200000</v>
      </c>
      <c r="D18" s="56">
        <v>116500</v>
      </c>
      <c r="E18" s="56">
        <v>116448</v>
      </c>
    </row>
    <row r="19" spans="1:5" s="1" customFormat="1" x14ac:dyDescent="0.25">
      <c r="A19" s="11" t="s">
        <v>40</v>
      </c>
      <c r="B19" s="2" t="s">
        <v>41</v>
      </c>
      <c r="C19" s="56">
        <v>5700000</v>
      </c>
      <c r="D19" s="56">
        <v>8525900</v>
      </c>
      <c r="E19" s="56">
        <v>8520738</v>
      </c>
    </row>
    <row r="20" spans="1:5" s="1" customFormat="1" x14ac:dyDescent="0.25">
      <c r="A20" s="11" t="s">
        <v>42</v>
      </c>
      <c r="B20" s="2" t="s">
        <v>43</v>
      </c>
      <c r="C20" s="56">
        <v>1265000</v>
      </c>
      <c r="D20" s="56">
        <v>1347000</v>
      </c>
      <c r="E20" s="56">
        <v>1346318</v>
      </c>
    </row>
    <row r="21" spans="1:5" s="1" customFormat="1" x14ac:dyDescent="0.25">
      <c r="A21" s="11" t="s">
        <v>45</v>
      </c>
      <c r="B21" s="25" t="s">
        <v>44</v>
      </c>
      <c r="C21" s="56">
        <v>1350000</v>
      </c>
      <c r="D21" s="56">
        <v>1372500</v>
      </c>
      <c r="E21" s="56">
        <v>1372096</v>
      </c>
    </row>
    <row r="22" spans="1:5" s="1" customFormat="1" x14ac:dyDescent="0.25">
      <c r="A22" s="11" t="s">
        <v>46</v>
      </c>
      <c r="B22" s="2" t="s">
        <v>47</v>
      </c>
      <c r="C22" s="56">
        <v>6500000</v>
      </c>
      <c r="D22" s="56">
        <v>6164000</v>
      </c>
      <c r="E22" s="56">
        <v>6163293</v>
      </c>
    </row>
    <row r="23" spans="1:5" s="1" customFormat="1" x14ac:dyDescent="0.25">
      <c r="A23" s="11" t="s">
        <v>71</v>
      </c>
      <c r="B23" s="2" t="s">
        <v>72</v>
      </c>
      <c r="C23" s="56">
        <v>18000000</v>
      </c>
      <c r="D23" s="56">
        <v>15711000</v>
      </c>
      <c r="E23" s="56">
        <v>15710282</v>
      </c>
    </row>
    <row r="24" spans="1:5" s="1" customFormat="1" x14ac:dyDescent="0.25">
      <c r="A24" s="11" t="s">
        <v>85</v>
      </c>
      <c r="B24" s="2" t="s">
        <v>86</v>
      </c>
      <c r="C24" s="56">
        <v>0</v>
      </c>
      <c r="D24" s="56">
        <v>78500</v>
      </c>
      <c r="E24" s="56">
        <v>78457</v>
      </c>
    </row>
    <row r="25" spans="1:5" s="1" customFormat="1" x14ac:dyDescent="0.25">
      <c r="A25" s="11" t="s">
        <v>48</v>
      </c>
      <c r="B25" s="2" t="s">
        <v>49</v>
      </c>
      <c r="C25" s="56">
        <v>1500000</v>
      </c>
      <c r="D25" s="56">
        <v>1814713</v>
      </c>
      <c r="E25" s="56">
        <v>1800782</v>
      </c>
    </row>
    <row r="26" spans="1:5" s="1" customFormat="1" x14ac:dyDescent="0.25">
      <c r="A26" s="11" t="s">
        <v>50</v>
      </c>
      <c r="B26" s="2" t="s">
        <v>51</v>
      </c>
      <c r="C26" s="56">
        <v>1000000</v>
      </c>
      <c r="D26" s="56">
        <v>2307000</v>
      </c>
      <c r="E26" s="56">
        <v>2306879</v>
      </c>
    </row>
    <row r="27" spans="1:5" s="1" customFormat="1" x14ac:dyDescent="0.25">
      <c r="A27" s="11" t="s">
        <v>52</v>
      </c>
      <c r="B27" s="2" t="s">
        <v>53</v>
      </c>
      <c r="C27" s="56">
        <v>4000000</v>
      </c>
      <c r="D27" s="56">
        <v>4356000</v>
      </c>
      <c r="E27" s="56">
        <v>4355810</v>
      </c>
    </row>
    <row r="28" spans="1:5" s="1" customFormat="1" x14ac:dyDescent="0.25">
      <c r="A28" s="11" t="s">
        <v>54</v>
      </c>
      <c r="B28" s="2" t="s">
        <v>55</v>
      </c>
      <c r="C28" s="56">
        <v>25000</v>
      </c>
      <c r="D28" s="56">
        <v>7000</v>
      </c>
      <c r="E28" s="56">
        <v>6130</v>
      </c>
    </row>
    <row r="29" spans="1:5" s="1" customFormat="1" x14ac:dyDescent="0.25">
      <c r="A29" s="11" t="s">
        <v>87</v>
      </c>
      <c r="B29" s="2" t="s">
        <v>88</v>
      </c>
      <c r="C29" s="56">
        <v>50000</v>
      </c>
      <c r="D29" s="56">
        <v>0</v>
      </c>
      <c r="E29" s="56">
        <v>0</v>
      </c>
    </row>
    <row r="30" spans="1:5" s="1" customFormat="1" x14ac:dyDescent="0.25">
      <c r="A30" s="11" t="s">
        <v>56</v>
      </c>
      <c r="B30" s="2" t="s">
        <v>57</v>
      </c>
      <c r="C30" s="56">
        <v>12000000</v>
      </c>
      <c r="D30" s="56">
        <v>11951000</v>
      </c>
      <c r="E30" s="56">
        <v>11950624</v>
      </c>
    </row>
    <row r="31" spans="1:5" s="1" customFormat="1" x14ac:dyDescent="0.25">
      <c r="A31" s="11" t="s">
        <v>89</v>
      </c>
      <c r="B31" s="2" t="s">
        <v>90</v>
      </c>
      <c r="C31" s="56">
        <v>0</v>
      </c>
      <c r="D31" s="56">
        <v>2175000</v>
      </c>
      <c r="E31" s="56">
        <v>2175000</v>
      </c>
    </row>
    <row r="32" spans="1:5" s="1" customFormat="1" x14ac:dyDescent="0.25">
      <c r="A32" s="11" t="s">
        <v>91</v>
      </c>
      <c r="B32" s="2" t="s">
        <v>92</v>
      </c>
      <c r="C32" s="56">
        <v>243713</v>
      </c>
      <c r="D32" s="56">
        <v>0</v>
      </c>
      <c r="E32" s="56">
        <v>0</v>
      </c>
    </row>
    <row r="33" spans="1:5" s="1" customFormat="1" x14ac:dyDescent="0.25">
      <c r="A33" s="11" t="s">
        <v>58</v>
      </c>
      <c r="B33" s="2" t="s">
        <v>59</v>
      </c>
      <c r="C33" s="56">
        <v>5500000</v>
      </c>
      <c r="D33" s="56">
        <v>6515000</v>
      </c>
      <c r="E33" s="56">
        <v>6509348</v>
      </c>
    </row>
    <row r="34" spans="1:5" s="24" customFormat="1" x14ac:dyDescent="0.25">
      <c r="A34" s="3" t="s">
        <v>60</v>
      </c>
      <c r="B34" s="4" t="s">
        <v>61</v>
      </c>
      <c r="C34" s="53">
        <f>SUM(C18:C33)</f>
        <v>57333713</v>
      </c>
      <c r="D34" s="53">
        <f t="shared" ref="D34:E34" si="1">SUM(D18:D33)</f>
        <v>62441113</v>
      </c>
      <c r="E34" s="53">
        <f t="shared" si="1"/>
        <v>62412205</v>
      </c>
    </row>
    <row r="35" spans="1:5" s="18" customFormat="1" ht="15" customHeight="1" x14ac:dyDescent="0.25">
      <c r="A35" s="5"/>
      <c r="B35" s="6"/>
      <c r="C35" s="51"/>
      <c r="D35" s="51"/>
      <c r="E35" s="51"/>
    </row>
    <row r="36" spans="1:5" s="18" customFormat="1" ht="15" customHeight="1" x14ac:dyDescent="0.25">
      <c r="A36" s="5" t="s">
        <v>93</v>
      </c>
      <c r="B36" s="6" t="s">
        <v>94</v>
      </c>
      <c r="C36" s="51">
        <v>500000</v>
      </c>
      <c r="D36" s="51">
        <v>0</v>
      </c>
      <c r="E36" s="51">
        <v>0</v>
      </c>
    </row>
    <row r="37" spans="1:5" s="18" customFormat="1" ht="15" customHeight="1" x14ac:dyDescent="0.25">
      <c r="A37" s="5" t="s">
        <v>95</v>
      </c>
      <c r="B37" s="6" t="s">
        <v>96</v>
      </c>
      <c r="C37" s="51">
        <v>1500000</v>
      </c>
      <c r="D37" s="51">
        <v>1153000</v>
      </c>
      <c r="E37" s="51">
        <v>1152700</v>
      </c>
    </row>
    <row r="38" spans="1:5" s="18" customFormat="1" ht="15" customHeight="1" x14ac:dyDescent="0.25">
      <c r="A38" s="5" t="s">
        <v>97</v>
      </c>
      <c r="B38" s="6" t="s">
        <v>98</v>
      </c>
      <c r="C38" s="51">
        <v>12949379</v>
      </c>
      <c r="D38" s="51">
        <v>13995399</v>
      </c>
      <c r="E38" s="51">
        <v>13994630</v>
      </c>
    </row>
    <row r="39" spans="1:5" s="24" customFormat="1" ht="17.25" customHeight="1" x14ac:dyDescent="0.25">
      <c r="A39" s="3" t="s">
        <v>99</v>
      </c>
      <c r="B39" s="4" t="s">
        <v>100</v>
      </c>
      <c r="C39" s="53">
        <f>SUM(C36:C38)</f>
        <v>14949379</v>
      </c>
      <c r="D39" s="53">
        <f>SUM(D36:D38)</f>
        <v>15148399</v>
      </c>
      <c r="E39" s="53">
        <f>SUM(E36:E38)</f>
        <v>15147330</v>
      </c>
    </row>
    <row r="40" spans="1:5" s="26" customFormat="1" ht="15" customHeight="1" x14ac:dyDescent="0.25">
      <c r="A40" s="7"/>
      <c r="B40" s="8"/>
      <c r="C40" s="50"/>
      <c r="D40" s="50"/>
      <c r="E40" s="50"/>
    </row>
    <row r="41" spans="1:5" s="18" customFormat="1" ht="15" customHeight="1" x14ac:dyDescent="0.25">
      <c r="A41" s="5" t="s">
        <v>101</v>
      </c>
      <c r="B41" s="6" t="s">
        <v>102</v>
      </c>
      <c r="C41" s="51">
        <v>0</v>
      </c>
      <c r="D41" s="51">
        <v>2418537</v>
      </c>
      <c r="E41" s="51">
        <v>2418537</v>
      </c>
    </row>
    <row r="42" spans="1:5" s="18" customFormat="1" ht="15" customHeight="1" x14ac:dyDescent="0.25">
      <c r="A42" s="5" t="s">
        <v>103</v>
      </c>
      <c r="B42" s="6" t="s">
        <v>104</v>
      </c>
      <c r="C42" s="51">
        <v>244000</v>
      </c>
      <c r="D42" s="51">
        <v>0</v>
      </c>
      <c r="E42" s="51">
        <v>0</v>
      </c>
    </row>
    <row r="43" spans="1:5" s="18" customFormat="1" ht="15" customHeight="1" x14ac:dyDescent="0.25">
      <c r="A43" s="5" t="s">
        <v>105</v>
      </c>
      <c r="B43" s="6" t="s">
        <v>110</v>
      </c>
      <c r="C43" s="51">
        <v>4000000</v>
      </c>
      <c r="D43" s="51">
        <v>5972117</v>
      </c>
      <c r="E43" s="51">
        <v>5972117</v>
      </c>
    </row>
    <row r="44" spans="1:5" s="18" customFormat="1" ht="15" customHeight="1" x14ac:dyDescent="0.25">
      <c r="A44" s="5" t="s">
        <v>106</v>
      </c>
      <c r="B44" s="6" t="s">
        <v>107</v>
      </c>
      <c r="C44" s="51">
        <v>9000000</v>
      </c>
      <c r="D44" s="51">
        <v>0</v>
      </c>
      <c r="E44" s="51">
        <v>0</v>
      </c>
    </row>
    <row r="45" spans="1:5" s="24" customFormat="1" ht="17.25" customHeight="1" x14ac:dyDescent="0.25">
      <c r="A45" s="3" t="s">
        <v>108</v>
      </c>
      <c r="B45" s="4" t="s">
        <v>109</v>
      </c>
      <c r="C45" s="53">
        <f>SUM(C41:C44)</f>
        <v>13244000</v>
      </c>
      <c r="D45" s="53">
        <f t="shared" ref="D45:E45" si="2">SUM(D41:D44)</f>
        <v>8390654</v>
      </c>
      <c r="E45" s="53">
        <f t="shared" si="2"/>
        <v>8390654</v>
      </c>
    </row>
    <row r="46" spans="1:5" s="18" customFormat="1" ht="15" customHeight="1" x14ac:dyDescent="0.25">
      <c r="A46" s="5"/>
      <c r="B46" s="6"/>
      <c r="C46" s="51"/>
      <c r="D46" s="51"/>
      <c r="E46" s="51"/>
    </row>
    <row r="47" spans="1:5" s="18" customFormat="1" ht="15" customHeight="1" x14ac:dyDescent="0.25">
      <c r="A47" s="5" t="s">
        <v>111</v>
      </c>
      <c r="B47" s="6" t="s">
        <v>112</v>
      </c>
      <c r="C47" s="51">
        <v>0</v>
      </c>
      <c r="D47" s="51">
        <v>69800</v>
      </c>
      <c r="E47" s="51">
        <v>69800</v>
      </c>
    </row>
    <row r="48" spans="1:5" s="18" customFormat="1" ht="15" customHeight="1" x14ac:dyDescent="0.25">
      <c r="A48" s="5" t="s">
        <v>113</v>
      </c>
      <c r="B48" s="6" t="s">
        <v>114</v>
      </c>
      <c r="C48" s="51">
        <v>10100000</v>
      </c>
      <c r="D48" s="51">
        <v>2936738</v>
      </c>
      <c r="E48" s="51">
        <v>2936738</v>
      </c>
    </row>
    <row r="49" spans="1:5" s="18" customFormat="1" ht="15" customHeight="1" x14ac:dyDescent="0.25">
      <c r="A49" s="5" t="s">
        <v>115</v>
      </c>
      <c r="B49" s="6" t="s">
        <v>116</v>
      </c>
      <c r="C49" s="51">
        <v>0</v>
      </c>
      <c r="D49" s="51">
        <v>1392535</v>
      </c>
      <c r="E49" s="51">
        <v>1392535</v>
      </c>
    </row>
    <row r="50" spans="1:5" s="18" customFormat="1" ht="15" customHeight="1" x14ac:dyDescent="0.25">
      <c r="A50" s="5" t="s">
        <v>117</v>
      </c>
      <c r="B50" s="6" t="s">
        <v>118</v>
      </c>
      <c r="C50" s="51">
        <v>0</v>
      </c>
      <c r="D50" s="51">
        <v>7210683</v>
      </c>
      <c r="E50" s="51">
        <v>7210683</v>
      </c>
    </row>
    <row r="51" spans="1:5" s="18" customFormat="1" ht="15" customHeight="1" x14ac:dyDescent="0.25">
      <c r="A51" s="5" t="s">
        <v>119</v>
      </c>
      <c r="B51" s="6" t="s">
        <v>120</v>
      </c>
      <c r="C51" s="51">
        <v>3711000</v>
      </c>
      <c r="D51" s="51">
        <v>2078952</v>
      </c>
      <c r="E51" s="51">
        <v>2078952</v>
      </c>
    </row>
    <row r="52" spans="1:5" s="24" customFormat="1" ht="17.25" customHeight="1" x14ac:dyDescent="0.25">
      <c r="A52" s="3" t="s">
        <v>121</v>
      </c>
      <c r="B52" s="4" t="s">
        <v>122</v>
      </c>
      <c r="C52" s="53">
        <f>SUM(C47:C51)</f>
        <v>13811000</v>
      </c>
      <c r="D52" s="53">
        <f>SUM(D47:D51)</f>
        <v>13688708</v>
      </c>
      <c r="E52" s="53">
        <f>SUM(E47:E51)</f>
        <v>13688708</v>
      </c>
    </row>
    <row r="53" spans="1:5" s="18" customFormat="1" ht="15" customHeight="1" x14ac:dyDescent="0.25">
      <c r="A53" s="5"/>
      <c r="B53" s="6"/>
      <c r="C53" s="51"/>
      <c r="D53" s="51"/>
      <c r="E53" s="51"/>
    </row>
    <row r="54" spans="1:5" s="18" customFormat="1" ht="15" customHeight="1" x14ac:dyDescent="0.25">
      <c r="A54" s="5" t="s">
        <v>123</v>
      </c>
      <c r="B54" s="6" t="s">
        <v>124</v>
      </c>
      <c r="C54" s="51">
        <v>6400000</v>
      </c>
      <c r="D54" s="51">
        <v>8312903</v>
      </c>
      <c r="E54" s="51">
        <v>8312903</v>
      </c>
    </row>
    <row r="55" spans="1:5" s="18" customFormat="1" ht="15" customHeight="1" x14ac:dyDescent="0.25">
      <c r="A55" s="5" t="s">
        <v>125</v>
      </c>
      <c r="B55" s="6" t="s">
        <v>126</v>
      </c>
      <c r="C55" s="51">
        <v>2332000</v>
      </c>
      <c r="D55" s="51">
        <v>2121284</v>
      </c>
      <c r="E55" s="51">
        <v>2121284</v>
      </c>
    </row>
    <row r="56" spans="1:5" s="24" customFormat="1" ht="17.25" customHeight="1" x14ac:dyDescent="0.25">
      <c r="A56" s="3" t="s">
        <v>127</v>
      </c>
      <c r="B56" s="4" t="s">
        <v>128</v>
      </c>
      <c r="C56" s="53">
        <f>SUM(C54:C55)</f>
        <v>8732000</v>
      </c>
      <c r="D56" s="53">
        <f>SUM(D54:D55)</f>
        <v>10434187</v>
      </c>
      <c r="E56" s="53">
        <f>SUM(E54:E55)</f>
        <v>10434187</v>
      </c>
    </row>
    <row r="57" spans="1:5" s="18" customFormat="1" ht="15" customHeight="1" x14ac:dyDescent="0.25">
      <c r="A57" s="5"/>
      <c r="B57" s="6"/>
      <c r="C57" s="51"/>
      <c r="D57" s="51"/>
      <c r="E57" s="51"/>
    </row>
    <row r="58" spans="1:5" s="47" customFormat="1" ht="17.25" x14ac:dyDescent="0.3">
      <c r="A58" s="27"/>
      <c r="B58" s="14" t="s">
        <v>62</v>
      </c>
      <c r="C58" s="57">
        <f>C14+C16+C34+C39+C45+C52+C56</f>
        <v>140636000</v>
      </c>
      <c r="D58" s="57">
        <f>D14+D16+D34+D39+D45+D52+D56</f>
        <v>157519644</v>
      </c>
      <c r="E58" s="57">
        <f>E14+E16+E34+E39+E45+E52+E56</f>
        <v>156302334</v>
      </c>
    </row>
    <row r="59" spans="1:5" s="26" customFormat="1" ht="15" customHeight="1" x14ac:dyDescent="0.25">
      <c r="A59" s="7"/>
      <c r="B59" s="8"/>
      <c r="C59" s="50"/>
      <c r="D59" s="50"/>
      <c r="E59" s="50"/>
    </row>
    <row r="60" spans="1:5" s="26" customFormat="1" ht="15" customHeight="1" x14ac:dyDescent="0.25">
      <c r="A60" s="7" t="s">
        <v>163</v>
      </c>
      <c r="B60" s="8" t="s">
        <v>164</v>
      </c>
      <c r="C60" s="50">
        <v>0</v>
      </c>
      <c r="D60" s="50">
        <v>5210581</v>
      </c>
      <c r="E60" s="50">
        <v>5210581</v>
      </c>
    </row>
    <row r="61" spans="1:5" s="26" customFormat="1" ht="15" customHeight="1" x14ac:dyDescent="0.25">
      <c r="A61" s="7" t="s">
        <v>165</v>
      </c>
      <c r="B61" s="8" t="s">
        <v>166</v>
      </c>
      <c r="C61" s="50">
        <v>99908000</v>
      </c>
      <c r="D61" s="50">
        <v>99238534</v>
      </c>
      <c r="E61" s="50">
        <v>93629706</v>
      </c>
    </row>
    <row r="62" spans="1:5" s="26" customFormat="1" ht="15" customHeight="1" x14ac:dyDescent="0.25">
      <c r="A62" s="7" t="s">
        <v>167</v>
      </c>
      <c r="B62" s="8" t="s">
        <v>168</v>
      </c>
      <c r="C62" s="50">
        <f>SUM(C60:C61)</f>
        <v>99908000</v>
      </c>
      <c r="D62" s="50">
        <f t="shared" ref="D62:E62" si="3">SUM(D60:D61)</f>
        <v>104449115</v>
      </c>
      <c r="E62" s="50">
        <f t="shared" si="3"/>
        <v>98840287</v>
      </c>
    </row>
    <row r="63" spans="1:5" s="26" customFormat="1" ht="15" customHeight="1" x14ac:dyDescent="0.25">
      <c r="A63" s="7"/>
      <c r="B63" s="8"/>
      <c r="C63" s="50"/>
      <c r="D63" s="50"/>
      <c r="E63" s="50"/>
    </row>
    <row r="64" spans="1:5" s="47" customFormat="1" ht="17.25" customHeight="1" x14ac:dyDescent="0.3">
      <c r="A64" s="27"/>
      <c r="B64" s="14" t="s">
        <v>169</v>
      </c>
      <c r="C64" s="57">
        <f>C62</f>
        <v>99908000</v>
      </c>
      <c r="D64" s="57">
        <f t="shared" ref="D64:E64" si="4">D62</f>
        <v>104449115</v>
      </c>
      <c r="E64" s="57">
        <f t="shared" si="4"/>
        <v>98840287</v>
      </c>
    </row>
    <row r="65" spans="1:5" s="26" customFormat="1" ht="15" customHeight="1" x14ac:dyDescent="0.25">
      <c r="A65" s="7"/>
      <c r="B65" s="8"/>
      <c r="C65" s="50"/>
      <c r="D65" s="50"/>
      <c r="E65" s="50"/>
    </row>
    <row r="66" spans="1:5" s="47" customFormat="1" ht="17.25" customHeight="1" x14ac:dyDescent="0.3">
      <c r="A66" s="30"/>
      <c r="B66" s="31" t="s">
        <v>170</v>
      </c>
      <c r="C66" s="58">
        <f>C58+C64</f>
        <v>240544000</v>
      </c>
      <c r="D66" s="58">
        <f t="shared" ref="D66:E66" si="5">D58+D64</f>
        <v>261968759</v>
      </c>
      <c r="E66" s="58">
        <f t="shared" si="5"/>
        <v>255142621</v>
      </c>
    </row>
    <row r="67" spans="1:5" s="18" customFormat="1" x14ac:dyDescent="0.25">
      <c r="A67" s="5"/>
      <c r="B67" s="6"/>
      <c r="C67" s="51"/>
      <c r="D67" s="51"/>
      <c r="E67" s="51"/>
    </row>
    <row r="68" spans="1:5" s="1" customFormat="1" x14ac:dyDescent="0.25">
      <c r="C68" s="17"/>
      <c r="D68" s="17"/>
      <c r="E68" s="17"/>
    </row>
    <row r="69" spans="1:5" s="1" customFormat="1" x14ac:dyDescent="0.25">
      <c r="C69" s="17"/>
      <c r="D69" s="17"/>
      <c r="E69" s="17"/>
    </row>
    <row r="70" spans="1:5" s="1" customFormat="1" x14ac:dyDescent="0.25">
      <c r="C70" s="17"/>
      <c r="D70" s="17"/>
      <c r="E70" s="17" t="s">
        <v>187</v>
      </c>
    </row>
    <row r="71" spans="1:5" s="1" customFormat="1" ht="23.25" x14ac:dyDescent="0.35">
      <c r="A71" s="68" t="s">
        <v>82</v>
      </c>
      <c r="B71" s="69"/>
      <c r="C71" s="69" t="s">
        <v>63</v>
      </c>
      <c r="D71" s="69"/>
      <c r="E71" s="70"/>
    </row>
    <row r="72" spans="1:5" s="12" customFormat="1" x14ac:dyDescent="0.25">
      <c r="A72" s="16" t="s">
        <v>0</v>
      </c>
      <c r="B72" s="16" t="s">
        <v>1</v>
      </c>
      <c r="C72" s="16" t="s">
        <v>13</v>
      </c>
      <c r="D72" s="16" t="s">
        <v>11</v>
      </c>
      <c r="E72" s="16" t="s">
        <v>12</v>
      </c>
    </row>
    <row r="73" spans="1:5" s="12" customFormat="1" x14ac:dyDescent="0.25">
      <c r="A73" s="16"/>
      <c r="B73" s="44"/>
      <c r="C73" s="49"/>
      <c r="D73" s="49"/>
      <c r="E73" s="49"/>
    </row>
    <row r="74" spans="1:5" s="26" customFormat="1" x14ac:dyDescent="0.25">
      <c r="A74" s="32" t="s">
        <v>129</v>
      </c>
      <c r="B74" s="37" t="s">
        <v>130</v>
      </c>
      <c r="C74" s="59">
        <v>58085314</v>
      </c>
      <c r="D74" s="59">
        <v>58085314</v>
      </c>
      <c r="E74" s="59">
        <v>58085314</v>
      </c>
    </row>
    <row r="75" spans="1:5" s="26" customFormat="1" x14ac:dyDescent="0.25">
      <c r="A75" s="32" t="s">
        <v>131</v>
      </c>
      <c r="B75" s="37" t="s">
        <v>132</v>
      </c>
      <c r="C75" s="59">
        <v>41103820</v>
      </c>
      <c r="D75" s="59">
        <v>39834354</v>
      </c>
      <c r="E75" s="59">
        <v>39834354</v>
      </c>
    </row>
    <row r="76" spans="1:5" s="26" customFormat="1" x14ac:dyDescent="0.25">
      <c r="A76" s="32" t="s">
        <v>133</v>
      </c>
      <c r="B76" s="45" t="s">
        <v>171</v>
      </c>
      <c r="C76" s="59">
        <v>44604103</v>
      </c>
      <c r="D76" s="59">
        <v>44592013</v>
      </c>
      <c r="E76" s="59">
        <v>44592013</v>
      </c>
    </row>
    <row r="77" spans="1:5" s="26" customFormat="1" x14ac:dyDescent="0.25">
      <c r="A77" s="32" t="s">
        <v>134</v>
      </c>
      <c r="B77" s="37" t="s">
        <v>135</v>
      </c>
      <c r="C77" s="59">
        <v>2790720</v>
      </c>
      <c r="D77" s="59">
        <v>2790720</v>
      </c>
      <c r="E77" s="59">
        <v>2790720</v>
      </c>
    </row>
    <row r="78" spans="1:5" s="26" customFormat="1" x14ac:dyDescent="0.25">
      <c r="A78" s="32" t="s">
        <v>136</v>
      </c>
      <c r="B78" s="37" t="s">
        <v>137</v>
      </c>
      <c r="C78" s="59">
        <v>0</v>
      </c>
      <c r="D78" s="59">
        <v>1649020</v>
      </c>
      <c r="E78" s="59">
        <v>1649020</v>
      </c>
    </row>
    <row r="79" spans="1:5" s="46" customFormat="1" x14ac:dyDescent="0.25">
      <c r="A79" s="16" t="s">
        <v>138</v>
      </c>
      <c r="B79" s="44" t="s">
        <v>139</v>
      </c>
      <c r="C79" s="60">
        <f>SUM(C74:C78)</f>
        <v>146583957</v>
      </c>
      <c r="D79" s="60">
        <f t="shared" ref="D79:E79" si="6">SUM(D74:D78)</f>
        <v>146951421</v>
      </c>
      <c r="E79" s="60">
        <f t="shared" si="6"/>
        <v>146951421</v>
      </c>
    </row>
    <row r="80" spans="1:5" s="26" customFormat="1" ht="30" x14ac:dyDescent="0.25">
      <c r="A80" s="32" t="s">
        <v>66</v>
      </c>
      <c r="B80" s="45" t="s">
        <v>173</v>
      </c>
      <c r="C80" s="59">
        <v>3760000</v>
      </c>
      <c r="D80" s="59">
        <v>16354075</v>
      </c>
      <c r="E80" s="59">
        <v>16354075</v>
      </c>
    </row>
    <row r="81" spans="1:5" s="46" customFormat="1" x14ac:dyDescent="0.25">
      <c r="A81" s="16" t="s">
        <v>67</v>
      </c>
      <c r="B81" s="44" t="s">
        <v>2</v>
      </c>
      <c r="C81" s="60">
        <f>SUM(C79:C80)</f>
        <v>150343957</v>
      </c>
      <c r="D81" s="60">
        <f>SUM(D79:D80)</f>
        <v>163305496</v>
      </c>
      <c r="E81" s="60">
        <f>SUM(E79:E80)</f>
        <v>163305496</v>
      </c>
    </row>
    <row r="82" spans="1:5" s="26" customFormat="1" x14ac:dyDescent="0.25">
      <c r="A82" s="32"/>
      <c r="B82" s="37"/>
      <c r="C82" s="59"/>
      <c r="D82" s="59"/>
      <c r="E82" s="59"/>
    </row>
    <row r="83" spans="1:5" s="26" customFormat="1" x14ac:dyDescent="0.25">
      <c r="A83" s="32" t="s">
        <v>140</v>
      </c>
      <c r="B83" s="37" t="s">
        <v>172</v>
      </c>
      <c r="C83" s="59">
        <v>20300000</v>
      </c>
      <c r="D83" s="59">
        <v>20300000</v>
      </c>
      <c r="E83" s="59">
        <v>20398794</v>
      </c>
    </row>
    <row r="84" spans="1:5" s="26" customFormat="1" x14ac:dyDescent="0.25">
      <c r="A84" s="32" t="s">
        <v>141</v>
      </c>
      <c r="B84" s="37" t="s">
        <v>174</v>
      </c>
      <c r="C84" s="59">
        <v>25000000</v>
      </c>
      <c r="D84" s="59">
        <v>25000000</v>
      </c>
      <c r="E84" s="59">
        <v>22685465</v>
      </c>
    </row>
    <row r="85" spans="1:5" s="26" customFormat="1" x14ac:dyDescent="0.25">
      <c r="A85" s="32" t="s">
        <v>142</v>
      </c>
      <c r="B85" s="37" t="s">
        <v>143</v>
      </c>
      <c r="C85" s="59">
        <v>6000000</v>
      </c>
      <c r="D85" s="59">
        <v>6000000</v>
      </c>
      <c r="E85" s="59">
        <v>6615046</v>
      </c>
    </row>
    <row r="86" spans="1:5" s="26" customFormat="1" x14ac:dyDescent="0.25">
      <c r="A86" s="32" t="s">
        <v>144</v>
      </c>
      <c r="B86" s="37" t="s">
        <v>175</v>
      </c>
      <c r="C86" s="59">
        <v>0</v>
      </c>
      <c r="D86" s="59">
        <v>0</v>
      </c>
      <c r="E86" s="59">
        <v>3500</v>
      </c>
    </row>
    <row r="87" spans="1:5" s="26" customFormat="1" x14ac:dyDescent="0.25">
      <c r="A87" s="32" t="s">
        <v>145</v>
      </c>
      <c r="B87" s="37" t="s">
        <v>146</v>
      </c>
      <c r="C87" s="59">
        <v>1500000</v>
      </c>
      <c r="D87" s="59">
        <v>1500000</v>
      </c>
      <c r="E87" s="59">
        <v>2324103</v>
      </c>
    </row>
    <row r="88" spans="1:5" s="46" customFormat="1" x14ac:dyDescent="0.25">
      <c r="A88" s="16" t="s">
        <v>147</v>
      </c>
      <c r="B88" s="44" t="s">
        <v>148</v>
      </c>
      <c r="C88" s="60">
        <f>SUM(C83:C87)</f>
        <v>52800000</v>
      </c>
      <c r="D88" s="60">
        <f t="shared" ref="D88:E88" si="7">SUM(D83:D87)</f>
        <v>52800000</v>
      </c>
      <c r="E88" s="60">
        <f t="shared" si="7"/>
        <v>52026908</v>
      </c>
    </row>
    <row r="89" spans="1:5" s="26" customFormat="1" x14ac:dyDescent="0.25">
      <c r="A89" s="32"/>
      <c r="B89" s="37"/>
      <c r="C89" s="59"/>
      <c r="D89" s="59"/>
      <c r="E89" s="59"/>
    </row>
    <row r="90" spans="1:5" s="35" customFormat="1" x14ac:dyDescent="0.25">
      <c r="A90" s="32" t="s">
        <v>73</v>
      </c>
      <c r="B90" s="33" t="s">
        <v>9</v>
      </c>
      <c r="C90" s="59">
        <v>2000000</v>
      </c>
      <c r="D90" s="59">
        <v>2000000</v>
      </c>
      <c r="E90" s="59">
        <v>102858</v>
      </c>
    </row>
    <row r="91" spans="1:5" s="35" customFormat="1" x14ac:dyDescent="0.25">
      <c r="A91" s="32" t="s">
        <v>149</v>
      </c>
      <c r="B91" s="33" t="s">
        <v>176</v>
      </c>
      <c r="C91" s="59">
        <v>3000000</v>
      </c>
      <c r="D91" s="59">
        <v>3000000</v>
      </c>
      <c r="E91" s="59">
        <v>6154642</v>
      </c>
    </row>
    <row r="92" spans="1:5" s="34" customFormat="1" ht="15" customHeight="1" x14ac:dyDescent="0.25">
      <c r="A92" s="32" t="s">
        <v>74</v>
      </c>
      <c r="B92" s="33" t="s">
        <v>177</v>
      </c>
      <c r="C92" s="52">
        <v>4200000</v>
      </c>
      <c r="D92" s="52">
        <v>4200000</v>
      </c>
      <c r="E92" s="52">
        <v>4477717</v>
      </c>
    </row>
    <row r="93" spans="1:5" s="36" customFormat="1" x14ac:dyDescent="0.25">
      <c r="A93" s="32" t="s">
        <v>75</v>
      </c>
      <c r="B93" s="33" t="s">
        <v>3</v>
      </c>
      <c r="C93" s="52">
        <v>2000000</v>
      </c>
      <c r="D93" s="52">
        <v>2000000</v>
      </c>
      <c r="E93" s="52">
        <v>4646666</v>
      </c>
    </row>
    <row r="94" spans="1:5" s="38" customFormat="1" ht="15" customHeight="1" x14ac:dyDescent="0.25">
      <c r="A94" s="23" t="s">
        <v>76</v>
      </c>
      <c r="B94" s="37" t="s">
        <v>77</v>
      </c>
      <c r="C94" s="59">
        <v>3000000</v>
      </c>
      <c r="D94" s="59">
        <v>3000000</v>
      </c>
      <c r="E94" s="59">
        <v>2911000</v>
      </c>
    </row>
    <row r="95" spans="1:5" s="38" customFormat="1" ht="15" customHeight="1" x14ac:dyDescent="0.25">
      <c r="A95" s="23" t="s">
        <v>150</v>
      </c>
      <c r="B95" s="37" t="s">
        <v>151</v>
      </c>
      <c r="C95" s="59">
        <v>200043</v>
      </c>
      <c r="D95" s="59">
        <v>200043</v>
      </c>
      <c r="E95" s="59">
        <v>0</v>
      </c>
    </row>
    <row r="96" spans="1:5" s="36" customFormat="1" x14ac:dyDescent="0.25">
      <c r="A96" s="23" t="s">
        <v>78</v>
      </c>
      <c r="B96" s="33" t="s">
        <v>79</v>
      </c>
      <c r="C96" s="52">
        <v>800000</v>
      </c>
      <c r="D96" s="52">
        <v>800000</v>
      </c>
      <c r="E96" s="52">
        <v>536532</v>
      </c>
    </row>
    <row r="97" spans="1:6" s="65" customFormat="1" x14ac:dyDescent="0.25">
      <c r="A97" s="15" t="s">
        <v>80</v>
      </c>
      <c r="B97" s="62" t="s">
        <v>4</v>
      </c>
      <c r="C97" s="63">
        <f>SUM(C90:C96)</f>
        <v>15200043</v>
      </c>
      <c r="D97" s="63">
        <f>SUM(D90:D96)</f>
        <v>15200043</v>
      </c>
      <c r="E97" s="63">
        <f>SUM(E90:E96)</f>
        <v>18829415</v>
      </c>
      <c r="F97" s="64"/>
    </row>
    <row r="98" spans="1:6" s="43" customFormat="1" ht="15" customHeight="1" x14ac:dyDescent="0.25">
      <c r="A98" s="40"/>
      <c r="B98" s="41"/>
      <c r="C98" s="61"/>
      <c r="D98" s="61"/>
      <c r="E98" s="61"/>
      <c r="F98" s="42"/>
    </row>
    <row r="99" spans="1:6" s="36" customFormat="1" ht="15" customHeight="1" x14ac:dyDescent="0.25">
      <c r="A99" s="23" t="s">
        <v>154</v>
      </c>
      <c r="B99" s="33" t="s">
        <v>178</v>
      </c>
      <c r="C99" s="52">
        <v>700000</v>
      </c>
      <c r="D99" s="52">
        <v>2745187</v>
      </c>
      <c r="E99" s="52">
        <v>12636924</v>
      </c>
      <c r="F99" s="48"/>
    </row>
    <row r="100" spans="1:6" s="65" customFormat="1" x14ac:dyDescent="0.25">
      <c r="A100" s="15" t="s">
        <v>152</v>
      </c>
      <c r="B100" s="66" t="s">
        <v>153</v>
      </c>
      <c r="C100" s="60">
        <f>C99</f>
        <v>700000</v>
      </c>
      <c r="D100" s="60">
        <f>D99</f>
        <v>2745187</v>
      </c>
      <c r="E100" s="60">
        <f>E99</f>
        <v>12636924</v>
      </c>
    </row>
    <row r="101" spans="1:6" s="36" customFormat="1" ht="15" customHeight="1" x14ac:dyDescent="0.25">
      <c r="A101" s="23"/>
      <c r="B101" s="39"/>
      <c r="C101" s="59"/>
      <c r="D101" s="59"/>
      <c r="E101" s="59"/>
    </row>
    <row r="102" spans="1:6" s="36" customFormat="1" ht="15" customHeight="1" x14ac:dyDescent="0.25">
      <c r="A102" s="23" t="s">
        <v>155</v>
      </c>
      <c r="B102" s="39" t="s">
        <v>179</v>
      </c>
      <c r="C102" s="59">
        <v>1000000</v>
      </c>
      <c r="D102" s="59">
        <v>1000000</v>
      </c>
      <c r="E102" s="59">
        <v>986400</v>
      </c>
    </row>
    <row r="103" spans="1:6" s="65" customFormat="1" ht="17.25" customHeight="1" x14ac:dyDescent="0.25">
      <c r="A103" s="15" t="s">
        <v>156</v>
      </c>
      <c r="B103" s="66" t="s">
        <v>157</v>
      </c>
      <c r="C103" s="60">
        <f>C102</f>
        <v>1000000</v>
      </c>
      <c r="D103" s="60">
        <f>D102</f>
        <v>1000000</v>
      </c>
      <c r="E103" s="60">
        <f>E102</f>
        <v>986400</v>
      </c>
    </row>
    <row r="104" spans="1:6" s="43" customFormat="1" ht="15" customHeight="1" x14ac:dyDescent="0.25">
      <c r="A104" s="23"/>
      <c r="B104" s="39"/>
      <c r="C104" s="59"/>
      <c r="D104" s="59"/>
      <c r="E104" s="59"/>
    </row>
    <row r="105" spans="1:6" s="43" customFormat="1" ht="15" customHeight="1" x14ac:dyDescent="0.25">
      <c r="A105" s="23" t="s">
        <v>158</v>
      </c>
      <c r="B105" s="39" t="s">
        <v>180</v>
      </c>
      <c r="C105" s="59">
        <v>500000</v>
      </c>
      <c r="D105" s="59">
        <v>500000</v>
      </c>
      <c r="E105" s="59">
        <v>1710637</v>
      </c>
    </row>
    <row r="106" spans="1:6" s="65" customFormat="1" ht="17.25" customHeight="1" x14ac:dyDescent="0.25">
      <c r="A106" s="15" t="s">
        <v>159</v>
      </c>
      <c r="B106" s="66" t="s">
        <v>160</v>
      </c>
      <c r="C106" s="60">
        <f>C105</f>
        <v>500000</v>
      </c>
      <c r="D106" s="60">
        <f>D105</f>
        <v>500000</v>
      </c>
      <c r="E106" s="60">
        <f>E105</f>
        <v>1710637</v>
      </c>
    </row>
    <row r="107" spans="1:6" s="36" customFormat="1" ht="15" customHeight="1" x14ac:dyDescent="0.25">
      <c r="A107" s="23"/>
      <c r="B107" s="39"/>
      <c r="C107" s="59"/>
      <c r="D107" s="59"/>
      <c r="E107" s="59"/>
    </row>
    <row r="108" spans="1:6" s="43" customFormat="1" ht="17.25" x14ac:dyDescent="0.25">
      <c r="A108" s="40"/>
      <c r="B108" s="41" t="s">
        <v>5</v>
      </c>
      <c r="C108" s="61">
        <f>C81+C88+C97+C100+C103+C106</f>
        <v>220544000</v>
      </c>
      <c r="D108" s="61">
        <f>D81+D88+D97+D100+D103+D106</f>
        <v>235550726</v>
      </c>
      <c r="E108" s="61">
        <f>E81+E88+E97+E100+E103+E106</f>
        <v>249495780</v>
      </c>
    </row>
    <row r="109" spans="1:6" s="36" customFormat="1" x14ac:dyDescent="0.25">
      <c r="A109" s="23"/>
      <c r="B109" s="33"/>
      <c r="C109" s="52"/>
      <c r="D109" s="52"/>
      <c r="E109" s="52"/>
    </row>
    <row r="110" spans="1:6" s="26" customFormat="1" x14ac:dyDescent="0.25">
      <c r="A110" s="7" t="s">
        <v>68</v>
      </c>
      <c r="B110" s="8" t="s">
        <v>6</v>
      </c>
      <c r="C110" s="50">
        <v>20000000</v>
      </c>
      <c r="D110" s="50">
        <v>26418033</v>
      </c>
      <c r="E110" s="50">
        <v>26418033</v>
      </c>
    </row>
    <row r="111" spans="1:6" s="26" customFormat="1" x14ac:dyDescent="0.25">
      <c r="A111" s="7" t="s">
        <v>161</v>
      </c>
      <c r="B111" s="8" t="s">
        <v>162</v>
      </c>
      <c r="C111" s="50">
        <v>0</v>
      </c>
      <c r="D111" s="50">
        <v>0</v>
      </c>
      <c r="E111" s="50">
        <v>5479848</v>
      </c>
    </row>
    <row r="112" spans="1:6" s="26" customFormat="1" x14ac:dyDescent="0.25">
      <c r="A112" s="7"/>
      <c r="B112" s="8"/>
      <c r="C112" s="50"/>
      <c r="D112" s="50"/>
      <c r="E112" s="50"/>
    </row>
    <row r="113" spans="1:5" s="47" customFormat="1" ht="17.25" x14ac:dyDescent="0.3">
      <c r="A113" s="27"/>
      <c r="B113" s="14" t="s">
        <v>7</v>
      </c>
      <c r="C113" s="57">
        <f>SUM(C110:C112)</f>
        <v>20000000</v>
      </c>
      <c r="D113" s="57">
        <f t="shared" ref="D113:E113" si="8">SUM(D110:D112)</f>
        <v>26418033</v>
      </c>
      <c r="E113" s="57">
        <f t="shared" si="8"/>
        <v>31897881</v>
      </c>
    </row>
    <row r="114" spans="1:5" s="21" customFormat="1" ht="17.25" x14ac:dyDescent="0.3">
      <c r="A114" s="13"/>
      <c r="B114" s="14"/>
      <c r="C114" s="54"/>
      <c r="D114" s="54"/>
      <c r="E114" s="54"/>
    </row>
    <row r="115" spans="1:5" s="21" customFormat="1" ht="17.25" x14ac:dyDescent="0.3">
      <c r="A115" s="30"/>
      <c r="B115" s="31" t="s">
        <v>81</v>
      </c>
      <c r="C115" s="58">
        <f>C108+C113</f>
        <v>240544000</v>
      </c>
      <c r="D115" s="58">
        <f>D108+D113</f>
        <v>261968759</v>
      </c>
      <c r="E115" s="58">
        <f>E108+E113</f>
        <v>281393661</v>
      </c>
    </row>
    <row r="116" spans="1:5" x14ac:dyDescent="0.25">
      <c r="A116" s="2"/>
      <c r="B116" s="2"/>
      <c r="C116" s="55"/>
      <c r="D116" s="55"/>
      <c r="E116" s="55"/>
    </row>
  </sheetData>
  <mergeCells count="5">
    <mergeCell ref="A3:B3"/>
    <mergeCell ref="C3:E3"/>
    <mergeCell ref="A71:B71"/>
    <mergeCell ref="C71:E71"/>
    <mergeCell ref="A2:E2"/>
  </mergeCells>
  <pageMargins left="0.70866141732283472" right="0.70866141732283472" top="0.59055118110236227" bottom="0" header="0.31496062992125984" footer="0.31496062992125984"/>
  <pageSetup paperSize="9" orientation="landscape" r:id="rId1"/>
  <rowBreaks count="3" manualBreakCount="3">
    <brk id="34" max="16383" man="1"/>
    <brk id="69" max="16383" man="1"/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>
      <selection activeCell="A3" sqref="A3:B3"/>
    </sheetView>
  </sheetViews>
  <sheetFormatPr defaultRowHeight="15" x14ac:dyDescent="0.25"/>
  <cols>
    <col min="1" max="1" width="11.5703125" bestFit="1" customWidth="1"/>
    <col min="2" max="2" width="65.140625" bestFit="1" customWidth="1"/>
    <col min="3" max="5" width="12.7109375" bestFit="1" customWidth="1"/>
  </cols>
  <sheetData>
    <row r="1" spans="1:6" x14ac:dyDescent="0.25">
      <c r="A1" s="1"/>
      <c r="B1" s="1"/>
      <c r="C1" s="1"/>
      <c r="D1" s="1"/>
      <c r="E1" s="17" t="s">
        <v>190</v>
      </c>
    </row>
    <row r="2" spans="1:6" ht="26.25" x14ac:dyDescent="0.4">
      <c r="A2" s="71" t="s">
        <v>10</v>
      </c>
      <c r="B2" s="72"/>
      <c r="C2" s="72"/>
      <c r="D2" s="72"/>
      <c r="E2" s="73"/>
    </row>
    <row r="3" spans="1:6" ht="23.25" x14ac:dyDescent="0.35">
      <c r="A3" s="68" t="s">
        <v>64</v>
      </c>
      <c r="B3" s="69"/>
      <c r="C3" s="69" t="s">
        <v>65</v>
      </c>
      <c r="D3" s="69"/>
      <c r="E3" s="70"/>
    </row>
    <row r="4" spans="1:6" x14ac:dyDescent="0.25">
      <c r="A4" s="15"/>
      <c r="B4" s="15"/>
      <c r="C4" s="15" t="s">
        <v>8</v>
      </c>
      <c r="D4" s="15" t="s">
        <v>8</v>
      </c>
      <c r="E4" s="15" t="s">
        <v>8</v>
      </c>
    </row>
    <row r="5" spans="1:6" s="12" customFormat="1" x14ac:dyDescent="0.25">
      <c r="A5" s="16" t="s">
        <v>0</v>
      </c>
      <c r="B5" s="16" t="s">
        <v>1</v>
      </c>
      <c r="C5" s="16" t="s">
        <v>13</v>
      </c>
      <c r="D5" s="16" t="s">
        <v>11</v>
      </c>
      <c r="E5" s="16" t="s">
        <v>12</v>
      </c>
    </row>
    <row r="6" spans="1:6" s="12" customFormat="1" x14ac:dyDescent="0.25">
      <c r="A6" s="16"/>
      <c r="B6" s="16"/>
      <c r="C6" s="49"/>
      <c r="D6" s="49"/>
      <c r="E6" s="49"/>
    </row>
    <row r="7" spans="1:6" s="12" customFormat="1" x14ac:dyDescent="0.25">
      <c r="A7" s="7" t="s">
        <v>14</v>
      </c>
      <c r="B7" s="8" t="s">
        <v>15</v>
      </c>
      <c r="C7" s="50">
        <v>24415000</v>
      </c>
      <c r="D7" s="50">
        <v>24415000</v>
      </c>
      <c r="E7" s="50">
        <v>24024162</v>
      </c>
    </row>
    <row r="8" spans="1:6" x14ac:dyDescent="0.25">
      <c r="A8" s="7" t="s">
        <v>16</v>
      </c>
      <c r="B8" s="8" t="s">
        <v>17</v>
      </c>
      <c r="C8" s="51">
        <v>1938000</v>
      </c>
      <c r="D8" s="51">
        <v>1937800</v>
      </c>
      <c r="E8" s="51">
        <v>1881991</v>
      </c>
    </row>
    <row r="9" spans="1:6" s="1" customFormat="1" x14ac:dyDescent="0.25">
      <c r="A9" s="7" t="s">
        <v>18</v>
      </c>
      <c r="B9" s="8" t="s">
        <v>19</v>
      </c>
      <c r="C9" s="51">
        <v>0</v>
      </c>
      <c r="D9" s="51">
        <v>472441</v>
      </c>
      <c r="E9" s="51">
        <v>470596</v>
      </c>
    </row>
    <row r="10" spans="1:6" s="19" customFormat="1" x14ac:dyDescent="0.25">
      <c r="A10" s="5" t="s">
        <v>20</v>
      </c>
      <c r="B10" s="20" t="s">
        <v>21</v>
      </c>
      <c r="C10" s="50">
        <v>1995000</v>
      </c>
      <c r="D10" s="50">
        <v>1995200</v>
      </c>
      <c r="E10" s="50">
        <v>1995200</v>
      </c>
    </row>
    <row r="11" spans="1:6" s="1" customFormat="1" x14ac:dyDescent="0.25">
      <c r="A11" s="5" t="s">
        <v>22</v>
      </c>
      <c r="B11" s="8" t="s">
        <v>23</v>
      </c>
      <c r="C11" s="51">
        <v>1190000</v>
      </c>
      <c r="D11" s="51">
        <v>1190000</v>
      </c>
      <c r="E11" s="51">
        <v>1187440</v>
      </c>
    </row>
    <row r="12" spans="1:6" s="1" customFormat="1" x14ac:dyDescent="0.25">
      <c r="A12" s="5" t="s">
        <v>24</v>
      </c>
      <c r="B12" s="8" t="s">
        <v>25</v>
      </c>
      <c r="C12" s="51">
        <v>260000</v>
      </c>
      <c r="D12" s="51">
        <v>260000</v>
      </c>
      <c r="E12" s="51">
        <v>260000</v>
      </c>
    </row>
    <row r="13" spans="1:6" x14ac:dyDescent="0.25">
      <c r="A13" s="5" t="s">
        <v>26</v>
      </c>
      <c r="B13" s="8" t="s">
        <v>27</v>
      </c>
      <c r="C13" s="51">
        <v>700000</v>
      </c>
      <c r="D13" s="51">
        <v>700000</v>
      </c>
      <c r="E13" s="51">
        <v>693570</v>
      </c>
      <c r="F13" s="10"/>
    </row>
    <row r="14" spans="1:6" s="1" customFormat="1" x14ac:dyDescent="0.25">
      <c r="A14" s="5" t="s">
        <v>28</v>
      </c>
      <c r="B14" s="8" t="s">
        <v>29</v>
      </c>
      <c r="C14" s="51">
        <v>0</v>
      </c>
      <c r="D14" s="51">
        <v>197120</v>
      </c>
      <c r="E14" s="51">
        <v>176870</v>
      </c>
    </row>
    <row r="15" spans="1:6" ht="30" x14ac:dyDescent="0.25">
      <c r="A15" s="23" t="s">
        <v>30</v>
      </c>
      <c r="B15" s="22" t="s">
        <v>31</v>
      </c>
      <c r="C15" s="52">
        <v>0</v>
      </c>
      <c r="D15" s="52">
        <v>140760</v>
      </c>
      <c r="E15" s="52">
        <v>140760</v>
      </c>
    </row>
    <row r="16" spans="1:6" x14ac:dyDescent="0.25">
      <c r="A16" s="7" t="s">
        <v>32</v>
      </c>
      <c r="B16" s="8" t="s">
        <v>33</v>
      </c>
      <c r="C16" s="51">
        <v>600000</v>
      </c>
      <c r="D16" s="51">
        <v>584718</v>
      </c>
      <c r="E16" s="51">
        <v>315473</v>
      </c>
    </row>
    <row r="17" spans="1:5" s="24" customFormat="1" x14ac:dyDescent="0.25">
      <c r="A17" s="3" t="s">
        <v>34</v>
      </c>
      <c r="B17" s="9" t="s">
        <v>35</v>
      </c>
      <c r="C17" s="53">
        <f>SUM(C7:C16)</f>
        <v>31098000</v>
      </c>
      <c r="D17" s="53">
        <f t="shared" ref="D17:E17" si="0">SUM(D7:D16)</f>
        <v>31893039</v>
      </c>
      <c r="E17" s="53">
        <f t="shared" si="0"/>
        <v>31146062</v>
      </c>
    </row>
    <row r="18" spans="1:5" x14ac:dyDescent="0.25">
      <c r="A18" s="2"/>
      <c r="B18" s="2"/>
      <c r="C18" s="55"/>
      <c r="D18" s="55"/>
      <c r="E18" s="55"/>
    </row>
    <row r="19" spans="1:5" s="24" customFormat="1" x14ac:dyDescent="0.25">
      <c r="A19" s="3" t="s">
        <v>36</v>
      </c>
      <c r="B19" s="4" t="s">
        <v>37</v>
      </c>
      <c r="C19" s="53">
        <v>10333000</v>
      </c>
      <c r="D19" s="53">
        <v>10547126</v>
      </c>
      <c r="E19" s="53">
        <v>7104541</v>
      </c>
    </row>
    <row r="20" spans="1:5" x14ac:dyDescent="0.25">
      <c r="A20" s="11"/>
      <c r="B20" s="2"/>
      <c r="C20" s="56"/>
      <c r="D20" s="56"/>
      <c r="E20" s="56"/>
    </row>
    <row r="21" spans="1:5" x14ac:dyDescent="0.25">
      <c r="A21" s="11" t="s">
        <v>38</v>
      </c>
      <c r="B21" s="2" t="s">
        <v>39</v>
      </c>
      <c r="C21" s="56">
        <v>150000</v>
      </c>
      <c r="D21" s="56">
        <v>150000</v>
      </c>
      <c r="E21" s="56">
        <v>87083</v>
      </c>
    </row>
    <row r="22" spans="1:5" x14ac:dyDescent="0.25">
      <c r="A22" s="11" t="s">
        <v>40</v>
      </c>
      <c r="B22" s="2" t="s">
        <v>41</v>
      </c>
      <c r="C22" s="56">
        <v>200000</v>
      </c>
      <c r="D22" s="56">
        <v>228429</v>
      </c>
      <c r="E22" s="56">
        <v>178011</v>
      </c>
    </row>
    <row r="23" spans="1:5" x14ac:dyDescent="0.25">
      <c r="A23" s="11" t="s">
        <v>42</v>
      </c>
      <c r="B23" s="2" t="s">
        <v>43</v>
      </c>
      <c r="C23" s="56">
        <v>650000</v>
      </c>
      <c r="D23" s="56">
        <v>440000</v>
      </c>
      <c r="E23" s="56">
        <v>399431</v>
      </c>
    </row>
    <row r="24" spans="1:5" x14ac:dyDescent="0.25">
      <c r="A24" s="11" t="s">
        <v>45</v>
      </c>
      <c r="B24" s="25" t="s">
        <v>44</v>
      </c>
      <c r="C24" s="56">
        <v>0</v>
      </c>
      <c r="D24" s="56">
        <v>50000</v>
      </c>
      <c r="E24" s="56">
        <v>46997</v>
      </c>
    </row>
    <row r="25" spans="1:5" x14ac:dyDescent="0.25">
      <c r="A25" s="11" t="s">
        <v>46</v>
      </c>
      <c r="B25" s="2" t="s">
        <v>47</v>
      </c>
      <c r="C25" s="56">
        <v>120000</v>
      </c>
      <c r="D25" s="56">
        <v>110000</v>
      </c>
      <c r="E25" s="56">
        <v>89504</v>
      </c>
    </row>
    <row r="26" spans="1:5" x14ac:dyDescent="0.25">
      <c r="A26" s="11" t="s">
        <v>48</v>
      </c>
      <c r="B26" s="2" t="s">
        <v>49</v>
      </c>
      <c r="C26" s="56">
        <v>0</v>
      </c>
      <c r="D26" s="56">
        <v>9000</v>
      </c>
      <c r="E26" s="56">
        <v>9000</v>
      </c>
    </row>
    <row r="27" spans="1:5" x14ac:dyDescent="0.25">
      <c r="A27" s="11" t="s">
        <v>50</v>
      </c>
      <c r="B27" s="2" t="s">
        <v>51</v>
      </c>
      <c r="C27" s="56">
        <v>300000</v>
      </c>
      <c r="D27" s="56">
        <v>602000</v>
      </c>
      <c r="E27" s="56">
        <v>573284</v>
      </c>
    </row>
    <row r="28" spans="1:5" x14ac:dyDescent="0.25">
      <c r="A28" s="11" t="s">
        <v>52</v>
      </c>
      <c r="B28" s="2" t="s">
        <v>53</v>
      </c>
      <c r="C28" s="56">
        <v>200000</v>
      </c>
      <c r="D28" s="56">
        <v>109000</v>
      </c>
      <c r="E28" s="56">
        <v>89843</v>
      </c>
    </row>
    <row r="29" spans="1:5" x14ac:dyDescent="0.25">
      <c r="A29" s="11" t="s">
        <v>54</v>
      </c>
      <c r="B29" s="2" t="s">
        <v>55</v>
      </c>
      <c r="C29" s="56">
        <v>150000</v>
      </c>
      <c r="D29" s="56">
        <v>117890</v>
      </c>
      <c r="E29" s="56">
        <v>89815</v>
      </c>
    </row>
    <row r="30" spans="1:5" x14ac:dyDescent="0.25">
      <c r="A30" s="11" t="s">
        <v>56</v>
      </c>
      <c r="B30" s="2" t="s">
        <v>57</v>
      </c>
      <c r="C30" s="56">
        <v>250000</v>
      </c>
      <c r="D30" s="56">
        <v>310994</v>
      </c>
      <c r="E30" s="56">
        <v>257659</v>
      </c>
    </row>
    <row r="31" spans="1:5" x14ac:dyDescent="0.25">
      <c r="A31" s="11" t="s">
        <v>58</v>
      </c>
      <c r="B31" s="2" t="s">
        <v>59</v>
      </c>
      <c r="C31" s="56">
        <v>50000</v>
      </c>
      <c r="D31" s="56">
        <v>0</v>
      </c>
      <c r="E31" s="56">
        <v>0</v>
      </c>
    </row>
    <row r="32" spans="1:5" s="24" customFormat="1" x14ac:dyDescent="0.25">
      <c r="A32" s="3" t="s">
        <v>60</v>
      </c>
      <c r="B32" s="4" t="s">
        <v>61</v>
      </c>
      <c r="C32" s="53">
        <f>SUM(C21:C31)</f>
        <v>2070000</v>
      </c>
      <c r="D32" s="53">
        <f t="shared" ref="D32:E32" si="1">SUM(D21:D31)</f>
        <v>2127313</v>
      </c>
      <c r="E32" s="53">
        <f t="shared" si="1"/>
        <v>1820627</v>
      </c>
    </row>
    <row r="33" spans="1:5" s="1" customFormat="1" x14ac:dyDescent="0.25">
      <c r="A33" s="11"/>
      <c r="B33" s="2"/>
      <c r="C33" s="56"/>
      <c r="D33" s="56"/>
      <c r="E33" s="56"/>
    </row>
    <row r="34" spans="1:5" s="21" customFormat="1" ht="17.25" x14ac:dyDescent="0.3">
      <c r="A34" s="30"/>
      <c r="B34" s="31" t="s">
        <v>62</v>
      </c>
      <c r="C34" s="58">
        <f>C17+C19+C32</f>
        <v>43501000</v>
      </c>
      <c r="D34" s="58">
        <f>D17+D19+D32</f>
        <v>44567478</v>
      </c>
      <c r="E34" s="58">
        <f>E17+E19+E32</f>
        <v>40071230</v>
      </c>
    </row>
    <row r="35" spans="1:5" s="1" customFormat="1" x14ac:dyDescent="0.25">
      <c r="A35" s="11"/>
      <c r="B35" s="2"/>
      <c r="C35" s="56"/>
      <c r="D35" s="56"/>
      <c r="E35" s="56"/>
    </row>
    <row r="36" spans="1:5" x14ac:dyDescent="0.25">
      <c r="C36" s="17"/>
      <c r="D36" s="17"/>
      <c r="E36" s="17"/>
    </row>
    <row r="37" spans="1:5" s="1" customFormat="1" x14ac:dyDescent="0.25">
      <c r="C37" s="17"/>
      <c r="D37" s="17"/>
      <c r="E37" s="17" t="s">
        <v>186</v>
      </c>
    </row>
    <row r="38" spans="1:5" s="1" customFormat="1" ht="23.25" x14ac:dyDescent="0.35">
      <c r="A38" s="68" t="s">
        <v>64</v>
      </c>
      <c r="B38" s="69"/>
      <c r="C38" s="69" t="s">
        <v>63</v>
      </c>
      <c r="D38" s="69"/>
      <c r="E38" s="70"/>
    </row>
    <row r="39" spans="1:5" s="12" customFormat="1" x14ac:dyDescent="0.25">
      <c r="A39" s="16" t="s">
        <v>0</v>
      </c>
      <c r="B39" s="16" t="s">
        <v>1</v>
      </c>
      <c r="C39" s="16" t="s">
        <v>13</v>
      </c>
      <c r="D39" s="16" t="s">
        <v>11</v>
      </c>
      <c r="E39" s="16" t="s">
        <v>12</v>
      </c>
    </row>
    <row r="40" spans="1:5" s="26" customFormat="1" x14ac:dyDescent="0.25">
      <c r="A40" s="16"/>
      <c r="B40" s="16"/>
      <c r="C40" s="49"/>
      <c r="D40" s="49"/>
      <c r="E40" s="49"/>
    </row>
    <row r="41" spans="1:5" s="26" customFormat="1" ht="30" x14ac:dyDescent="0.25">
      <c r="A41" s="32" t="s">
        <v>66</v>
      </c>
      <c r="B41" s="67" t="s">
        <v>184</v>
      </c>
      <c r="C41" s="59">
        <v>0</v>
      </c>
      <c r="D41" s="59">
        <v>466562</v>
      </c>
      <c r="E41" s="59">
        <v>466562</v>
      </c>
    </row>
    <row r="42" spans="1:5" s="18" customFormat="1" x14ac:dyDescent="0.25">
      <c r="A42" s="7"/>
      <c r="B42" s="8"/>
      <c r="C42" s="51"/>
      <c r="D42" s="51"/>
      <c r="E42" s="51"/>
    </row>
    <row r="43" spans="1:5" s="29" customFormat="1" ht="17.25" x14ac:dyDescent="0.3">
      <c r="A43" s="13"/>
      <c r="B43" s="28" t="s">
        <v>5</v>
      </c>
      <c r="C43" s="57">
        <f>SUM(C41:C42)</f>
        <v>0</v>
      </c>
      <c r="D43" s="57">
        <f t="shared" ref="D43:E43" si="2">SUM(D41:D42)</f>
        <v>466562</v>
      </c>
      <c r="E43" s="57">
        <f t="shared" si="2"/>
        <v>466562</v>
      </c>
    </row>
    <row r="44" spans="1:5" s="18" customFormat="1" x14ac:dyDescent="0.25">
      <c r="A44" s="5"/>
      <c r="B44" s="8"/>
      <c r="C44" s="51"/>
      <c r="D44" s="51"/>
      <c r="E44" s="51"/>
    </row>
    <row r="45" spans="1:5" s="18" customFormat="1" x14ac:dyDescent="0.25">
      <c r="A45" s="5" t="s">
        <v>68</v>
      </c>
      <c r="B45" s="8" t="s">
        <v>6</v>
      </c>
      <c r="C45" s="51">
        <v>583000</v>
      </c>
      <c r="D45" s="51">
        <v>582916</v>
      </c>
      <c r="E45" s="51">
        <v>582916</v>
      </c>
    </row>
    <row r="46" spans="1:5" s="18" customFormat="1" x14ac:dyDescent="0.25">
      <c r="A46" s="5" t="s">
        <v>69</v>
      </c>
      <c r="B46" s="6" t="s">
        <v>181</v>
      </c>
      <c r="C46" s="50">
        <v>42918000</v>
      </c>
      <c r="D46" s="50">
        <v>43518000</v>
      </c>
      <c r="E46" s="50">
        <v>39021752</v>
      </c>
    </row>
    <row r="47" spans="1:5" s="18" customFormat="1" x14ac:dyDescent="0.25">
      <c r="A47" s="5"/>
      <c r="B47" s="6"/>
      <c r="C47" s="50"/>
      <c r="D47" s="50"/>
      <c r="E47" s="50"/>
    </row>
    <row r="48" spans="1:5" s="21" customFormat="1" ht="17.25" x14ac:dyDescent="0.3">
      <c r="A48" s="13"/>
      <c r="B48" s="14" t="s">
        <v>7</v>
      </c>
      <c r="C48" s="54">
        <f>SUM(C45:C47)</f>
        <v>43501000</v>
      </c>
      <c r="D48" s="54">
        <f t="shared" ref="D48:E48" si="3">SUM(D45:D47)</f>
        <v>44100916</v>
      </c>
      <c r="E48" s="54">
        <f t="shared" si="3"/>
        <v>39604668</v>
      </c>
    </row>
    <row r="49" spans="1:5" s="21" customFormat="1" ht="17.25" x14ac:dyDescent="0.3">
      <c r="A49" s="13"/>
      <c r="B49" s="14"/>
      <c r="C49" s="54"/>
      <c r="D49" s="54"/>
      <c r="E49" s="54"/>
    </row>
    <row r="50" spans="1:5" s="21" customFormat="1" ht="17.25" x14ac:dyDescent="0.3">
      <c r="A50" s="30"/>
      <c r="B50" s="31" t="s">
        <v>81</v>
      </c>
      <c r="C50" s="58">
        <f>C43+C48</f>
        <v>43501000</v>
      </c>
      <c r="D50" s="58">
        <f>D43+D48</f>
        <v>44567478</v>
      </c>
      <c r="E50" s="58">
        <f>E43+E48</f>
        <v>40071230</v>
      </c>
    </row>
    <row r="51" spans="1:5" s="18" customFormat="1" x14ac:dyDescent="0.25">
      <c r="A51" s="5"/>
      <c r="B51" s="8"/>
      <c r="C51" s="51"/>
      <c r="D51" s="51"/>
      <c r="E51" s="51"/>
    </row>
  </sheetData>
  <mergeCells count="5">
    <mergeCell ref="A2:E2"/>
    <mergeCell ref="C3:E3"/>
    <mergeCell ref="A3:B3"/>
    <mergeCell ref="A38:B38"/>
    <mergeCell ref="C38:E38"/>
  </mergeCells>
  <pageMargins left="0.70866141732283472" right="0.70866141732283472" top="0.74803149606299213" bottom="0" header="0.31496062992125984" footer="0.31496062992125984"/>
  <pageSetup paperSize="9" orientation="landscape" r:id="rId1"/>
  <rowBreaks count="2" manualBreakCount="2">
    <brk id="20" max="16383" man="1"/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50"/>
  <sheetViews>
    <sheetView workbookViewId="0">
      <selection activeCell="B1" sqref="B1"/>
    </sheetView>
  </sheetViews>
  <sheetFormatPr defaultRowHeight="15" x14ac:dyDescent="0.25"/>
  <cols>
    <col min="1" max="1" width="11.5703125" bestFit="1" customWidth="1"/>
    <col min="2" max="2" width="63.5703125" customWidth="1"/>
    <col min="3" max="3" width="12.85546875" customWidth="1"/>
    <col min="4" max="5" width="12.7109375" bestFit="1" customWidth="1"/>
  </cols>
  <sheetData>
    <row r="1" spans="1:6" s="1" customFormat="1" x14ac:dyDescent="0.25">
      <c r="E1" s="17" t="s">
        <v>189</v>
      </c>
    </row>
    <row r="2" spans="1:6" ht="26.25" x14ac:dyDescent="0.4">
      <c r="A2" s="71" t="s">
        <v>10</v>
      </c>
      <c r="B2" s="72"/>
      <c r="C2" s="72"/>
      <c r="D2" s="72"/>
      <c r="E2" s="73"/>
    </row>
    <row r="3" spans="1:6" s="1" customFormat="1" ht="23.25" x14ac:dyDescent="0.35">
      <c r="A3" s="68" t="s">
        <v>70</v>
      </c>
      <c r="B3" s="69"/>
      <c r="C3" s="69" t="s">
        <v>65</v>
      </c>
      <c r="D3" s="69"/>
      <c r="E3" s="70"/>
    </row>
    <row r="4" spans="1:6" s="1" customFormat="1" x14ac:dyDescent="0.25">
      <c r="A4" s="15"/>
      <c r="B4" s="15"/>
      <c r="C4" s="15" t="s">
        <v>8</v>
      </c>
      <c r="D4" s="15" t="s">
        <v>8</v>
      </c>
      <c r="E4" s="15" t="s">
        <v>8</v>
      </c>
    </row>
    <row r="5" spans="1:6" s="12" customFormat="1" x14ac:dyDescent="0.25">
      <c r="A5" s="16" t="s">
        <v>0</v>
      </c>
      <c r="B5" s="16" t="s">
        <v>1</v>
      </c>
      <c r="C5" s="16" t="s">
        <v>13</v>
      </c>
      <c r="D5" s="16" t="s">
        <v>11</v>
      </c>
      <c r="E5" s="16" t="s">
        <v>12</v>
      </c>
    </row>
    <row r="6" spans="1:6" s="12" customFormat="1" x14ac:dyDescent="0.25">
      <c r="A6" s="16"/>
      <c r="B6" s="16"/>
      <c r="C6" s="49"/>
      <c r="D6" s="49"/>
      <c r="E6" s="49"/>
    </row>
    <row r="7" spans="1:6" s="12" customFormat="1" x14ac:dyDescent="0.25">
      <c r="A7" s="7" t="s">
        <v>14</v>
      </c>
      <c r="B7" s="8" t="s">
        <v>15</v>
      </c>
      <c r="C7" s="50">
        <v>37131000</v>
      </c>
      <c r="D7" s="50">
        <v>36837917</v>
      </c>
      <c r="E7" s="50">
        <v>36682436</v>
      </c>
    </row>
    <row r="8" spans="1:6" s="1" customFormat="1" x14ac:dyDescent="0.25">
      <c r="A8" s="7" t="s">
        <v>16</v>
      </c>
      <c r="B8" s="8" t="s">
        <v>17</v>
      </c>
      <c r="C8" s="51">
        <v>800000</v>
      </c>
      <c r="D8" s="51">
        <v>800000</v>
      </c>
      <c r="E8" s="51">
        <v>670000</v>
      </c>
    </row>
    <row r="9" spans="1:6" s="1" customFormat="1" x14ac:dyDescent="0.25">
      <c r="A9" s="5" t="s">
        <v>26</v>
      </c>
      <c r="B9" s="8" t="s">
        <v>27</v>
      </c>
      <c r="C9" s="51">
        <v>200000</v>
      </c>
      <c r="D9" s="51">
        <v>200000</v>
      </c>
      <c r="E9" s="51">
        <v>191150</v>
      </c>
      <c r="F9" s="10"/>
    </row>
    <row r="10" spans="1:6" s="1" customFormat="1" x14ac:dyDescent="0.25">
      <c r="A10" s="7" t="s">
        <v>32</v>
      </c>
      <c r="B10" s="8" t="s">
        <v>33</v>
      </c>
      <c r="C10" s="51">
        <v>120000</v>
      </c>
      <c r="D10" s="51">
        <v>144108</v>
      </c>
      <c r="E10" s="51">
        <v>144108</v>
      </c>
    </row>
    <row r="11" spans="1:6" s="24" customFormat="1" x14ac:dyDescent="0.25">
      <c r="A11" s="3" t="s">
        <v>34</v>
      </c>
      <c r="B11" s="9" t="s">
        <v>35</v>
      </c>
      <c r="C11" s="53">
        <f>SUBTOTAL(9,C7:C10)</f>
        <v>38251000</v>
      </c>
      <c r="D11" s="53">
        <f t="shared" ref="D11:E11" si="0">SUBTOTAL(9,D7:D10)</f>
        <v>37982025</v>
      </c>
      <c r="E11" s="53">
        <f t="shared" si="0"/>
        <v>37687694</v>
      </c>
    </row>
    <row r="12" spans="1:6" s="1" customFormat="1" x14ac:dyDescent="0.25">
      <c r="A12" s="2"/>
      <c r="B12" s="2"/>
      <c r="C12" s="55"/>
      <c r="D12" s="55"/>
      <c r="E12" s="55"/>
    </row>
    <row r="13" spans="1:6" s="24" customFormat="1" x14ac:dyDescent="0.25">
      <c r="A13" s="3" t="s">
        <v>36</v>
      </c>
      <c r="B13" s="4" t="s">
        <v>37</v>
      </c>
      <c r="C13" s="53">
        <v>10258000</v>
      </c>
      <c r="D13" s="53">
        <v>10008000</v>
      </c>
      <c r="E13" s="53">
        <v>9947363</v>
      </c>
    </row>
    <row r="14" spans="1:6" s="1" customFormat="1" x14ac:dyDescent="0.25">
      <c r="A14" s="11"/>
      <c r="B14" s="2"/>
      <c r="C14" s="56"/>
      <c r="D14" s="56"/>
      <c r="E14" s="56"/>
    </row>
    <row r="15" spans="1:6" s="1" customFormat="1" x14ac:dyDescent="0.25">
      <c r="A15" s="11" t="s">
        <v>38</v>
      </c>
      <c r="B15" s="2" t="s">
        <v>39</v>
      </c>
      <c r="C15" s="56">
        <v>180000</v>
      </c>
      <c r="D15" s="56">
        <v>405000</v>
      </c>
      <c r="E15" s="56">
        <v>403534</v>
      </c>
    </row>
    <row r="16" spans="1:6" s="1" customFormat="1" x14ac:dyDescent="0.25">
      <c r="A16" s="11" t="s">
        <v>40</v>
      </c>
      <c r="B16" s="2" t="s">
        <v>41</v>
      </c>
      <c r="C16" s="56">
        <v>385000</v>
      </c>
      <c r="D16" s="56">
        <v>385000</v>
      </c>
      <c r="E16" s="56">
        <v>353841</v>
      </c>
    </row>
    <row r="17" spans="1:5" s="1" customFormat="1" x14ac:dyDescent="0.25">
      <c r="A17" s="11" t="s">
        <v>42</v>
      </c>
      <c r="B17" s="2" t="s">
        <v>43</v>
      </c>
      <c r="C17" s="56">
        <v>0</v>
      </c>
      <c r="D17" s="56">
        <v>20000</v>
      </c>
      <c r="E17" s="56">
        <v>18465</v>
      </c>
    </row>
    <row r="18" spans="1:5" s="1" customFormat="1" x14ac:dyDescent="0.25">
      <c r="A18" s="11" t="s">
        <v>45</v>
      </c>
      <c r="B18" s="25" t="s">
        <v>44</v>
      </c>
      <c r="C18" s="56">
        <v>60000</v>
      </c>
      <c r="D18" s="56">
        <v>80000</v>
      </c>
      <c r="E18" s="56">
        <v>59272</v>
      </c>
    </row>
    <row r="19" spans="1:5" s="1" customFormat="1" x14ac:dyDescent="0.25">
      <c r="A19" s="11" t="s">
        <v>46</v>
      </c>
      <c r="B19" s="2" t="s">
        <v>47</v>
      </c>
      <c r="C19" s="56">
        <v>1500000</v>
      </c>
      <c r="D19" s="56">
        <v>1035000</v>
      </c>
      <c r="E19" s="56">
        <v>401668</v>
      </c>
    </row>
    <row r="20" spans="1:5" s="1" customFormat="1" x14ac:dyDescent="0.25">
      <c r="A20" s="11" t="s">
        <v>71</v>
      </c>
      <c r="B20" s="2" t="s">
        <v>72</v>
      </c>
      <c r="C20" s="56">
        <v>6300000</v>
      </c>
      <c r="D20" s="56">
        <v>6300000</v>
      </c>
      <c r="E20" s="56">
        <v>5950122</v>
      </c>
    </row>
    <row r="21" spans="1:5" s="1" customFormat="1" x14ac:dyDescent="0.25">
      <c r="A21" s="11" t="s">
        <v>48</v>
      </c>
      <c r="B21" s="2" t="s">
        <v>49</v>
      </c>
      <c r="C21" s="56">
        <v>250000</v>
      </c>
      <c r="D21" s="56">
        <v>100000</v>
      </c>
      <c r="E21" s="56">
        <v>57500</v>
      </c>
    </row>
    <row r="22" spans="1:5" s="1" customFormat="1" x14ac:dyDescent="0.25">
      <c r="A22" s="11" t="s">
        <v>50</v>
      </c>
      <c r="B22" s="2" t="s">
        <v>51</v>
      </c>
      <c r="C22" s="56">
        <v>55000</v>
      </c>
      <c r="D22" s="56">
        <v>55000</v>
      </c>
      <c r="E22" s="56">
        <v>11462</v>
      </c>
    </row>
    <row r="23" spans="1:5" s="1" customFormat="1" x14ac:dyDescent="0.25">
      <c r="A23" s="11" t="s">
        <v>52</v>
      </c>
      <c r="B23" s="2" t="s">
        <v>53</v>
      </c>
      <c r="C23" s="56">
        <v>225000</v>
      </c>
      <c r="D23" s="56">
        <v>226500</v>
      </c>
      <c r="E23" s="56">
        <v>226231</v>
      </c>
    </row>
    <row r="24" spans="1:5" s="1" customFormat="1" x14ac:dyDescent="0.25">
      <c r="A24" s="11" t="s">
        <v>54</v>
      </c>
      <c r="B24" s="2" t="s">
        <v>55</v>
      </c>
      <c r="C24" s="56">
        <v>35000</v>
      </c>
      <c r="D24" s="56">
        <v>35000</v>
      </c>
      <c r="E24" s="56">
        <v>24720</v>
      </c>
    </row>
    <row r="25" spans="1:5" s="1" customFormat="1" x14ac:dyDescent="0.25">
      <c r="A25" s="11" t="s">
        <v>56</v>
      </c>
      <c r="B25" s="2" t="s">
        <v>57</v>
      </c>
      <c r="C25" s="56">
        <v>2415000</v>
      </c>
      <c r="D25" s="56">
        <v>1999000</v>
      </c>
      <c r="E25" s="56">
        <v>1892497</v>
      </c>
    </row>
    <row r="26" spans="1:5" s="1" customFormat="1" x14ac:dyDescent="0.25">
      <c r="A26" s="11" t="s">
        <v>58</v>
      </c>
      <c r="B26" s="2" t="s">
        <v>59</v>
      </c>
      <c r="C26" s="56">
        <v>0</v>
      </c>
      <c r="D26" s="56">
        <v>14500</v>
      </c>
      <c r="E26" s="56">
        <v>12750</v>
      </c>
    </row>
    <row r="27" spans="1:5" s="24" customFormat="1" x14ac:dyDescent="0.25">
      <c r="A27" s="3" t="s">
        <v>60</v>
      </c>
      <c r="B27" s="4" t="s">
        <v>61</v>
      </c>
      <c r="C27" s="53">
        <f>SUBTOTAL(9,C15:C26)</f>
        <v>11405000</v>
      </c>
      <c r="D27" s="53">
        <f t="shared" ref="D27:E27" si="1">SUBTOTAL(9,D15:D26)</f>
        <v>10655000</v>
      </c>
      <c r="E27" s="53">
        <f t="shared" si="1"/>
        <v>9412062</v>
      </c>
    </row>
    <row r="28" spans="1:5" s="1" customFormat="1" x14ac:dyDescent="0.25">
      <c r="A28" s="11"/>
      <c r="B28" s="2"/>
      <c r="C28" s="56"/>
      <c r="D28" s="56"/>
      <c r="E28" s="56"/>
    </row>
    <row r="29" spans="1:5" s="21" customFormat="1" ht="17.25" x14ac:dyDescent="0.3">
      <c r="A29" s="30"/>
      <c r="B29" s="31" t="s">
        <v>62</v>
      </c>
      <c r="C29" s="58">
        <f>C11+C13+C27</f>
        <v>59914000</v>
      </c>
      <c r="D29" s="58">
        <f>D11+D13+D27</f>
        <v>58645025</v>
      </c>
      <c r="E29" s="58">
        <f>E11+E13+E27</f>
        <v>57047119</v>
      </c>
    </row>
    <row r="30" spans="1:5" s="1" customFormat="1" x14ac:dyDescent="0.25">
      <c r="A30" s="11"/>
      <c r="B30" s="2"/>
      <c r="C30" s="56"/>
      <c r="D30" s="56"/>
      <c r="E30" s="56"/>
    </row>
    <row r="31" spans="1:5" s="1" customFormat="1" x14ac:dyDescent="0.25">
      <c r="C31" s="17"/>
      <c r="D31" s="17"/>
      <c r="E31" s="17"/>
    </row>
    <row r="32" spans="1:5" s="1" customFormat="1" x14ac:dyDescent="0.25">
      <c r="C32" s="17"/>
      <c r="D32" s="17"/>
      <c r="E32" s="17" t="s">
        <v>185</v>
      </c>
    </row>
    <row r="33" spans="1:5" s="1" customFormat="1" ht="23.25" x14ac:dyDescent="0.35">
      <c r="A33" s="68" t="s">
        <v>70</v>
      </c>
      <c r="B33" s="69"/>
      <c r="C33" s="69" t="s">
        <v>63</v>
      </c>
      <c r="D33" s="69"/>
      <c r="E33" s="70"/>
    </row>
    <row r="34" spans="1:5" s="12" customFormat="1" x14ac:dyDescent="0.25">
      <c r="A34" s="16" t="s">
        <v>0</v>
      </c>
      <c r="B34" s="16" t="s">
        <v>1</v>
      </c>
      <c r="C34" s="16" t="s">
        <v>13</v>
      </c>
      <c r="D34" s="16" t="s">
        <v>11</v>
      </c>
      <c r="E34" s="16" t="s">
        <v>12</v>
      </c>
    </row>
    <row r="35" spans="1:5" s="26" customFormat="1" x14ac:dyDescent="0.25">
      <c r="A35" s="16"/>
      <c r="B35" s="16"/>
      <c r="C35" s="49"/>
      <c r="D35" s="49"/>
      <c r="E35" s="49"/>
    </row>
    <row r="36" spans="1:5" s="35" customFormat="1" x14ac:dyDescent="0.25">
      <c r="A36" s="32" t="s">
        <v>73</v>
      </c>
      <c r="B36" s="33" t="s">
        <v>9</v>
      </c>
      <c r="C36" s="59">
        <v>0</v>
      </c>
      <c r="D36" s="59">
        <v>0</v>
      </c>
      <c r="E36" s="59">
        <v>26835</v>
      </c>
    </row>
    <row r="37" spans="1:5" s="34" customFormat="1" ht="15" customHeight="1" x14ac:dyDescent="0.25">
      <c r="A37" s="32" t="s">
        <v>74</v>
      </c>
      <c r="B37" s="33" t="s">
        <v>182</v>
      </c>
      <c r="C37" s="52">
        <v>480000</v>
      </c>
      <c r="D37" s="52">
        <v>480000</v>
      </c>
      <c r="E37" s="52">
        <v>328621</v>
      </c>
    </row>
    <row r="38" spans="1:5" s="36" customFormat="1" x14ac:dyDescent="0.25">
      <c r="A38" s="32" t="s">
        <v>75</v>
      </c>
      <c r="B38" s="33" t="s">
        <v>3</v>
      </c>
      <c r="C38" s="52">
        <v>230000</v>
      </c>
      <c r="D38" s="52">
        <v>230000</v>
      </c>
      <c r="E38" s="52">
        <v>171899</v>
      </c>
    </row>
    <row r="39" spans="1:5" s="38" customFormat="1" ht="15" customHeight="1" x14ac:dyDescent="0.25">
      <c r="A39" s="23" t="s">
        <v>76</v>
      </c>
      <c r="B39" s="37" t="s">
        <v>77</v>
      </c>
      <c r="C39" s="59">
        <v>1700000</v>
      </c>
      <c r="D39" s="59">
        <v>1700000</v>
      </c>
      <c r="E39" s="59">
        <v>1481000</v>
      </c>
    </row>
    <row r="40" spans="1:5" s="36" customFormat="1" x14ac:dyDescent="0.25">
      <c r="A40" s="23" t="s">
        <v>78</v>
      </c>
      <c r="B40" s="33" t="s">
        <v>183</v>
      </c>
      <c r="C40" s="52">
        <v>365000</v>
      </c>
      <c r="D40" s="52">
        <v>365000</v>
      </c>
      <c r="E40" s="52">
        <v>281319</v>
      </c>
    </row>
    <row r="41" spans="1:5" s="36" customFormat="1" x14ac:dyDescent="0.25">
      <c r="A41" s="23"/>
      <c r="B41" s="39"/>
      <c r="C41" s="59"/>
      <c r="D41" s="59"/>
      <c r="E41" s="59"/>
    </row>
    <row r="42" spans="1:5" s="43" customFormat="1" ht="17.25" x14ac:dyDescent="0.25">
      <c r="A42" s="40"/>
      <c r="B42" s="41" t="s">
        <v>5</v>
      </c>
      <c r="C42" s="61">
        <f>SUBTOTAL(9,C36:C41)</f>
        <v>2775000</v>
      </c>
      <c r="D42" s="61">
        <f t="shared" ref="D42:E42" si="2">SUBTOTAL(9,D36:D41)</f>
        <v>2775000</v>
      </c>
      <c r="E42" s="61">
        <f t="shared" si="2"/>
        <v>2289674</v>
      </c>
    </row>
    <row r="43" spans="1:5" s="36" customFormat="1" x14ac:dyDescent="0.25">
      <c r="A43" s="23"/>
      <c r="B43" s="33"/>
      <c r="C43" s="52"/>
      <c r="D43" s="52"/>
      <c r="E43" s="52"/>
    </row>
    <row r="44" spans="1:5" s="18" customFormat="1" x14ac:dyDescent="0.25">
      <c r="A44" s="5" t="s">
        <v>68</v>
      </c>
      <c r="B44" s="8" t="s">
        <v>6</v>
      </c>
      <c r="C44" s="51">
        <v>149000</v>
      </c>
      <c r="D44" s="51">
        <v>149491</v>
      </c>
      <c r="E44" s="51">
        <v>149491</v>
      </c>
    </row>
    <row r="45" spans="1:5" s="18" customFormat="1" x14ac:dyDescent="0.25">
      <c r="A45" s="5" t="s">
        <v>69</v>
      </c>
      <c r="B45" s="6" t="s">
        <v>181</v>
      </c>
      <c r="C45" s="50">
        <v>56990000</v>
      </c>
      <c r="D45" s="50">
        <v>55720534</v>
      </c>
      <c r="E45" s="50">
        <v>54607954</v>
      </c>
    </row>
    <row r="46" spans="1:5" s="18" customFormat="1" x14ac:dyDescent="0.25">
      <c r="A46" s="5"/>
      <c r="B46" s="8"/>
      <c r="C46" s="51"/>
      <c r="D46" s="51"/>
      <c r="E46" s="51"/>
    </row>
    <row r="47" spans="1:5" s="21" customFormat="1" ht="17.25" x14ac:dyDescent="0.3">
      <c r="A47" s="13"/>
      <c r="B47" s="14" t="s">
        <v>7</v>
      </c>
      <c r="C47" s="54">
        <f>SUBTOTAL(9,C44:C46)</f>
        <v>57139000</v>
      </c>
      <c r="D47" s="54">
        <f t="shared" ref="D47:E47" si="3">SUBTOTAL(9,D44:D46)</f>
        <v>55870025</v>
      </c>
      <c r="E47" s="54">
        <f t="shared" si="3"/>
        <v>54757445</v>
      </c>
    </row>
    <row r="48" spans="1:5" s="21" customFormat="1" ht="17.25" x14ac:dyDescent="0.3">
      <c r="A48" s="13"/>
      <c r="B48" s="14"/>
      <c r="C48" s="54"/>
      <c r="D48" s="54"/>
      <c r="E48" s="54"/>
    </row>
    <row r="49" spans="1:5" s="21" customFormat="1" ht="17.25" x14ac:dyDescent="0.3">
      <c r="A49" s="30"/>
      <c r="B49" s="31" t="s">
        <v>81</v>
      </c>
      <c r="C49" s="58">
        <f>C42+C47</f>
        <v>59914000</v>
      </c>
      <c r="D49" s="58">
        <f>D42+D47</f>
        <v>58645025</v>
      </c>
      <c r="E49" s="58">
        <f>E42+E47</f>
        <v>57047119</v>
      </c>
    </row>
    <row r="50" spans="1:5" s="18" customFormat="1" x14ac:dyDescent="0.25">
      <c r="A50" s="5"/>
      <c r="B50" s="8"/>
      <c r="C50" s="51"/>
      <c r="D50" s="51"/>
      <c r="E50" s="51"/>
    </row>
  </sheetData>
  <autoFilter ref="A2:E9">
    <filterColumn colId="0" showButton="0"/>
    <filterColumn colId="1" showButton="0">
      <colorFilter dxfId="0" cellColor="0"/>
    </filterColumn>
    <filterColumn colId="2" showButton="0"/>
    <filterColumn colId="3" showButton="0"/>
  </autoFilter>
  <mergeCells count="5">
    <mergeCell ref="A33:B33"/>
    <mergeCell ref="C33:E33"/>
    <mergeCell ref="A2:E2"/>
    <mergeCell ref="A3:B3"/>
    <mergeCell ref="C3:E3"/>
  </mergeCells>
  <pageMargins left="0.70866141732283472" right="0.70866141732283472" top="0.74803149606299213" bottom="0" header="0.31496062992125984" footer="0.31496062992125984"/>
  <pageSetup paperSize="9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Önkormányzat-2016.</vt:lpstr>
      <vt:lpstr>PH-2017.</vt:lpstr>
      <vt:lpstr>Hétszínvirág Óvoda-2016.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Felhasznalo</cp:lastModifiedBy>
  <cp:lastPrinted>2017-05-10T07:52:13Z</cp:lastPrinted>
  <dcterms:created xsi:type="dcterms:W3CDTF">2014-05-20T12:07:58Z</dcterms:created>
  <dcterms:modified xsi:type="dcterms:W3CDTF">2017-05-26T10:36:24Z</dcterms:modified>
</cp:coreProperties>
</file>