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05" windowWidth="15450" windowHeight="9810" activeTab="0"/>
  </bookViews>
  <sheets>
    <sheet name="1.sz.mell.2016.mód.III." sheetId="1" r:id="rId1"/>
  </sheets>
  <definedNames/>
  <calcPr fullCalcOnLoad="1"/>
</workbook>
</file>

<file path=xl/sharedStrings.xml><?xml version="1.0" encoding="utf-8"?>
<sst xmlns="http://schemas.openxmlformats.org/spreadsheetml/2006/main" count="112" uniqueCount="86">
  <si>
    <t>1.számú melléklet</t>
  </si>
  <si>
    <t>működési, felhalmozási kiadásainak, bevételeinek mérlegszerű bemutatása</t>
  </si>
  <si>
    <t>ezer Ft-ban</t>
  </si>
  <si>
    <t>Megnevezés</t>
  </si>
  <si>
    <t xml:space="preserve">I. </t>
  </si>
  <si>
    <t xml:space="preserve">MŰKÖDÉSI KÖLTSÉGVETÉSI BEVÉTELEK </t>
  </si>
  <si>
    <t>Működési célú átvett pénzeszköz</t>
  </si>
  <si>
    <t>II.</t>
  </si>
  <si>
    <t xml:space="preserve"> MŰKÖDÉSI KÖLTSÉGVETÉSI KIADÁSOK   </t>
  </si>
  <si>
    <t>Személyi juttatások</t>
  </si>
  <si>
    <t>Dologi kiadások</t>
  </si>
  <si>
    <t>Ellátottak pénzbeli juttatása</t>
  </si>
  <si>
    <t>Egyéb működési célú kiadások</t>
  </si>
  <si>
    <t>III.</t>
  </si>
  <si>
    <t xml:space="preserve">FELHALMOZÁSI KÖLTSÉGVETÉSI BEVÉTELEK </t>
  </si>
  <si>
    <t>Felhalmozási bevételek</t>
  </si>
  <si>
    <t>Felhalmozási célú átvett pénzeszközök</t>
  </si>
  <si>
    <t>IV.</t>
  </si>
  <si>
    <t>Egyéb felhalmozási kiadások</t>
  </si>
  <si>
    <t>Közhatalmi bevételek</t>
  </si>
  <si>
    <t>Beruházások</t>
  </si>
  <si>
    <t>Hosszú lejáratú hitel felvétele</t>
  </si>
  <si>
    <t>Rövid lejáratú hitel felvétele</t>
  </si>
  <si>
    <t>Kölcsön felvétele</t>
  </si>
  <si>
    <t>Költségvetési maradvány</t>
  </si>
  <si>
    <t>Irányító szervi támogatásként folyósított támogatás</t>
  </si>
  <si>
    <t>Befektetési vagy forgatási célú hitelviszonyt megtestesítő értékpapír kibocsátása,értékesítése</t>
  </si>
  <si>
    <t>Hosszú lejáratú hitel tőkeösszegének törlesztése</t>
  </si>
  <si>
    <t>Rövid lejáratú hitel tőkeösszegének törlesztése</t>
  </si>
  <si>
    <t>Kölcsön tőkeösszegének törlesztése</t>
  </si>
  <si>
    <t>Irányító szervi támogatásként folyósított támogatás kiutalása</t>
  </si>
  <si>
    <t xml:space="preserve">FELHALMOZÁSI KÖLTSÉGVETÉSI  KIADÁSOK  </t>
  </si>
  <si>
    <t>Működési bevételek</t>
  </si>
  <si>
    <t>Működési célú támogatások  Áh-n belülről</t>
  </si>
  <si>
    <t>Működési költségvetési bevételek összesen (I.+…+IV.)</t>
  </si>
  <si>
    <t>V.</t>
  </si>
  <si>
    <t>Munkaadókat terhelő járulékok és szociális hozzájárulási adó</t>
  </si>
  <si>
    <t xml:space="preserve">  Elvonások és befizetések</t>
  </si>
  <si>
    <t xml:space="preserve">  Egyéb működési célú támogatások Áh-on belülre</t>
  </si>
  <si>
    <t xml:space="preserve">  Működési célú visszatér.támog.,kölcsönök nyújtása Áh-on kívülre</t>
  </si>
  <si>
    <t xml:space="preserve">  Egyéb működési célú támogatások Áh-on kívülre</t>
  </si>
  <si>
    <t xml:space="preserve">  Tartalékok</t>
  </si>
  <si>
    <t xml:space="preserve">       Általános tartalék</t>
  </si>
  <si>
    <t xml:space="preserve">       Céltartalék</t>
  </si>
  <si>
    <t>Működési költségvetési kiadások öszesen (I.+…V.)</t>
  </si>
  <si>
    <t>A.</t>
  </si>
  <si>
    <t>B.</t>
  </si>
  <si>
    <t>Működési költségvetési egyenleg (A.-B.)</t>
  </si>
  <si>
    <t>Felhalmozási célú támogatások Áh-on belülről</t>
  </si>
  <si>
    <t>VI.</t>
  </si>
  <si>
    <t>VII.</t>
  </si>
  <si>
    <t>Felhalmozási költségvetési bevételek összesen (V.+…VII.)</t>
  </si>
  <si>
    <t>C.</t>
  </si>
  <si>
    <t>VIII.</t>
  </si>
  <si>
    <t xml:space="preserve">  Egyéb felhalmozási célú támogatások Áh-on belülre</t>
  </si>
  <si>
    <t xml:space="preserve">  Egyéb felhalmozási célú támogatások Áh-on kívülre</t>
  </si>
  <si>
    <t xml:space="preserve">  Lakástámogatás</t>
  </si>
  <si>
    <t>D.</t>
  </si>
  <si>
    <t>Felhalmozási költségvetési kiadások összesen (VI.+…VIII.)</t>
  </si>
  <si>
    <t>Felhalmozási költségvetési egyenleg (C.-D.)</t>
  </si>
  <si>
    <t>E.</t>
  </si>
  <si>
    <t xml:space="preserve">Működési finanszírozási bevételek összesen </t>
  </si>
  <si>
    <t>F.</t>
  </si>
  <si>
    <t xml:space="preserve">Működési finanszírozási kiadások összesen </t>
  </si>
  <si>
    <t>G.</t>
  </si>
  <si>
    <t xml:space="preserve">Felhalmozási finanszírozási bevételek összesen </t>
  </si>
  <si>
    <t>Befektetési vagy forgatási célú hitelviszonyt megtestesítő értékpapír vásárlása, a vételárban elismert kamat kivételével</t>
  </si>
  <si>
    <t>H.</t>
  </si>
  <si>
    <t>Felhalmozási finanszírozási kiadások összesen</t>
  </si>
  <si>
    <t>KIADÁSOK ÖSSZESEN (B.+ D.+ F.+ H.)</t>
  </si>
  <si>
    <t>Irányító szervi támogatás miatti korrekció</t>
  </si>
  <si>
    <t>KORRIGÁLT KIADÁSOK ÖSSZESEN</t>
  </si>
  <si>
    <t>BEVÉTELEK ÖSSZESEN (A.+ C.+ E.+ G.)</t>
  </si>
  <si>
    <t>KORRIGÁLT BEVÉTELEK ÖSSZESEN</t>
  </si>
  <si>
    <t>Parkolási tevékenység továbbszámlázott bevétele és kiadása miatti korrekció</t>
  </si>
  <si>
    <t>Felújítások</t>
  </si>
  <si>
    <t xml:space="preserve">  Pénzügyi befektetések</t>
  </si>
  <si>
    <t xml:space="preserve">  Felhalmozási célú visszatér.támog.,kölcsönök nyújt.Áh-on kívülre</t>
  </si>
  <si>
    <t>ÁH-n belüli megelőlegezések visszafizetése</t>
  </si>
  <si>
    <t xml:space="preserve">Belváros-Lipótváros Önkormányzata 2016. évi                     </t>
  </si>
  <si>
    <t xml:space="preserve">ÁH-n belüli megelőlegezések </t>
  </si>
  <si>
    <t>Betétlekötés megszüntetése</t>
  </si>
  <si>
    <t>Pénzeszközök betétként elhelyezése</t>
  </si>
  <si>
    <t>Módosítás</t>
  </si>
  <si>
    <t>Módosított előirányzat</t>
  </si>
  <si>
    <t>2016.évi érvényes előirányzat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</si>
</sst>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_-* #,##0\ _F_t_-;\-* #,##0\ _F_t_-;_-* &quot;-&quot;??\ _F_t_-;_-@_-"/>
    <numFmt numFmtId="166" formatCode="0.0"/>
  </numFmts>
  <fonts count="45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sz val="10"/>
      <name val="Arial CE"/>
      <family val="2"/>
    </font>
    <font>
      <sz val="8"/>
      <name val="Arial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8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wrapText="1"/>
    </xf>
    <xf numFmtId="3" fontId="4" fillId="0" borderId="12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/>
    </xf>
    <xf numFmtId="3" fontId="3" fillId="0" borderId="12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top" wrapText="1"/>
    </xf>
    <xf numFmtId="3" fontId="3" fillId="0" borderId="16" xfId="0" applyNumberFormat="1" applyFont="1" applyFill="1" applyBorder="1" applyAlignment="1">
      <alignment horizontal="right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3" fontId="4" fillId="0" borderId="18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3" fontId="7" fillId="0" borderId="16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left"/>
    </xf>
    <xf numFmtId="3" fontId="4" fillId="0" borderId="14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4" fillId="0" borderId="21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top" wrapText="1"/>
    </xf>
    <xf numFmtId="3" fontId="3" fillId="0" borderId="16" xfId="0" applyNumberFormat="1" applyFont="1" applyFill="1" applyBorder="1" applyAlignment="1">
      <alignment horizontal="right"/>
    </xf>
    <xf numFmtId="3" fontId="4" fillId="0" borderId="26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3" fontId="4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6" fillId="0" borderId="28" xfId="0" applyFont="1" applyFill="1" applyBorder="1" applyAlignment="1">
      <alignment horizontal="left" vertical="top" wrapText="1"/>
    </xf>
    <xf numFmtId="3" fontId="3" fillId="0" borderId="26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top" wrapText="1"/>
    </xf>
    <xf numFmtId="3" fontId="4" fillId="0" borderId="24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0" fontId="5" fillId="0" borderId="2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5" fillId="0" borderId="27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3" fontId="4" fillId="0" borderId="26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/>
    </xf>
    <xf numFmtId="3" fontId="3" fillId="0" borderId="16" xfId="0" applyNumberFormat="1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  <cellStyle name="Százalék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PageLayoutView="0" workbookViewId="0" topLeftCell="A31">
      <selection activeCell="I52" sqref="I52"/>
    </sheetView>
  </sheetViews>
  <sheetFormatPr defaultColWidth="9.140625" defaultRowHeight="12.75"/>
  <cols>
    <col min="1" max="1" width="5.140625" style="1" customWidth="1"/>
    <col min="2" max="2" width="66.00390625" style="2" customWidth="1"/>
    <col min="3" max="3" width="13.8515625" style="2" customWidth="1"/>
    <col min="4" max="4" width="14.57421875" style="2" customWidth="1"/>
    <col min="5" max="5" width="14.00390625" style="2" customWidth="1"/>
    <col min="6" max="6" width="5.140625" style="2" customWidth="1"/>
    <col min="7" max="16384" width="9.140625" style="2" customWidth="1"/>
  </cols>
  <sheetData>
    <row r="1" spans="4:5" ht="12.75">
      <c r="D1" s="91" t="s">
        <v>0</v>
      </c>
      <c r="E1" s="91"/>
    </row>
    <row r="2" spans="1:5" ht="15.75">
      <c r="A2" s="92" t="s">
        <v>79</v>
      </c>
      <c r="B2" s="92"/>
      <c r="C2" s="92"/>
      <c r="D2" s="92"/>
      <c r="E2" s="92"/>
    </row>
    <row r="3" spans="1:5" ht="13.5" customHeight="1">
      <c r="A3" s="92" t="s">
        <v>1</v>
      </c>
      <c r="B3" s="92"/>
      <c r="C3" s="92"/>
      <c r="D3" s="92"/>
      <c r="E3" s="92"/>
    </row>
    <row r="4" spans="1:5" ht="12" customHeight="1" thickBot="1">
      <c r="A4" s="3"/>
      <c r="B4" s="3"/>
      <c r="C4" s="93" t="s">
        <v>2</v>
      </c>
      <c r="D4" s="93"/>
      <c r="E4" s="93"/>
    </row>
    <row r="5" spans="1:5" ht="12.75" customHeight="1" thickBot="1">
      <c r="A5" s="84" t="s">
        <v>3</v>
      </c>
      <c r="B5" s="85"/>
      <c r="C5" s="90" t="s">
        <v>85</v>
      </c>
      <c r="D5" s="90" t="s">
        <v>83</v>
      </c>
      <c r="E5" s="90" t="s">
        <v>84</v>
      </c>
    </row>
    <row r="6" spans="1:5" ht="22.5" customHeight="1" thickBot="1">
      <c r="A6" s="86"/>
      <c r="B6" s="87"/>
      <c r="C6" s="90"/>
      <c r="D6" s="90"/>
      <c r="E6" s="90"/>
    </row>
    <row r="7" spans="1:5" s="76" customFormat="1" ht="15.75" thickBot="1">
      <c r="A7" s="72"/>
      <c r="B7" s="73" t="s">
        <v>5</v>
      </c>
      <c r="C7" s="74"/>
      <c r="D7" s="75"/>
      <c r="E7" s="74"/>
    </row>
    <row r="8" spans="1:5" ht="15">
      <c r="A8" s="8" t="s">
        <v>4</v>
      </c>
      <c r="B8" s="11" t="s">
        <v>33</v>
      </c>
      <c r="C8" s="6">
        <v>3791462</v>
      </c>
      <c r="D8" s="7">
        <f>325839+3513</f>
        <v>329352</v>
      </c>
      <c r="E8" s="6">
        <f>SUM(C8:D8)</f>
        <v>4120814</v>
      </c>
    </row>
    <row r="9" spans="1:5" ht="15">
      <c r="A9" s="8" t="s">
        <v>7</v>
      </c>
      <c r="B9" s="11" t="s">
        <v>19</v>
      </c>
      <c r="C9" s="6">
        <v>5468821</v>
      </c>
      <c r="D9" s="7"/>
      <c r="E9" s="6">
        <f>SUM(C9:D9)</f>
        <v>5468821</v>
      </c>
    </row>
    <row r="10" spans="1:5" ht="15">
      <c r="A10" s="8" t="s">
        <v>13</v>
      </c>
      <c r="B10" s="11" t="s">
        <v>32</v>
      </c>
      <c r="C10" s="6">
        <v>5836469</v>
      </c>
      <c r="D10" s="7">
        <f>110000+12419</f>
        <v>122419</v>
      </c>
      <c r="E10" s="6">
        <f>SUM(C10:D10)</f>
        <v>5958888</v>
      </c>
    </row>
    <row r="11" spans="1:5" ht="15.75" thickBot="1">
      <c r="A11" s="12" t="s">
        <v>17</v>
      </c>
      <c r="B11" s="13" t="s">
        <v>6</v>
      </c>
      <c r="C11" s="6">
        <v>360</v>
      </c>
      <c r="D11" s="7">
        <v>4702</v>
      </c>
      <c r="E11" s="6">
        <f>SUM(C11:D11)</f>
        <v>5062</v>
      </c>
    </row>
    <row r="12" spans="1:5" ht="16.5" thickBot="1">
      <c r="A12" s="15" t="s">
        <v>45</v>
      </c>
      <c r="B12" s="16" t="s">
        <v>34</v>
      </c>
      <c r="C12" s="17">
        <f>SUM(C8:C11)</f>
        <v>15097112</v>
      </c>
      <c r="D12" s="17">
        <f>SUM(D8:D11)</f>
        <v>456473</v>
      </c>
      <c r="E12" s="17">
        <f>SUM(E8:E11)</f>
        <v>15553585</v>
      </c>
    </row>
    <row r="13" spans="1:5" s="79" customFormat="1" ht="15.75" customHeight="1" thickBot="1">
      <c r="A13" s="77"/>
      <c r="B13" s="78" t="s">
        <v>8</v>
      </c>
      <c r="C13" s="38"/>
      <c r="D13" s="38"/>
      <c r="E13" s="38"/>
    </row>
    <row r="14" spans="1:5" ht="15">
      <c r="A14" s="4" t="s">
        <v>4</v>
      </c>
      <c r="B14" s="5" t="s">
        <v>9</v>
      </c>
      <c r="C14" s="71">
        <v>3037025</v>
      </c>
      <c r="D14" s="7">
        <f>80558+2252</f>
        <v>82810</v>
      </c>
      <c r="E14" s="71">
        <f>SUM(C14:D14)</f>
        <v>3119835</v>
      </c>
    </row>
    <row r="15" spans="1:5" ht="15">
      <c r="A15" s="8" t="s">
        <v>7</v>
      </c>
      <c r="B15" s="11" t="s">
        <v>36</v>
      </c>
      <c r="C15" s="10">
        <v>908638</v>
      </c>
      <c r="D15" s="7">
        <f>26329+657</f>
        <v>26986</v>
      </c>
      <c r="E15" s="10">
        <f>SUM(C15:D15)</f>
        <v>935624</v>
      </c>
    </row>
    <row r="16" spans="1:5" ht="15">
      <c r="A16" s="12" t="s">
        <v>13</v>
      </c>
      <c r="B16" s="11" t="s">
        <v>10</v>
      </c>
      <c r="C16" s="10">
        <v>9656270</v>
      </c>
      <c r="D16" s="7">
        <f>115358+604+3298</f>
        <v>119260</v>
      </c>
      <c r="E16" s="10">
        <f>SUM(C16:D16)</f>
        <v>9775530</v>
      </c>
    </row>
    <row r="17" spans="1:5" ht="15">
      <c r="A17" s="4" t="s">
        <v>17</v>
      </c>
      <c r="B17" s="13" t="s">
        <v>11</v>
      </c>
      <c r="C17" s="10">
        <v>684882</v>
      </c>
      <c r="D17" s="7">
        <v>1784</v>
      </c>
      <c r="E17" s="10">
        <f>SUM(C17:D17)</f>
        <v>686666</v>
      </c>
    </row>
    <row r="18" spans="1:5" ht="15">
      <c r="A18" s="4" t="s">
        <v>35</v>
      </c>
      <c r="B18" s="24" t="s">
        <v>12</v>
      </c>
      <c r="C18" s="56">
        <f>SUM(C19:C23)</f>
        <v>1712003</v>
      </c>
      <c r="D18" s="56">
        <f>SUM(D19:D23)</f>
        <v>89378</v>
      </c>
      <c r="E18" s="56">
        <f>SUM(E19:E23)</f>
        <v>1801381</v>
      </c>
    </row>
    <row r="19" spans="1:5" ht="15">
      <c r="A19" s="18"/>
      <c r="B19" s="68" t="s">
        <v>37</v>
      </c>
      <c r="C19" s="10">
        <v>2190</v>
      </c>
      <c r="D19" s="32"/>
      <c r="E19" s="10">
        <f>SUM(C19:D19)</f>
        <v>2190</v>
      </c>
    </row>
    <row r="20" spans="1:5" ht="15">
      <c r="A20" s="18"/>
      <c r="B20" s="68" t="s">
        <v>38</v>
      </c>
      <c r="C20" s="10">
        <v>350176</v>
      </c>
      <c r="D20" s="32"/>
      <c r="E20" s="10">
        <f>SUM(C20:D20)</f>
        <v>350176</v>
      </c>
    </row>
    <row r="21" spans="1:5" ht="15">
      <c r="A21" s="18"/>
      <c r="B21" s="68" t="s">
        <v>39</v>
      </c>
      <c r="C21" s="10"/>
      <c r="D21" s="32"/>
      <c r="E21" s="10"/>
    </row>
    <row r="22" spans="1:5" ht="15">
      <c r="A22" s="18"/>
      <c r="B22" s="68" t="s">
        <v>40</v>
      </c>
      <c r="C22" s="10">
        <v>659489</v>
      </c>
      <c r="D22" s="32">
        <v>134421</v>
      </c>
      <c r="E22" s="10">
        <f>SUM(C22:D22)</f>
        <v>793910</v>
      </c>
    </row>
    <row r="23" spans="1:5" ht="15">
      <c r="A23" s="18"/>
      <c r="B23" s="68" t="s">
        <v>41</v>
      </c>
      <c r="C23" s="6">
        <f>SUM(C24:C25)</f>
        <v>700148</v>
      </c>
      <c r="D23" s="6">
        <f>SUM(D24:D25)</f>
        <v>-45043</v>
      </c>
      <c r="E23" s="6">
        <f>SUM(E24:E25)</f>
        <v>655105</v>
      </c>
    </row>
    <row r="24" spans="1:5" ht="15">
      <c r="A24" s="18"/>
      <c r="B24" s="68" t="s">
        <v>42</v>
      </c>
      <c r="C24" s="10">
        <v>100000</v>
      </c>
      <c r="D24" s="32"/>
      <c r="E24" s="10">
        <f>SUM(C24:D24)</f>
        <v>100000</v>
      </c>
    </row>
    <row r="25" spans="1:7" ht="15.75" thickBot="1">
      <c r="A25" s="18"/>
      <c r="B25" s="69" t="s">
        <v>43</v>
      </c>
      <c r="C25" s="6">
        <v>600148</v>
      </c>
      <c r="D25" s="62">
        <f>-41745-3298</f>
        <v>-45043</v>
      </c>
      <c r="E25" s="6">
        <f>SUM(C25:D25)</f>
        <v>555105</v>
      </c>
      <c r="G25" s="66"/>
    </row>
    <row r="26" spans="1:5" ht="18" customHeight="1" thickBot="1">
      <c r="A26" s="15" t="s">
        <v>46</v>
      </c>
      <c r="B26" s="21" t="s">
        <v>44</v>
      </c>
      <c r="C26" s="17">
        <f>SUM(C14:C18)</f>
        <v>15998818</v>
      </c>
      <c r="D26" s="17">
        <f>SUM(D14:D18)</f>
        <v>320218</v>
      </c>
      <c r="E26" s="17">
        <f>SUM(E14:E18)</f>
        <v>16319036</v>
      </c>
    </row>
    <row r="27" spans="1:5" ht="16.5" thickBot="1">
      <c r="A27" s="26"/>
      <c r="B27" s="27" t="s">
        <v>47</v>
      </c>
      <c r="C27" s="17">
        <f>SUM(C12-C26)</f>
        <v>-901706</v>
      </c>
      <c r="D27" s="17">
        <f>SUM(D12-D26)</f>
        <v>136255</v>
      </c>
      <c r="E27" s="17">
        <f>SUM(E12-E26)</f>
        <v>-765451</v>
      </c>
    </row>
    <row r="28" spans="1:5" ht="17.25" customHeight="1" thickBot="1">
      <c r="A28" s="80"/>
      <c r="B28" s="81" t="s">
        <v>14</v>
      </c>
      <c r="C28" s="17"/>
      <c r="D28" s="17"/>
      <c r="E28" s="17"/>
    </row>
    <row r="29" spans="1:5" ht="17.25" customHeight="1">
      <c r="A29" s="28" t="s">
        <v>35</v>
      </c>
      <c r="B29" s="29" t="s">
        <v>48</v>
      </c>
      <c r="C29" s="39">
        <v>80046</v>
      </c>
      <c r="D29" s="30">
        <f>37525-20288</f>
        <v>17237</v>
      </c>
      <c r="E29" s="39">
        <f>SUM(C29:D29)</f>
        <v>97283</v>
      </c>
    </row>
    <row r="30" spans="1:5" ht="15" customHeight="1">
      <c r="A30" s="18" t="s">
        <v>49</v>
      </c>
      <c r="B30" s="9" t="s">
        <v>15</v>
      </c>
      <c r="C30" s="32">
        <v>1943099</v>
      </c>
      <c r="D30" s="31">
        <v>551697</v>
      </c>
      <c r="E30" s="32">
        <f>SUM(C30:D30)</f>
        <v>2494796</v>
      </c>
    </row>
    <row r="31" spans="1:5" ht="15.75" thickBot="1">
      <c r="A31" s="18" t="s">
        <v>50</v>
      </c>
      <c r="B31" s="11" t="s">
        <v>16</v>
      </c>
      <c r="C31" s="50">
        <v>24450</v>
      </c>
      <c r="D31" s="31">
        <v>20288</v>
      </c>
      <c r="E31" s="32">
        <f>SUM(C31:D31)</f>
        <v>44738</v>
      </c>
    </row>
    <row r="32" spans="1:5" ht="15.75" customHeight="1" thickBot="1">
      <c r="A32" s="34" t="s">
        <v>52</v>
      </c>
      <c r="B32" s="21" t="s">
        <v>51</v>
      </c>
      <c r="C32" s="17">
        <f>SUM(C29:C31)</f>
        <v>2047595</v>
      </c>
      <c r="D32" s="17">
        <f>SUM(D29:D31)</f>
        <v>589222</v>
      </c>
      <c r="E32" s="17">
        <f>SUM(E29:E31)</f>
        <v>2636817</v>
      </c>
    </row>
    <row r="33" spans="1:5" ht="17.25" customHeight="1" thickBot="1">
      <c r="A33" s="80"/>
      <c r="B33" s="81" t="s">
        <v>31</v>
      </c>
      <c r="C33" s="17"/>
      <c r="D33" s="17"/>
      <c r="E33" s="17"/>
    </row>
    <row r="34" spans="1:7" ht="13.5" customHeight="1">
      <c r="A34" s="4" t="s">
        <v>49</v>
      </c>
      <c r="B34" s="35" t="s">
        <v>20</v>
      </c>
      <c r="C34" s="40">
        <v>2064553</v>
      </c>
      <c r="D34" s="40">
        <f>437985+12419</f>
        <v>450404</v>
      </c>
      <c r="E34" s="40">
        <f>SUM(C34:D34)</f>
        <v>2514957</v>
      </c>
      <c r="G34" s="66"/>
    </row>
    <row r="35" spans="1:7" ht="13.5" customHeight="1">
      <c r="A35" s="4" t="s">
        <v>50</v>
      </c>
      <c r="B35" s="36" t="s">
        <v>75</v>
      </c>
      <c r="C35" s="6">
        <v>682053</v>
      </c>
      <c r="D35" s="6">
        <f>90756-3298</f>
        <v>87458</v>
      </c>
      <c r="E35" s="6">
        <f>SUM(C35:D35)</f>
        <v>769511</v>
      </c>
      <c r="G35" s="66"/>
    </row>
    <row r="36" spans="1:5" ht="13.5" customHeight="1">
      <c r="A36" s="8" t="s">
        <v>53</v>
      </c>
      <c r="B36" s="11" t="s">
        <v>18</v>
      </c>
      <c r="C36" s="6">
        <v>4270388</v>
      </c>
      <c r="D36" s="6">
        <f>SUM(D37:D42)</f>
        <v>187615</v>
      </c>
      <c r="E36" s="6">
        <f>SUM(E37:E42)</f>
        <v>4458003</v>
      </c>
    </row>
    <row r="37" spans="1:5" ht="13.5" customHeight="1">
      <c r="A37" s="12"/>
      <c r="B37" s="24" t="s">
        <v>54</v>
      </c>
      <c r="C37" s="6"/>
      <c r="D37" s="10"/>
      <c r="E37" s="6"/>
    </row>
    <row r="38" spans="1:5" ht="13.5" customHeight="1">
      <c r="A38" s="18"/>
      <c r="B38" s="24" t="s">
        <v>77</v>
      </c>
      <c r="C38" s="6">
        <v>19250</v>
      </c>
      <c r="D38" s="10"/>
      <c r="E38" s="6">
        <f>SUM(C38:D38)</f>
        <v>19250</v>
      </c>
    </row>
    <row r="39" spans="1:5" ht="13.5" customHeight="1">
      <c r="A39" s="18"/>
      <c r="B39" s="24" t="s">
        <v>55</v>
      </c>
      <c r="C39" s="6">
        <v>853777</v>
      </c>
      <c r="D39" s="6">
        <v>67641</v>
      </c>
      <c r="E39" s="6">
        <f>SUM(C39:D39)</f>
        <v>921418</v>
      </c>
    </row>
    <row r="40" spans="1:5" ht="13.5" customHeight="1">
      <c r="A40" s="18"/>
      <c r="B40" s="24" t="s">
        <v>76</v>
      </c>
      <c r="C40" s="6">
        <v>0</v>
      </c>
      <c r="D40" s="10"/>
      <c r="E40" s="6">
        <f>SUM(C40:D40)</f>
        <v>0</v>
      </c>
    </row>
    <row r="41" spans="1:5" ht="13.5" customHeight="1">
      <c r="A41" s="18"/>
      <c r="B41" s="24" t="s">
        <v>56</v>
      </c>
      <c r="C41" s="6">
        <v>0</v>
      </c>
      <c r="D41" s="10"/>
      <c r="E41" s="6">
        <f>SUM(C41:D41)</f>
        <v>0</v>
      </c>
    </row>
    <row r="42" spans="1:5" ht="13.5" customHeight="1">
      <c r="A42" s="18"/>
      <c r="B42" s="24" t="s">
        <v>41</v>
      </c>
      <c r="C42" s="6">
        <v>3397361</v>
      </c>
      <c r="D42" s="6">
        <f>SUM(D43)</f>
        <v>119974</v>
      </c>
      <c r="E42" s="6">
        <f>SUM(E43)</f>
        <v>3517335</v>
      </c>
    </row>
    <row r="43" spans="1:5" ht="13.5" customHeight="1" thickBot="1">
      <c r="A43" s="63"/>
      <c r="B43" s="67" t="s">
        <v>43</v>
      </c>
      <c r="C43" s="33">
        <v>3397361</v>
      </c>
      <c r="D43" s="33">
        <f>116676+3298</f>
        <v>119974</v>
      </c>
      <c r="E43" s="33">
        <f>SUM(C43:D43)</f>
        <v>3517335</v>
      </c>
    </row>
    <row r="44" spans="1:5" ht="17.25" customHeight="1" thickBot="1">
      <c r="A44" s="15" t="s">
        <v>57</v>
      </c>
      <c r="B44" s="22" t="s">
        <v>58</v>
      </c>
      <c r="C44" s="23">
        <f>SUM(C34:C36)</f>
        <v>7016994</v>
      </c>
      <c r="D44" s="23">
        <f>SUM(D34:D36)</f>
        <v>725477</v>
      </c>
      <c r="E44" s="23">
        <f>SUM(E34:E36)</f>
        <v>7742471</v>
      </c>
    </row>
    <row r="45" spans="1:5" ht="17.25" customHeight="1" thickBot="1">
      <c r="A45" s="26"/>
      <c r="B45" s="37" t="s">
        <v>59</v>
      </c>
      <c r="C45" s="38">
        <f>SUM(C32-C44)</f>
        <v>-4969399</v>
      </c>
      <c r="D45" s="38">
        <f>SUM(D32-D44)</f>
        <v>-136255</v>
      </c>
      <c r="E45" s="38">
        <f>SUM(E32-E44)</f>
        <v>-5105654</v>
      </c>
    </row>
    <row r="46" spans="1:5" ht="28.5" customHeight="1">
      <c r="A46" s="18"/>
      <c r="B46" s="19" t="s">
        <v>26</v>
      </c>
      <c r="C46" s="20">
        <v>0</v>
      </c>
      <c r="D46" s="20"/>
      <c r="E46" s="20">
        <f>SUM(C46:D46)</f>
        <v>0</v>
      </c>
    </row>
    <row r="47" spans="1:5" ht="15" customHeight="1">
      <c r="A47" s="18"/>
      <c r="B47" s="41" t="s">
        <v>21</v>
      </c>
      <c r="C47" s="10">
        <v>0</v>
      </c>
      <c r="D47" s="10"/>
      <c r="E47" s="10">
        <f>SUM(C47:D47)</f>
        <v>0</v>
      </c>
    </row>
    <row r="48" spans="1:5" ht="15" customHeight="1">
      <c r="A48" s="18"/>
      <c r="B48" s="41" t="s">
        <v>22</v>
      </c>
      <c r="C48" s="10">
        <v>0</v>
      </c>
      <c r="D48" s="10"/>
      <c r="E48" s="10">
        <f>SUM(C48:D48)</f>
        <v>0</v>
      </c>
    </row>
    <row r="49" spans="1:5" ht="15" customHeight="1">
      <c r="A49" s="18"/>
      <c r="B49" s="41" t="s">
        <v>81</v>
      </c>
      <c r="C49" s="10">
        <v>435590</v>
      </c>
      <c r="D49" s="10"/>
      <c r="E49" s="10">
        <f>SUM(C49:D49)</f>
        <v>435590</v>
      </c>
    </row>
    <row r="50" spans="1:5" ht="15" customHeight="1">
      <c r="A50" s="18"/>
      <c r="B50" s="43" t="s">
        <v>80</v>
      </c>
      <c r="C50" s="10"/>
      <c r="D50" s="25"/>
      <c r="E50" s="10"/>
    </row>
    <row r="51" spans="1:7" ht="15" customHeight="1">
      <c r="A51" s="18"/>
      <c r="B51" s="43" t="s">
        <v>24</v>
      </c>
      <c r="C51" s="10">
        <v>561643</v>
      </c>
      <c r="D51" s="25"/>
      <c r="E51" s="10">
        <f>SUM(C51:D51)</f>
        <v>561643</v>
      </c>
      <c r="G51" s="66"/>
    </row>
    <row r="52" spans="1:5" ht="15" customHeight="1" thickBot="1">
      <c r="A52" s="63"/>
      <c r="B52" s="42" t="s">
        <v>25</v>
      </c>
      <c r="C52" s="33">
        <v>4847544</v>
      </c>
      <c r="D52" s="33">
        <v>53761</v>
      </c>
      <c r="E52" s="33">
        <f>SUM(C52:D52)</f>
        <v>4901305</v>
      </c>
    </row>
    <row r="53" spans="1:5" ht="15" customHeight="1" thickBot="1">
      <c r="A53" s="44" t="s">
        <v>60</v>
      </c>
      <c r="B53" s="60" t="s">
        <v>61</v>
      </c>
      <c r="C53" s="45">
        <f>SUM(C46:C52)</f>
        <v>5844777</v>
      </c>
      <c r="D53" s="45">
        <f>SUM(D46:D52)</f>
        <v>53761</v>
      </c>
      <c r="E53" s="45">
        <f>SUM(E46:E52)</f>
        <v>5898538</v>
      </c>
    </row>
    <row r="54" spans="1:5" ht="30">
      <c r="A54" s="64"/>
      <c r="B54" s="19" t="s">
        <v>66</v>
      </c>
      <c r="C54" s="61"/>
      <c r="D54" s="61"/>
      <c r="E54" s="61"/>
    </row>
    <row r="55" spans="1:5" ht="13.5" customHeight="1">
      <c r="A55" s="44"/>
      <c r="B55" s="41" t="s">
        <v>27</v>
      </c>
      <c r="C55" s="32"/>
      <c r="D55" s="32"/>
      <c r="E55" s="32"/>
    </row>
    <row r="56" spans="1:5" ht="13.5" customHeight="1">
      <c r="A56" s="44"/>
      <c r="B56" s="41" t="s">
        <v>28</v>
      </c>
      <c r="C56" s="32"/>
      <c r="D56" s="32"/>
      <c r="E56" s="32"/>
    </row>
    <row r="57" spans="1:5" ht="13.5" customHeight="1">
      <c r="A57" s="44"/>
      <c r="B57" s="41" t="s">
        <v>78</v>
      </c>
      <c r="C57" s="32">
        <v>93157</v>
      </c>
      <c r="D57" s="32"/>
      <c r="E57" s="32">
        <f>SUM(C57:D57)</f>
        <v>93157</v>
      </c>
    </row>
    <row r="58" spans="1:5" ht="13.5" customHeight="1">
      <c r="A58" s="44"/>
      <c r="B58" s="43" t="s">
        <v>82</v>
      </c>
      <c r="C58" s="32">
        <v>0</v>
      </c>
      <c r="D58" s="46"/>
      <c r="E58" s="32">
        <f>SUM(C58:D58)</f>
        <v>0</v>
      </c>
    </row>
    <row r="59" spans="1:5" ht="13.5" customHeight="1" thickBot="1">
      <c r="A59" s="44"/>
      <c r="B59" s="43" t="s">
        <v>30</v>
      </c>
      <c r="C59" s="54">
        <v>4847544</v>
      </c>
      <c r="D59" s="54">
        <v>53761</v>
      </c>
      <c r="E59" s="32">
        <f>SUM(C59:D59)</f>
        <v>4901305</v>
      </c>
    </row>
    <row r="60" spans="1:5" ht="15" customHeight="1" thickBot="1">
      <c r="A60" s="15" t="s">
        <v>62</v>
      </c>
      <c r="B60" s="47" t="s">
        <v>63</v>
      </c>
      <c r="C60" s="38">
        <f>SUM(C54:C59)</f>
        <v>4940701</v>
      </c>
      <c r="D60" s="38">
        <f>SUM(D54:D59)</f>
        <v>53761</v>
      </c>
      <c r="E60" s="38">
        <f>SUM(E54:E59)</f>
        <v>4994462</v>
      </c>
    </row>
    <row r="61" spans="1:5" ht="15" customHeight="1">
      <c r="A61" s="51"/>
      <c r="B61" s="49"/>
      <c r="C61" s="53"/>
      <c r="D61" s="53"/>
      <c r="E61" s="53"/>
    </row>
    <row r="62" spans="1:5" ht="15" customHeight="1" thickBot="1">
      <c r="A62" s="51"/>
      <c r="B62" s="49"/>
      <c r="C62" s="53"/>
      <c r="D62" s="53"/>
      <c r="E62" s="53"/>
    </row>
    <row r="63" spans="1:5" ht="12.75" customHeight="1">
      <c r="A63" s="84" t="s">
        <v>3</v>
      </c>
      <c r="B63" s="85"/>
      <c r="C63" s="88" t="s">
        <v>85</v>
      </c>
      <c r="D63" s="88" t="s">
        <v>83</v>
      </c>
      <c r="E63" s="88" t="s">
        <v>84</v>
      </c>
    </row>
    <row r="64" spans="1:5" ht="21.75" customHeight="1" thickBot="1">
      <c r="A64" s="86"/>
      <c r="B64" s="87"/>
      <c r="C64" s="89"/>
      <c r="D64" s="89"/>
      <c r="E64" s="89"/>
    </row>
    <row r="65" spans="1:5" ht="30">
      <c r="A65" s="48"/>
      <c r="B65" s="19" t="s">
        <v>26</v>
      </c>
      <c r="C65" s="50">
        <v>5800000</v>
      </c>
      <c r="D65" s="50">
        <v>800000</v>
      </c>
      <c r="E65" s="50">
        <f aca="true" t="shared" si="0" ref="E65:E71">SUM(C65:D65)</f>
        <v>6600000</v>
      </c>
    </row>
    <row r="66" spans="1:5" ht="15" customHeight="1">
      <c r="A66" s="48"/>
      <c r="B66" s="41" t="s">
        <v>21</v>
      </c>
      <c r="C66" s="32">
        <v>0</v>
      </c>
      <c r="D66" s="14"/>
      <c r="E66" s="32">
        <f t="shared" si="0"/>
        <v>0</v>
      </c>
    </row>
    <row r="67" spans="1:5" ht="15" customHeight="1">
      <c r="A67" s="48"/>
      <c r="B67" s="41" t="s">
        <v>22</v>
      </c>
      <c r="C67" s="32">
        <v>0</v>
      </c>
      <c r="D67" s="14"/>
      <c r="E67" s="32">
        <f t="shared" si="0"/>
        <v>0</v>
      </c>
    </row>
    <row r="68" spans="1:5" ht="15" customHeight="1">
      <c r="A68" s="48"/>
      <c r="B68" s="41" t="s">
        <v>23</v>
      </c>
      <c r="C68" s="32">
        <v>0</v>
      </c>
      <c r="D68" s="14"/>
      <c r="E68" s="32">
        <f t="shared" si="0"/>
        <v>0</v>
      </c>
    </row>
    <row r="69" spans="1:5" ht="15" customHeight="1">
      <c r="A69" s="48"/>
      <c r="B69" s="41" t="s">
        <v>81</v>
      </c>
      <c r="C69" s="32">
        <v>3276531</v>
      </c>
      <c r="D69" s="32"/>
      <c r="E69" s="32">
        <f t="shared" si="0"/>
        <v>3276531</v>
      </c>
    </row>
    <row r="70" spans="1:5" ht="15" customHeight="1">
      <c r="A70" s="34"/>
      <c r="B70" s="41" t="s">
        <v>24</v>
      </c>
      <c r="C70" s="32">
        <v>1690498</v>
      </c>
      <c r="D70" s="32"/>
      <c r="E70" s="32">
        <f t="shared" si="0"/>
        <v>1690498</v>
      </c>
    </row>
    <row r="71" spans="1:5" ht="15" customHeight="1" thickBot="1">
      <c r="A71" s="48"/>
      <c r="B71" s="42" t="s">
        <v>25</v>
      </c>
      <c r="C71" s="50">
        <v>147925</v>
      </c>
      <c r="D71" s="50"/>
      <c r="E71" s="50">
        <f t="shared" si="0"/>
        <v>147925</v>
      </c>
    </row>
    <row r="72" spans="1:5" ht="15" customHeight="1" thickBot="1">
      <c r="A72" s="52" t="s">
        <v>64</v>
      </c>
      <c r="B72" s="22" t="s">
        <v>65</v>
      </c>
      <c r="C72" s="23">
        <f>SUM(C65:C71)</f>
        <v>10914954</v>
      </c>
      <c r="D72" s="23">
        <f>SUM(D65:D71)</f>
        <v>800000</v>
      </c>
      <c r="E72" s="23">
        <f>SUM(E65:E71)</f>
        <v>11714954</v>
      </c>
    </row>
    <row r="73" spans="1:5" ht="28.5" customHeight="1">
      <c r="A73" s="48"/>
      <c r="B73" s="19" t="s">
        <v>66</v>
      </c>
      <c r="C73" s="50">
        <v>5800000</v>
      </c>
      <c r="D73" s="50">
        <v>800000</v>
      </c>
      <c r="E73" s="50">
        <f aca="true" t="shared" si="1" ref="E73:E78">SUM(C73:D73)</f>
        <v>6600000</v>
      </c>
    </row>
    <row r="74" spans="1:5" ht="15" customHeight="1">
      <c r="A74" s="48"/>
      <c r="B74" s="41" t="s">
        <v>27</v>
      </c>
      <c r="C74" s="32">
        <v>0</v>
      </c>
      <c r="D74" s="32"/>
      <c r="E74" s="32">
        <f t="shared" si="1"/>
        <v>0</v>
      </c>
    </row>
    <row r="75" spans="1:5" ht="15" customHeight="1">
      <c r="A75" s="48"/>
      <c r="B75" s="41" t="s">
        <v>28</v>
      </c>
      <c r="C75" s="32">
        <v>0</v>
      </c>
      <c r="D75" s="32"/>
      <c r="E75" s="32">
        <f t="shared" si="1"/>
        <v>0</v>
      </c>
    </row>
    <row r="76" spans="1:5" ht="15" customHeight="1">
      <c r="A76" s="48"/>
      <c r="B76" s="41" t="s">
        <v>29</v>
      </c>
      <c r="C76" s="32">
        <v>0</v>
      </c>
      <c r="D76" s="32"/>
      <c r="E76" s="32">
        <f t="shared" si="1"/>
        <v>0</v>
      </c>
    </row>
    <row r="77" spans="1:5" ht="15" customHeight="1">
      <c r="A77" s="48"/>
      <c r="B77" s="43" t="s">
        <v>82</v>
      </c>
      <c r="C77" s="32">
        <v>0</v>
      </c>
      <c r="D77" s="54"/>
      <c r="E77" s="32">
        <f t="shared" si="1"/>
        <v>0</v>
      </c>
    </row>
    <row r="78" spans="1:5" ht="15" customHeight="1" thickBot="1">
      <c r="A78" s="65"/>
      <c r="B78" s="42" t="s">
        <v>30</v>
      </c>
      <c r="C78" s="62">
        <v>147925</v>
      </c>
      <c r="D78" s="62"/>
      <c r="E78" s="62">
        <f t="shared" si="1"/>
        <v>147925</v>
      </c>
    </row>
    <row r="79" spans="1:5" ht="15" customHeight="1" thickBot="1">
      <c r="A79" s="15" t="s">
        <v>67</v>
      </c>
      <c r="B79" s="22" t="s">
        <v>68</v>
      </c>
      <c r="C79" s="38">
        <f>SUM(C73:C78)</f>
        <v>5947925</v>
      </c>
      <c r="D79" s="38">
        <f>SUM(D73:D78)</f>
        <v>800000</v>
      </c>
      <c r="E79" s="38">
        <f>SUM(E73:E78)</f>
        <v>6747925</v>
      </c>
    </row>
    <row r="80" spans="1:5" ht="15" customHeight="1" thickBot="1">
      <c r="A80" s="15"/>
      <c r="B80" s="70" t="s">
        <v>69</v>
      </c>
      <c r="C80" s="38">
        <v>33904438</v>
      </c>
      <c r="D80" s="38">
        <f>SUM(D26,D44,D60,D79)</f>
        <v>1899456</v>
      </c>
      <c r="E80" s="38">
        <f>SUM(E26,E44,E60,E79)</f>
        <v>35803894</v>
      </c>
    </row>
    <row r="81" spans="1:5" ht="15" customHeight="1" thickBot="1">
      <c r="A81" s="15"/>
      <c r="B81" s="22" t="s">
        <v>70</v>
      </c>
      <c r="C81" s="55">
        <v>-4995469</v>
      </c>
      <c r="D81" s="55">
        <f>-SUM(D59,D78)</f>
        <v>-53761</v>
      </c>
      <c r="E81" s="55">
        <f>-SUM(E59,E78)</f>
        <v>-5049230</v>
      </c>
    </row>
    <row r="82" spans="1:5" ht="28.5" customHeight="1" thickBot="1">
      <c r="A82" s="15"/>
      <c r="B82" s="22" t="s">
        <v>74</v>
      </c>
      <c r="C82" s="55">
        <v>-379000</v>
      </c>
      <c r="D82" s="55"/>
      <c r="E82" s="55">
        <v>-379000</v>
      </c>
    </row>
    <row r="83" spans="1:5" ht="15" customHeight="1" thickBot="1">
      <c r="A83" s="15"/>
      <c r="B83" s="22" t="s">
        <v>71</v>
      </c>
      <c r="C83" s="38">
        <f>SUM(C80:C82)</f>
        <v>28529969</v>
      </c>
      <c r="D83" s="38">
        <f>SUM(D80:D82)</f>
        <v>1845695</v>
      </c>
      <c r="E83" s="38">
        <f>SUM(E80:E82)</f>
        <v>30375664</v>
      </c>
    </row>
    <row r="84" spans="1:5" ht="15" customHeight="1" thickBot="1">
      <c r="A84" s="15"/>
      <c r="B84" s="70" t="s">
        <v>72</v>
      </c>
      <c r="C84" s="55">
        <v>33904438</v>
      </c>
      <c r="D84" s="55">
        <f>SUM(D12,D32,D53,D72)</f>
        <v>1899456</v>
      </c>
      <c r="E84" s="55">
        <f>SUM(E12,E32,E53,E72)</f>
        <v>35803894</v>
      </c>
    </row>
    <row r="85" spans="1:5" s="82" customFormat="1" ht="18" customHeight="1" thickBot="1">
      <c r="A85" s="59"/>
      <c r="B85" s="57" t="s">
        <v>70</v>
      </c>
      <c r="C85" s="58">
        <f>-SUM(C52,C71)</f>
        <v>-4995469</v>
      </c>
      <c r="D85" s="58">
        <f>-SUM(D52,D71)</f>
        <v>-53761</v>
      </c>
      <c r="E85" s="58">
        <f>-SUM(E52,E71)</f>
        <v>-5049230</v>
      </c>
    </row>
    <row r="86" spans="1:5" s="82" customFormat="1" ht="33.75" customHeight="1" thickBot="1">
      <c r="A86" s="59"/>
      <c r="B86" s="22" t="s">
        <v>74</v>
      </c>
      <c r="C86" s="58">
        <v>-379000</v>
      </c>
      <c r="D86" s="58"/>
      <c r="E86" s="58">
        <v>-379000</v>
      </c>
    </row>
    <row r="87" spans="1:5" ht="15.75" thickBot="1">
      <c r="A87" s="83"/>
      <c r="B87" s="22" t="s">
        <v>73</v>
      </c>
      <c r="C87" s="17">
        <f>SUM(C84:C86)</f>
        <v>28529969</v>
      </c>
      <c r="D87" s="17">
        <f>SUM(D84:D86)</f>
        <v>1845695</v>
      </c>
      <c r="E87" s="17">
        <f>SUM(E84:E86)</f>
        <v>30375664</v>
      </c>
    </row>
    <row r="88" ht="12.75">
      <c r="D88" s="66"/>
    </row>
    <row r="89" ht="23.25" customHeight="1">
      <c r="D89" s="66"/>
    </row>
  </sheetData>
  <sheetProtection/>
  <mergeCells count="12">
    <mergeCell ref="D1:E1"/>
    <mergeCell ref="A2:E2"/>
    <mergeCell ref="A3:E3"/>
    <mergeCell ref="C4:E4"/>
    <mergeCell ref="D5:D6"/>
    <mergeCell ref="E5:E6"/>
    <mergeCell ref="A63:B64"/>
    <mergeCell ref="C63:C64"/>
    <mergeCell ref="D63:D64"/>
    <mergeCell ref="E63:E64"/>
    <mergeCell ref="A5:B6"/>
    <mergeCell ref="C5:C6"/>
  </mergeCells>
  <printOptions/>
  <pageMargins left="0.4330708661417323" right="0.15748031496062992" top="0.2755905511811024" bottom="0.31496062992125984" header="0.4330708661417323" footer="0.2362204724409449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morvai_eva</dc:creator>
  <cp:keywords/>
  <dc:description/>
  <cp:lastModifiedBy>Morvai Éva</cp:lastModifiedBy>
  <cp:lastPrinted>2016-12-08T07:47:53Z</cp:lastPrinted>
  <dcterms:created xsi:type="dcterms:W3CDTF">2012-01-31T21:05:03Z</dcterms:created>
  <dcterms:modified xsi:type="dcterms:W3CDTF">2016-12-08T07:48:01Z</dcterms:modified>
  <cp:category/>
  <cp:version/>
  <cp:contentType/>
  <cp:contentStatus/>
</cp:coreProperties>
</file>