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BFB1D8C3-2FFD-4046-BB5C-F7FF8223711A}" xr6:coauthVersionLast="41" xr6:coauthVersionMax="41" xr10:uidLastSave="{00000000-0000-0000-0000-000000000000}"/>
  <bookViews>
    <workbookView xWindow="-120" yWindow="-120" windowWidth="20730" windowHeight="11160" xr2:uid="{580BD6BF-7FB1-48F0-921A-E98AC228E3D4}"/>
  </bookViews>
  <sheets>
    <sheet name="2.1.sz.mell " sheetId="1" r:id="rId1"/>
  </sheets>
  <definedNames>
    <definedName name="_xlnm.Print_Area" localSheetId="0">'2.1.sz.mell '!$A$1:$E$31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9" i="1" s="1"/>
  <c r="C28" i="1"/>
  <c r="C23" i="1"/>
  <c r="C18" i="1"/>
  <c r="E17" i="1"/>
  <c r="C17" i="1"/>
  <c r="C30" i="1" s="1"/>
  <c r="E8" i="1"/>
  <c r="E3" i="1"/>
  <c r="E30" i="1" l="1"/>
  <c r="C29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<sst xmlns="http://schemas.openxmlformats.org/spreadsheetml/2006/main" count="82" uniqueCount="81">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</sst>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Continuous" vertical="center" wrapText="1"/>
    </xf>
    <xf numFmtId="164" fontId="3" fillId="0" borderId="4" xfId="0" applyNumberFormat="1" applyFont="1" applyBorder="1" applyAlignment="1">
      <alignment horizontal="centerContinuous" vertical="center" wrapText="1"/>
    </xf>
    <xf numFmtId="164" fontId="3" fillId="0" borderId="5" xfId="0" applyNumberFormat="1" applyFont="1" applyBorder="1" applyAlignment="1">
      <alignment horizontal="centerContinuous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 indent="1"/>
    </xf>
    <xf numFmtId="164" fontId="7" fillId="0" borderId="9" xfId="0" applyNumberFormat="1" applyFont="1" applyBorder="1" applyAlignment="1">
      <alignment horizontal="left" vertical="center" wrapText="1" indent="1"/>
    </xf>
    <xf numFmtId="164" fontId="7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2" xfId="0" applyNumberFormat="1" applyBorder="1" applyAlignment="1">
      <alignment horizontal="left" vertical="center" wrapText="1" indent="1"/>
    </xf>
    <xf numFmtId="164" fontId="7" fillId="0" borderId="13" xfId="0" applyNumberFormat="1" applyFont="1" applyBorder="1" applyAlignment="1">
      <alignment horizontal="left" vertical="center" wrapText="1" indent="1"/>
    </xf>
    <xf numFmtId="164" fontId="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Border="1" applyAlignment="1">
      <alignment horizontal="left" vertical="center" wrapText="1" indent="1"/>
    </xf>
    <xf numFmtId="164" fontId="8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Alignment="1" applyProtection="1">
      <alignment horizontal="left" vertical="center" wrapText="1" indent="1"/>
      <protection locked="0"/>
    </xf>
    <xf numFmtId="164" fontId="7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Border="1" applyAlignment="1" applyProtection="1">
      <alignment horizontal="left" vertical="center" wrapText="1" indent="1"/>
      <protection locked="0"/>
    </xf>
    <xf numFmtId="164" fontId="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left" vertical="center" wrapText="1" indent="1"/>
    </xf>
    <xf numFmtId="164" fontId="6" fillId="0" borderId="4" xfId="0" applyNumberFormat="1" applyFont="1" applyBorder="1" applyAlignment="1">
      <alignment horizontal="right" vertical="center" wrapText="1" indent="1"/>
    </xf>
    <xf numFmtId="164" fontId="6" fillId="0" borderId="5" xfId="0" applyNumberFormat="1" applyFont="1" applyBorder="1" applyAlignment="1">
      <alignment horizontal="right" vertical="center" wrapText="1" indent="1"/>
    </xf>
    <xf numFmtId="164" fontId="0" fillId="0" borderId="21" xfId="0" applyNumberFormat="1" applyBorder="1" applyAlignment="1">
      <alignment horizontal="left" vertical="center" wrapText="1" indent="1"/>
    </xf>
    <xf numFmtId="164" fontId="7" fillId="0" borderId="22" xfId="0" applyNumberFormat="1" applyFont="1" applyBorder="1" applyAlignment="1">
      <alignment horizontal="left" vertical="center" wrapText="1" indent="1"/>
    </xf>
    <xf numFmtId="164" fontId="10" fillId="0" borderId="23" xfId="0" applyNumberFormat="1" applyFont="1" applyBorder="1" applyAlignment="1">
      <alignment horizontal="right" vertical="center" wrapText="1" indent="1"/>
    </xf>
    <xf numFmtId="164" fontId="7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Border="1" applyAlignment="1">
      <alignment horizontal="right" vertical="center" wrapText="1" indent="1"/>
    </xf>
    <xf numFmtId="164" fontId="7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Border="1" applyAlignment="1">
      <alignment horizontal="left" vertical="center" wrapText="1" indent="1"/>
    </xf>
    <xf numFmtId="164" fontId="3" fillId="0" borderId="25" xfId="0" applyNumberFormat="1" applyFont="1" applyBorder="1" applyAlignment="1">
      <alignment horizontal="right" vertical="center" wrapText="1" indent="1"/>
    </xf>
    <xf numFmtId="164" fontId="9" fillId="0" borderId="25" xfId="0" applyNumberFormat="1" applyFont="1" applyBorder="1" applyAlignment="1">
      <alignment horizontal="right" vertical="center" wrapText="1" indent="1"/>
    </xf>
    <xf numFmtId="164" fontId="11" fillId="0" borderId="26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2">
    <cellStyle name="Normál" xfId="0" builtinId="0"/>
    <cellStyle name="Normál_KVRENMUNKA" xfId="1" xr:uid="{E95DD974-4735-4C78-AD16-6A49F34D1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FC85A-2C94-4F52-B4F7-9DC69A765113}">
  <sheetPr codeName="Munka6">
    <tabColor theme="6"/>
  </sheetPr>
  <dimension ref="A1:F32"/>
  <sheetViews>
    <sheetView tabSelected="1" view="pageLayout" zoomScaleNormal="100" zoomScaleSheetLayoutView="100" workbookViewId="0">
      <selection activeCell="G2" sqref="G2"/>
    </sheetView>
  </sheetViews>
  <sheetFormatPr defaultRowHeight="12.75" x14ac:dyDescent="0.2"/>
  <cols>
    <col min="1" max="1" width="6.83203125" style="3" customWidth="1"/>
    <col min="2" max="2" width="55.1640625" style="51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v>1460810310</v>
      </c>
      <c r="D5" s="19" t="s">
        <v>13</v>
      </c>
      <c r="E5" s="21">
        <v>1060522902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v>232190024</v>
      </c>
      <c r="D6" s="23" t="s">
        <v>16</v>
      </c>
      <c r="E6" s="25">
        <v>220941970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v>70617011</v>
      </c>
      <c r="D7" s="23" t="s">
        <v>19</v>
      </c>
      <c r="E7" s="25">
        <v>911691403</v>
      </c>
      <c r="F7" s="2"/>
    </row>
    <row r="8" spans="1:6" ht="12.95" customHeight="1" x14ac:dyDescent="0.2">
      <c r="A8" s="22" t="s">
        <v>20</v>
      </c>
      <c r="B8" s="23" t="s">
        <v>21</v>
      </c>
      <c r="C8" s="26">
        <v>481500000</v>
      </c>
      <c r="D8" s="23" t="s">
        <v>22</v>
      </c>
      <c r="E8" s="27">
        <f>75850000</f>
        <v>75850000</v>
      </c>
      <c r="F8" s="2"/>
    </row>
    <row r="9" spans="1:6" ht="12.95" customHeight="1" x14ac:dyDescent="0.2">
      <c r="A9" s="22" t="s">
        <v>23</v>
      </c>
      <c r="B9" s="28" t="s">
        <v>24</v>
      </c>
      <c r="C9" s="24">
        <v>341663172</v>
      </c>
      <c r="D9" s="23" t="s">
        <v>25</v>
      </c>
      <c r="E9" s="25">
        <v>221964570</v>
      </c>
      <c r="F9" s="2"/>
    </row>
    <row r="10" spans="1:6" ht="12.95" customHeight="1" x14ac:dyDescent="0.2">
      <c r="A10" s="22" t="s">
        <v>26</v>
      </c>
      <c r="B10" s="23" t="s">
        <v>27</v>
      </c>
      <c r="C10" s="29">
        <v>2182700</v>
      </c>
      <c r="D10" s="23" t="s">
        <v>28</v>
      </c>
      <c r="E10" s="25">
        <v>33540503</v>
      </c>
      <c r="F10" s="2"/>
    </row>
    <row r="11" spans="1:6" ht="12.95" customHeight="1" x14ac:dyDescent="0.2">
      <c r="A11" s="22" t="s">
        <v>29</v>
      </c>
      <c r="B11" s="23" t="s">
        <v>30</v>
      </c>
      <c r="C11" s="26"/>
      <c r="D11" s="30"/>
      <c r="E11" s="27"/>
      <c r="F11" s="2"/>
    </row>
    <row r="12" spans="1:6" ht="12.95" customHeight="1" x14ac:dyDescent="0.2">
      <c r="A12" s="22" t="s">
        <v>31</v>
      </c>
      <c r="B12" s="30"/>
      <c r="C12" s="26"/>
      <c r="D12" s="30"/>
      <c r="E12" s="27"/>
      <c r="F12" s="2"/>
    </row>
    <row r="13" spans="1:6" ht="12.95" customHeight="1" x14ac:dyDescent="0.2">
      <c r="A13" s="22" t="s">
        <v>32</v>
      </c>
      <c r="B13" s="31"/>
      <c r="C13" s="32"/>
      <c r="D13" s="30"/>
      <c r="E13" s="27"/>
      <c r="F13" s="2"/>
    </row>
    <row r="14" spans="1:6" ht="12.95" customHeight="1" x14ac:dyDescent="0.2">
      <c r="A14" s="22" t="s">
        <v>33</v>
      </c>
      <c r="B14" s="30"/>
      <c r="C14" s="26"/>
      <c r="D14" s="30"/>
      <c r="E14" s="27"/>
      <c r="F14" s="2"/>
    </row>
    <row r="15" spans="1:6" ht="12.95" customHeight="1" x14ac:dyDescent="0.2">
      <c r="A15" s="22" t="s">
        <v>34</v>
      </c>
      <c r="B15" s="30"/>
      <c r="C15" s="26"/>
      <c r="D15" s="30"/>
      <c r="E15" s="27"/>
      <c r="F15" s="2"/>
    </row>
    <row r="16" spans="1:6" ht="12.95" customHeight="1" thickBot="1" x14ac:dyDescent="0.25">
      <c r="A16" s="22" t="s">
        <v>35</v>
      </c>
      <c r="B16" s="33"/>
      <c r="C16" s="34"/>
      <c r="D16" s="30"/>
      <c r="E16" s="35"/>
      <c r="F16" s="2"/>
    </row>
    <row r="17" spans="1:6" ht="15.95" customHeight="1" thickBot="1" x14ac:dyDescent="0.25">
      <c r="A17" s="36" t="s">
        <v>36</v>
      </c>
      <c r="B17" s="37" t="s">
        <v>37</v>
      </c>
      <c r="C17" s="38">
        <f>SUM(C5:C16)-C7</f>
        <v>2518346206</v>
      </c>
      <c r="D17" s="37" t="s">
        <v>38</v>
      </c>
      <c r="E17" s="39">
        <f>SUM(E5:E16)</f>
        <v>2524511348</v>
      </c>
      <c r="F17" s="2"/>
    </row>
    <row r="18" spans="1:6" ht="12.95" customHeight="1" x14ac:dyDescent="0.2">
      <c r="A18" s="40" t="s">
        <v>39</v>
      </c>
      <c r="B18" s="41" t="s">
        <v>40</v>
      </c>
      <c r="C18" s="42">
        <f>SUM(C19:C22)</f>
        <v>364667600</v>
      </c>
      <c r="D18" s="23" t="s">
        <v>41</v>
      </c>
      <c r="E18" s="43"/>
      <c r="F18" s="2"/>
    </row>
    <row r="19" spans="1:6" ht="12.95" customHeight="1" x14ac:dyDescent="0.2">
      <c r="A19" s="22" t="s">
        <v>42</v>
      </c>
      <c r="B19" s="23" t="s">
        <v>43</v>
      </c>
      <c r="C19" s="26">
        <v>364667600</v>
      </c>
      <c r="D19" s="23" t="s">
        <v>44</v>
      </c>
      <c r="E19" s="27">
        <v>100000000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6"/>
      <c r="D20" s="23" t="s">
        <v>47</v>
      </c>
      <c r="E20" s="27"/>
      <c r="F20" s="2"/>
    </row>
    <row r="21" spans="1:6" ht="12.95" customHeight="1" x14ac:dyDescent="0.2">
      <c r="A21" s="22" t="s">
        <v>48</v>
      </c>
      <c r="B21" s="23" t="s">
        <v>49</v>
      </c>
      <c r="C21" s="26"/>
      <c r="D21" s="23" t="s">
        <v>50</v>
      </c>
      <c r="E21" s="27"/>
      <c r="F21" s="2"/>
    </row>
    <row r="22" spans="1:6" ht="12.95" customHeight="1" x14ac:dyDescent="0.2">
      <c r="A22" s="22" t="s">
        <v>51</v>
      </c>
      <c r="B22" s="23" t="s">
        <v>52</v>
      </c>
      <c r="C22" s="26"/>
      <c r="D22" s="41" t="s">
        <v>53</v>
      </c>
      <c r="E22" s="27"/>
      <c r="F22" s="2"/>
    </row>
    <row r="23" spans="1:6" ht="12.95" customHeight="1" x14ac:dyDescent="0.2">
      <c r="A23" s="22" t="s">
        <v>54</v>
      </c>
      <c r="B23" s="23" t="s">
        <v>55</v>
      </c>
      <c r="C23" s="44">
        <f>SUM(C24:C27)</f>
        <v>100000000</v>
      </c>
      <c r="D23" s="23" t="s">
        <v>56</v>
      </c>
      <c r="E23" s="27"/>
      <c r="F23" s="2"/>
    </row>
    <row r="24" spans="1:6" ht="12.95" customHeight="1" x14ac:dyDescent="0.2">
      <c r="A24" s="40" t="s">
        <v>57</v>
      </c>
      <c r="B24" s="41" t="s">
        <v>58</v>
      </c>
      <c r="C24" s="45">
        <v>100000000</v>
      </c>
      <c r="D24" s="19" t="s">
        <v>59</v>
      </c>
      <c r="E24" s="43"/>
      <c r="F24" s="2"/>
    </row>
    <row r="25" spans="1:6" ht="12.95" customHeight="1" x14ac:dyDescent="0.2">
      <c r="A25" s="22" t="s">
        <v>60</v>
      </c>
      <c r="B25" s="23" t="s">
        <v>61</v>
      </c>
      <c r="C25" s="26"/>
      <c r="D25" s="23" t="s">
        <v>62</v>
      </c>
      <c r="E25" s="27"/>
      <c r="F25" s="2"/>
    </row>
    <row r="26" spans="1:6" ht="12.95" customHeight="1" x14ac:dyDescent="0.2">
      <c r="A26" s="22" t="s">
        <v>63</v>
      </c>
      <c r="B26" s="23" t="s">
        <v>64</v>
      </c>
      <c r="C26" s="26"/>
      <c r="D26" s="23" t="s">
        <v>65</v>
      </c>
      <c r="E26" s="27"/>
      <c r="F26" s="2"/>
    </row>
    <row r="27" spans="1:6" ht="12.95" customHeight="1" thickBot="1" x14ac:dyDescent="0.25">
      <c r="A27" s="40" t="s">
        <v>66</v>
      </c>
      <c r="B27" s="41" t="s">
        <v>67</v>
      </c>
      <c r="C27" s="45"/>
      <c r="D27" s="46" t="s">
        <v>68</v>
      </c>
      <c r="E27" s="43">
        <v>41904332</v>
      </c>
      <c r="F27" s="2"/>
    </row>
    <row r="28" spans="1:6" ht="21.75" customHeight="1" thickBot="1" x14ac:dyDescent="0.25">
      <c r="A28" s="36" t="s">
        <v>69</v>
      </c>
      <c r="B28" s="37" t="s">
        <v>70</v>
      </c>
      <c r="C28" s="38">
        <f>+C18+C23+C26+C27</f>
        <v>464667600</v>
      </c>
      <c r="D28" s="37" t="s">
        <v>71</v>
      </c>
      <c r="E28" s="39">
        <f>SUM(E18:E27)</f>
        <v>141904332</v>
      </c>
      <c r="F28" s="2"/>
    </row>
    <row r="29" spans="1:6" ht="13.5" thickBot="1" x14ac:dyDescent="0.25">
      <c r="A29" s="36" t="s">
        <v>72</v>
      </c>
      <c r="B29" s="47" t="s">
        <v>73</v>
      </c>
      <c r="C29" s="48">
        <f>+C17+C28</f>
        <v>2983013806</v>
      </c>
      <c r="D29" s="47" t="s">
        <v>74</v>
      </c>
      <c r="E29" s="48">
        <f>E28+E17</f>
        <v>2666415680</v>
      </c>
      <c r="F29" s="2"/>
    </row>
    <row r="30" spans="1:6" ht="13.5" thickBot="1" x14ac:dyDescent="0.25">
      <c r="A30" s="36" t="s">
        <v>75</v>
      </c>
      <c r="B30" s="47" t="s">
        <v>76</v>
      </c>
      <c r="C30" s="48">
        <f>IF(C17-E17&lt;0,E17-C17,"-")</f>
        <v>6165142</v>
      </c>
      <c r="D30" s="47" t="s">
        <v>77</v>
      </c>
      <c r="E30" s="48" t="str">
        <f>IF(C17-E17&gt;0,C17-E17,"-")</f>
        <v>-</v>
      </c>
      <c r="F30" s="2"/>
    </row>
    <row r="31" spans="1:6" ht="13.5" thickBot="1" x14ac:dyDescent="0.25">
      <c r="A31" s="36" t="s">
        <v>78</v>
      </c>
      <c r="B31" s="47" t="s">
        <v>79</v>
      </c>
      <c r="C31" s="49" t="str">
        <f>IF(C29-E29&lt;0,E29-C29,"-")</f>
        <v>-</v>
      </c>
      <c r="D31" s="47" t="s">
        <v>80</v>
      </c>
      <c r="E31" s="48">
        <f>IF(C29-E29&gt;0,C29-E29,"-")</f>
        <v>316598126</v>
      </c>
      <c r="F31" s="2"/>
    </row>
    <row r="32" spans="1:6" ht="18.75" x14ac:dyDescent="0.2">
      <c r="B32" s="50"/>
      <c r="C32" s="50"/>
      <c r="D32" s="50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5.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2019-03-28T13:32:06Z</dcterms:created>
  <dcterms:modified xsi:type="dcterms:W3CDTF">2019-03-28T13:32:07Z</dcterms:modified>
</cp:coreProperties>
</file>