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Mérleg (eredeti)" sheetId="1" r:id="rId1"/>
    <sheet name="Mérleg (módosított)" sheetId="2" r:id="rId2"/>
    <sheet name="Teljesítés" sheetId="3" r:id="rId3"/>
  </sheets>
  <definedNames>
    <definedName name="_xlnm.Print_Area" localSheetId="0">'Mérleg (eredeti)'!$A$1:$AE$34</definedName>
    <definedName name="_xlnm.Print_Area" localSheetId="1">'Mérleg (módosított)'!$A$1:$AE$33</definedName>
    <definedName name="_xlnm.Print_Area" localSheetId="2">'Teljesítés'!$A$1:$AE$25</definedName>
  </definedNames>
  <calcPr fullCalcOnLoad="1"/>
</workbook>
</file>

<file path=xl/sharedStrings.xml><?xml version="1.0" encoding="utf-8"?>
<sst xmlns="http://schemas.openxmlformats.org/spreadsheetml/2006/main" count="373" uniqueCount="111">
  <si>
    <t>Ft-ban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</si>
  <si>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</si>
  <si>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</si>
  <si>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</si>
  <si>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</si>
  <si>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</si>
  <si>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</si>
  <si>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</si>
  <si>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</si>
  <si>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</si>
  <si>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</si>
  <si>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</si>
  <si>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</si>
  <si>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</si>
  <si>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</si>
  <si>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</si>
  <si>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</si>
  <si>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</si>
  <si>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</si>
  <si>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</si>
  <si>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</si>
  <si>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</si>
  <si>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</si>
  <si>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</si>
  <si>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</si>
  <si>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</si>
  <si>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</si>
  <si>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</si>
  <si>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</si>
  <si>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</si>
  <si>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</si>
  <si>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Bevételi kiemelt előirányzatok</t>
  </si>
  <si>
    <t>Működési költségvetés</t>
  </si>
  <si>
    <t>Felhalmozási költségvetés</t>
  </si>
  <si>
    <t>Kiadási kiemelt előirányzatok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</si>
  <si>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</si>
  <si>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</si>
  <si>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</si>
  <si>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</si>
  <si>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</si>
  <si>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</si>
  <si>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</si>
  <si>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</si>
  <si>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</si>
  <si>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</si>
  <si>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</si>
  <si>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</si>
  <si>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</si>
  <si>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</si>
  <si>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</si>
  <si>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</si>
  <si>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</si>
  <si>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</si>
  <si>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</si>
  <si>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</si>
  <si>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Önkormányzat alaptevékenységének bevételei</t>
  </si>
  <si>
    <t>Kötelező feladatok</t>
  </si>
  <si>
    <t>Költségvetési szervek kiadásai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</si>
  <si>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</si>
  <si>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</si>
  <si>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</si>
  <si>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</si>
  <si>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</si>
  <si>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</si>
  <si>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</si>
  <si>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költségvetési bevételei összesen</t>
  </si>
  <si>
    <t>Önkormányzat központi kezelésű feladatai</t>
  </si>
  <si>
    <t>6.</t>
  </si>
  <si>
    <t>7.</t>
  </si>
  <si>
    <t>8.</t>
  </si>
  <si>
    <t>ÖSZESEN:</t>
  </si>
  <si>
    <t>Önkormányzat vállalkozási tevékenységének bevételei</t>
  </si>
  <si>
    <t>9.</t>
  </si>
  <si>
    <t>Kiadási kiemelt előirányzatok összesen</t>
  </si>
  <si>
    <t>10.</t>
  </si>
  <si>
    <t>Önkormányzat költségvetési kiadásai összesen</t>
  </si>
  <si>
    <t>11.</t>
  </si>
  <si>
    <t>Önkormányzat vállalkozási tevékenységének kiadásai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</si>
  <si>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</si>
  <si>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</si>
  <si>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</si>
  <si>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</si>
  <si>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</si>
  <si>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</si>
  <si>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</si>
  <si>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</si>
  <si>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</si>
  <si>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</si>
  <si>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</si>
  <si>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</si>
  <si>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</si>
  <si>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</si>
  <si>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</si>
  <si>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</si>
  <si>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2016. évi kiadási teljesítés</t>
  </si>
  <si>
    <t>2017. évi várható kiadási
teljesítés</t>
  </si>
  <si>
    <t>2016. évi bevételi teljesítés</t>
  </si>
  <si>
    <r>
      <t xml:space="preserve">Debrecen Megyei Jogú Város Önkormányzat 2018. évi mérlege
</t>
    </r>
    <r>
      <rPr>
        <sz val="20"/>
        <color indexed="8"/>
        <rFont val="Calibri"/>
        <family val="2"/>
      </rPr>
      <t>(eredeti előirányzat)</t>
    </r>
  </si>
  <si>
    <t>2018. évi eredeti költségvetési bevételi előirányzatok összesen</t>
  </si>
  <si>
    <t>2018. évi eredeti költségvetési kiadási előirányzatok összesen</t>
  </si>
  <si>
    <t>2017. évi várható bevételi 
teljesítés</t>
  </si>
  <si>
    <t>2017. évi bevételi teljesítés</t>
  </si>
  <si>
    <t>2017. évi kiadási teljesítés</t>
  </si>
  <si>
    <t>(2. oldal)</t>
  </si>
  <si>
    <t>(1. oldal)</t>
  </si>
  <si>
    <t>AD</t>
  </si>
  <si>
    <t>AE</t>
  </si>
  <si>
    <r>
      <t xml:space="preserve">Debrecen Megyei Jogú Város Önkormányzat 2018. évi mérlege
</t>
    </r>
    <r>
      <rPr>
        <sz val="20"/>
        <color indexed="8"/>
        <rFont val="Calibri"/>
        <family val="2"/>
      </rPr>
      <t>(módosított előirányzat 2018. december 31-én)</t>
    </r>
  </si>
  <si>
    <r>
      <t xml:space="preserve">Debrecen Megyei Jogú Város Önkormányzat 2018. évi mérlege
</t>
    </r>
    <r>
      <rPr>
        <sz val="20"/>
        <color indexed="8"/>
        <rFont val="Calibri"/>
        <family val="2"/>
      </rPr>
      <t>(teljesítés 2018. december 31-én)</t>
    </r>
  </si>
  <si>
    <t>(3. oldal)</t>
  </si>
  <si>
    <t>(1. melléklet a 10/2019. (IV. 18.) önkormányzati rendelethez)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</si>
</sst>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;\-#,##0\ "/>
    <numFmt numFmtId="166" formatCode="#,##0\ ;[Red]\-#,##0\ "/>
    <numFmt numFmtId="167" formatCode="_-* #,##0\ _F_t_-;\-* #,##0\ _F_t_-;_-* &quot;-&quot;??\ _F_t_-;_-@_-"/>
    <numFmt numFmtId="168" formatCode="yyyy\-mm\-dd"/>
    <numFmt numFmtId="169" formatCode="mmm&quot; &quot;d&quot;.&quot;"/>
    <numFmt numFmtId="170" formatCode="&quot; &quot;#,##0.00&quot;     &quot;;&quot;-&quot;#,##0.00&quot;     &quot;;&quot; -&quot;#&quot;     &quot;;@&quot; &quot;"/>
    <numFmt numFmtId="171" formatCode="#,##0.00&quot; &quot;[$Ft-40E];[Red]&quot;-&quot;#,##0.00&quot; &quot;[$Ft-40E]"/>
    <numFmt numFmtId="172" formatCode="&quot; &quot;#,##0.00&quot;    &quot;;&quot;-&quot;#,##0.00&quot;    &quot;;&quot; -&quot;00&quot;    &quot;;@&quot; &quot;"/>
    <numFmt numFmtId="173" formatCode="&quot; &quot;0.00&quot;    &quot;;&quot;-&quot;0.00&quot;    &quot;;&quot; -&quot;00.00&quot;    &quot;;@&quot; &quot;"/>
    <numFmt numFmtId="174" formatCode="&quot; &quot;0&quot;    &quot;;&quot;-&quot;0&quot;    &quot;;&quot; -&quot;00&quot;    &quot;;@&quot; &quot;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0"/>
      <name val="Times New Roman"/>
      <family val="1"/>
    </font>
    <font>
      <sz val="12"/>
      <name val="Calibri"/>
      <family val="2"/>
    </font>
    <font>
      <b/>
      <u val="single"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1"/>
      <family val="0"/>
    </font>
    <font>
      <sz val="10"/>
      <color indexed="8"/>
      <name val="Arial1"/>
      <family val="0"/>
    </font>
    <font>
      <sz val="11"/>
      <color indexed="10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2"/>
      <family val="0"/>
    </font>
    <font>
      <sz val="10"/>
      <color indexed="8"/>
      <name val="Times New Roman1"/>
      <family val="0"/>
    </font>
    <font>
      <sz val="10"/>
      <color indexed="8"/>
      <name val="Times New Roman"/>
      <family val="1"/>
    </font>
    <font>
      <sz val="10"/>
      <color indexed="8"/>
      <name val="Arial CE1"/>
      <family val="0"/>
    </font>
    <font>
      <sz val="10"/>
      <color indexed="8"/>
      <name val="Arial CE"/>
      <family val="0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11"/>
      <family val="0"/>
    </font>
    <font>
      <sz val="10"/>
      <color rgb="FF000000"/>
      <name val="Arial1"/>
      <family val="0"/>
    </font>
    <font>
      <sz val="11"/>
      <color rgb="FFFF0000"/>
      <name val="Calibri"/>
      <family val="2"/>
    </font>
    <font>
      <b/>
      <i/>
      <sz val="16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2"/>
      <family val="0"/>
    </font>
    <font>
      <sz val="10"/>
      <color rgb="FF000000"/>
      <name val="Times New Roman1"/>
      <family val="0"/>
    </font>
    <font>
      <sz val="10"/>
      <color rgb="FF000000"/>
      <name val="Times New Roman"/>
      <family val="1"/>
    </font>
    <font>
      <sz val="10"/>
      <color rgb="FF000000"/>
      <name val="Arial CE1"/>
      <family val="0"/>
    </font>
    <font>
      <sz val="10"/>
      <color rgb="FF000000"/>
      <name val="Arial CE"/>
      <family val="0"/>
    </font>
    <font>
      <b/>
      <sz val="11"/>
      <color theme="1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70" fontId="55" fillId="0" borderId="0" applyFont="0" applyBorder="0" applyProtection="0">
      <alignment/>
    </xf>
    <xf numFmtId="164" fontId="0" fillId="0" borderId="0" applyFill="0" applyBorder="0" applyAlignment="0" applyProtection="0"/>
    <xf numFmtId="41" fontId="1" fillId="0" borderId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Border="0" applyAlignment="0" applyProtection="0"/>
    <xf numFmtId="43" fontId="1" fillId="0" borderId="0" applyBorder="0" applyAlignment="0" applyProtection="0"/>
    <xf numFmtId="170" fontId="56" fillId="0" borderId="0" applyBorder="0" applyProtection="0">
      <alignment/>
    </xf>
    <xf numFmtId="43" fontId="47" fillId="0" borderId="0" applyFont="0" applyFill="0" applyBorder="0" applyAlignment="0" applyProtection="0"/>
    <xf numFmtId="170" fontId="57" fillId="0" borderId="0" applyBorder="0" applyProtection="0">
      <alignment/>
    </xf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2" fontId="55" fillId="0" borderId="0">
      <alignment/>
      <protection/>
    </xf>
    <xf numFmtId="43" fontId="4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Border="0" applyProtection="0">
      <alignment horizontal="center"/>
    </xf>
    <xf numFmtId="0" fontId="59" fillId="0" borderId="0" applyNumberFormat="0" applyBorder="0" applyProtection="0">
      <alignment horizontal="center"/>
    </xf>
    <xf numFmtId="0" fontId="59" fillId="0" borderId="0" applyNumberFormat="0" applyBorder="0" applyProtection="0">
      <alignment horizontal="center" textRotation="90"/>
    </xf>
    <xf numFmtId="0" fontId="59" fillId="0" borderId="0" applyNumberFormat="0" applyBorder="0" applyProtection="0">
      <alignment horizontal="center" textRotation="90"/>
    </xf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1" fillId="0" borderId="0">
      <alignment/>
      <protection/>
    </xf>
    <xf numFmtId="0" fontId="57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64" fillId="0" borderId="0">
      <alignment/>
      <protection/>
    </xf>
    <xf numFmtId="0" fontId="56" fillId="0" borderId="0" applyNumberFormat="0" applyBorder="0" applyProtection="0">
      <alignment/>
    </xf>
    <xf numFmtId="0" fontId="1" fillId="0" borderId="0">
      <alignment/>
      <protection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20" fillId="0" borderId="0">
      <alignment/>
      <protection/>
    </xf>
    <xf numFmtId="0" fontId="55" fillId="0" borderId="0">
      <alignment/>
      <protection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47" fillId="0" borderId="0">
      <alignment/>
      <protection/>
    </xf>
    <xf numFmtId="0" fontId="55" fillId="0" borderId="0" applyNumberFormat="0" applyFont="0" applyBorder="0" applyProtection="0">
      <alignment/>
    </xf>
    <xf numFmtId="0" fontId="55" fillId="0" borderId="0">
      <alignment/>
      <protection/>
    </xf>
    <xf numFmtId="0" fontId="6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0" borderId="0" applyNumberFormat="0" applyBorder="0" applyProtection="0">
      <alignment/>
    </xf>
    <xf numFmtId="0" fontId="70" fillId="0" borderId="0" applyNumberFormat="0" applyBorder="0" applyProtection="0">
      <alignment/>
    </xf>
    <xf numFmtId="171" fontId="70" fillId="0" borderId="0" applyBorder="0" applyProtection="0">
      <alignment/>
    </xf>
    <xf numFmtId="171" fontId="70" fillId="0" borderId="0" applyBorder="0" applyProtection="0">
      <alignment/>
    </xf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1" fillId="0" borderId="0" applyFill="0" applyBorder="0" applyAlignment="0" applyProtection="0"/>
    <xf numFmtId="9" fontId="55" fillId="0" borderId="0" applyFont="0" applyFill="0" applyBorder="0" applyAlignment="0" applyProtection="0"/>
    <xf numFmtId="0" fontId="21" fillId="0" borderId="0">
      <alignment/>
      <protection/>
    </xf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33" borderId="17" xfId="0" applyFont="1" applyFill="1" applyBorder="1" applyAlignment="1">
      <alignment horizontal="center" vertical="center" textRotation="90" wrapText="1"/>
    </xf>
    <xf numFmtId="0" fontId="11" fillId="33" borderId="18" xfId="0" applyFont="1" applyFill="1" applyBorder="1" applyAlignment="1">
      <alignment horizontal="center" vertical="center" textRotation="90" wrapText="1"/>
    </xf>
    <xf numFmtId="0" fontId="11" fillId="33" borderId="19" xfId="0" applyFont="1" applyFill="1" applyBorder="1" applyAlignment="1">
      <alignment horizontal="center" vertical="center" textRotation="90" wrapText="1"/>
    </xf>
    <xf numFmtId="0" fontId="11" fillId="34" borderId="20" xfId="0" applyFont="1" applyFill="1" applyBorder="1" applyAlignment="1">
      <alignment horizontal="center" vertical="center" textRotation="90" wrapText="1"/>
    </xf>
    <xf numFmtId="0" fontId="11" fillId="34" borderId="21" xfId="0" applyFont="1" applyFill="1" applyBorder="1" applyAlignment="1">
      <alignment horizontal="center" vertical="center" textRotation="90" wrapText="1"/>
    </xf>
    <xf numFmtId="0" fontId="11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>
      <alignment horizontal="center" vertical="center" textRotation="90" wrapText="1"/>
    </xf>
    <xf numFmtId="0" fontId="11" fillId="33" borderId="23" xfId="0" applyFont="1" applyFill="1" applyBorder="1" applyAlignment="1">
      <alignment horizontal="center" vertical="center" textRotation="90" wrapText="1"/>
    </xf>
    <xf numFmtId="0" fontId="11" fillId="33" borderId="24" xfId="0" applyFont="1" applyFill="1" applyBorder="1" applyAlignment="1">
      <alignment horizontal="center" vertical="center" textRotation="90" wrapText="1"/>
    </xf>
    <xf numFmtId="0" fontId="11" fillId="34" borderId="25" xfId="0" applyFont="1" applyFill="1" applyBorder="1" applyAlignment="1">
      <alignment horizontal="center" vertical="center" textRotation="90" wrapText="1"/>
    </xf>
    <xf numFmtId="0" fontId="11" fillId="34" borderId="18" xfId="0" applyFont="1" applyFill="1" applyBorder="1" applyAlignment="1">
      <alignment horizontal="center" vertical="center" textRotation="90" wrapText="1"/>
    </xf>
    <xf numFmtId="0" fontId="11" fillId="34" borderId="24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165" fontId="4" fillId="0" borderId="14" xfId="41" applyNumberFormat="1" applyFont="1" applyFill="1" applyBorder="1" applyAlignment="1" applyProtection="1">
      <alignment vertical="center" wrapText="1"/>
      <protection/>
    </xf>
    <xf numFmtId="165" fontId="4" fillId="0" borderId="15" xfId="41" applyNumberFormat="1" applyFont="1" applyFill="1" applyBorder="1" applyAlignment="1" applyProtection="1">
      <alignment vertical="center" wrapText="1"/>
      <protection/>
    </xf>
    <xf numFmtId="165" fontId="8" fillId="33" borderId="27" xfId="41" applyNumberFormat="1" applyFont="1" applyFill="1" applyBorder="1" applyAlignment="1" applyProtection="1">
      <alignment vertical="center" wrapText="1"/>
      <protection/>
    </xf>
    <xf numFmtId="165" fontId="4" fillId="0" borderId="28" xfId="41" applyNumberFormat="1" applyFont="1" applyFill="1" applyBorder="1" applyAlignment="1" applyProtection="1">
      <alignment vertical="center" wrapText="1"/>
      <protection/>
    </xf>
    <xf numFmtId="165" fontId="8" fillId="34" borderId="29" xfId="41" applyNumberFormat="1" applyFont="1" applyFill="1" applyBorder="1" applyAlignment="1" applyProtection="1">
      <alignment vertical="center" wrapText="1"/>
      <protection/>
    </xf>
    <xf numFmtId="165" fontId="8" fillId="33" borderId="30" xfId="41" applyNumberFormat="1" applyFont="1" applyFill="1" applyBorder="1" applyAlignment="1" applyProtection="1">
      <alignment vertical="center" wrapText="1"/>
      <protection/>
    </xf>
    <xf numFmtId="165" fontId="4" fillId="0" borderId="21" xfId="41" applyNumberFormat="1" applyFont="1" applyFill="1" applyBorder="1" applyAlignment="1" applyProtection="1">
      <alignment horizontal="right" vertical="center" wrapText="1"/>
      <protection/>
    </xf>
    <xf numFmtId="0" fontId="12" fillId="33" borderId="30" xfId="0" applyFont="1" applyFill="1" applyBorder="1" applyAlignment="1">
      <alignment horizontal="center" vertical="center" wrapText="1"/>
    </xf>
    <xf numFmtId="3" fontId="4" fillId="0" borderId="28" xfId="41" applyNumberFormat="1" applyFont="1" applyFill="1" applyBorder="1" applyAlignment="1" applyProtection="1">
      <alignment horizontal="right" vertical="center" wrapText="1"/>
      <protection/>
    </xf>
    <xf numFmtId="3" fontId="8" fillId="33" borderId="27" xfId="41" applyNumberFormat="1" applyFont="1" applyFill="1" applyBorder="1" applyAlignment="1" applyProtection="1">
      <alignment horizontal="right" vertical="center" wrapText="1"/>
      <protection/>
    </xf>
    <xf numFmtId="3" fontId="8" fillId="34" borderId="29" xfId="41" applyNumberFormat="1" applyFont="1" applyFill="1" applyBorder="1" applyAlignment="1" applyProtection="1">
      <alignment horizontal="right" vertical="center" wrapText="1"/>
      <protection/>
    </xf>
    <xf numFmtId="3" fontId="8" fillId="33" borderId="26" xfId="41" applyNumberFormat="1" applyFont="1" applyFill="1" applyBorder="1" applyAlignment="1" applyProtection="1">
      <alignment horizontal="right" vertical="center" wrapText="1"/>
      <protection/>
    </xf>
    <xf numFmtId="0" fontId="12" fillId="33" borderId="31" xfId="0" applyFont="1" applyFill="1" applyBorder="1" applyAlignment="1">
      <alignment horizontal="center" vertical="center" wrapText="1"/>
    </xf>
    <xf numFmtId="165" fontId="4" fillId="0" borderId="32" xfId="41" applyNumberFormat="1" applyFont="1" applyFill="1" applyBorder="1" applyAlignment="1" applyProtection="1">
      <alignment vertical="center" wrapText="1"/>
      <protection/>
    </xf>
    <xf numFmtId="165" fontId="4" fillId="0" borderId="33" xfId="41" applyNumberFormat="1" applyFont="1" applyFill="1" applyBorder="1" applyAlignment="1" applyProtection="1">
      <alignment vertical="center" wrapText="1"/>
      <protection/>
    </xf>
    <xf numFmtId="165" fontId="8" fillId="33" borderId="34" xfId="41" applyNumberFormat="1" applyFont="1" applyFill="1" applyBorder="1" applyAlignment="1" applyProtection="1">
      <alignment vertical="center" wrapText="1"/>
      <protection/>
    </xf>
    <xf numFmtId="165" fontId="4" fillId="0" borderId="35" xfId="41" applyNumberFormat="1" applyFont="1" applyFill="1" applyBorder="1" applyAlignment="1" applyProtection="1">
      <alignment vertical="center" wrapText="1"/>
      <protection/>
    </xf>
    <xf numFmtId="165" fontId="8" fillId="34" borderId="34" xfId="41" applyNumberFormat="1" applyFont="1" applyFill="1" applyBorder="1" applyAlignment="1" applyProtection="1">
      <alignment vertical="center" wrapText="1"/>
      <protection/>
    </xf>
    <xf numFmtId="165" fontId="8" fillId="33" borderId="36" xfId="41" applyNumberFormat="1" applyFont="1" applyFill="1" applyBorder="1" applyAlignment="1" applyProtection="1">
      <alignment vertical="center" wrapText="1"/>
      <protection/>
    </xf>
    <xf numFmtId="0" fontId="12" fillId="33" borderId="36" xfId="0" applyFont="1" applyFill="1" applyBorder="1" applyAlignment="1">
      <alignment horizontal="center" vertical="center" wrapText="1"/>
    </xf>
    <xf numFmtId="3" fontId="4" fillId="0" borderId="37" xfId="41" applyNumberFormat="1" applyFont="1" applyFill="1" applyBorder="1" applyAlignment="1" applyProtection="1">
      <alignment horizontal="right" vertical="center" wrapText="1"/>
      <protection/>
    </xf>
    <xf numFmtId="3" fontId="8" fillId="33" borderId="34" xfId="41" applyNumberFormat="1" applyFont="1" applyFill="1" applyBorder="1" applyAlignment="1" applyProtection="1">
      <alignment horizontal="right" vertical="center" wrapText="1"/>
      <protection/>
    </xf>
    <xf numFmtId="3" fontId="8" fillId="34" borderId="36" xfId="41" applyNumberFormat="1" applyFont="1" applyFill="1" applyBorder="1" applyAlignment="1" applyProtection="1">
      <alignment horizontal="right" vertical="center" wrapText="1"/>
      <protection/>
    </xf>
    <xf numFmtId="3" fontId="8" fillId="33" borderId="31" xfId="41" applyNumberFormat="1" applyFont="1" applyFill="1" applyBorder="1" applyAlignment="1" applyProtection="1">
      <alignment horizontal="right" vertical="center" wrapText="1"/>
      <protection/>
    </xf>
    <xf numFmtId="0" fontId="12" fillId="33" borderId="38" xfId="0" applyFont="1" applyFill="1" applyBorder="1" applyAlignment="1">
      <alignment horizontal="center" vertical="center" wrapText="1"/>
    </xf>
    <xf numFmtId="165" fontId="8" fillId="33" borderId="39" xfId="41" applyNumberFormat="1" applyFont="1" applyFill="1" applyBorder="1" applyAlignment="1" applyProtection="1">
      <alignment vertical="center" wrapText="1"/>
      <protection/>
    </xf>
    <xf numFmtId="165" fontId="8" fillId="33" borderId="40" xfId="41" applyNumberFormat="1" applyFont="1" applyFill="1" applyBorder="1" applyAlignment="1" applyProtection="1">
      <alignment vertical="center" wrapText="1"/>
      <protection/>
    </xf>
    <xf numFmtId="165" fontId="8" fillId="33" borderId="41" xfId="41" applyNumberFormat="1" applyFont="1" applyFill="1" applyBorder="1" applyAlignment="1" applyProtection="1">
      <alignment vertical="center" wrapText="1"/>
      <protection/>
    </xf>
    <xf numFmtId="165" fontId="8" fillId="34" borderId="42" xfId="41" applyNumberFormat="1" applyFont="1" applyFill="1" applyBorder="1" applyAlignment="1" applyProtection="1">
      <alignment vertical="center" wrapText="1"/>
      <protection/>
    </xf>
    <xf numFmtId="165" fontId="8" fillId="34" borderId="43" xfId="41" applyNumberFormat="1" applyFont="1" applyFill="1" applyBorder="1" applyAlignment="1" applyProtection="1">
      <alignment vertical="center" wrapText="1"/>
      <protection/>
    </xf>
    <xf numFmtId="165" fontId="8" fillId="34" borderId="44" xfId="41" applyNumberFormat="1" applyFont="1" applyFill="1" applyBorder="1" applyAlignment="1" applyProtection="1">
      <alignment vertical="center" wrapText="1"/>
      <protection/>
    </xf>
    <xf numFmtId="165" fontId="8" fillId="33" borderId="45" xfId="41" applyNumberFormat="1" applyFont="1" applyFill="1" applyBorder="1" applyAlignment="1" applyProtection="1">
      <alignment vertical="center" wrapText="1"/>
      <protection/>
    </xf>
    <xf numFmtId="0" fontId="12" fillId="33" borderId="46" xfId="0" applyFont="1" applyFill="1" applyBorder="1" applyAlignment="1">
      <alignment horizontal="center" vertical="center" wrapText="1"/>
    </xf>
    <xf numFmtId="3" fontId="8" fillId="33" borderId="42" xfId="41" applyNumberFormat="1" applyFont="1" applyFill="1" applyBorder="1" applyAlignment="1" applyProtection="1">
      <alignment horizontal="right" vertical="center" wrapText="1"/>
      <protection/>
    </xf>
    <xf numFmtId="3" fontId="8" fillId="33" borderId="43" xfId="41" applyNumberFormat="1" applyFont="1" applyFill="1" applyBorder="1" applyAlignment="1" applyProtection="1">
      <alignment horizontal="right" vertical="center" wrapText="1"/>
      <protection/>
    </xf>
    <xf numFmtId="3" fontId="8" fillId="33" borderId="47" xfId="41" applyNumberFormat="1" applyFont="1" applyFill="1" applyBorder="1" applyAlignment="1" applyProtection="1">
      <alignment horizontal="right" vertical="center" wrapText="1"/>
      <protection/>
    </xf>
    <xf numFmtId="3" fontId="8" fillId="33" borderId="41" xfId="41" applyNumberFormat="1" applyFont="1" applyFill="1" applyBorder="1" applyAlignment="1" applyProtection="1">
      <alignment horizontal="right" vertical="center" wrapText="1"/>
      <protection/>
    </xf>
    <xf numFmtId="3" fontId="8" fillId="34" borderId="42" xfId="41" applyNumberFormat="1" applyFont="1" applyFill="1" applyBorder="1" applyAlignment="1" applyProtection="1">
      <alignment horizontal="right" vertical="center" wrapText="1"/>
      <protection/>
    </xf>
    <xf numFmtId="3" fontId="8" fillId="34" borderId="43" xfId="41" applyNumberFormat="1" applyFont="1" applyFill="1" applyBorder="1" applyAlignment="1" applyProtection="1">
      <alignment horizontal="right" vertical="center" wrapText="1"/>
      <protection/>
    </xf>
    <xf numFmtId="3" fontId="8" fillId="34" borderId="47" xfId="41" applyNumberFormat="1" applyFont="1" applyFill="1" applyBorder="1" applyAlignment="1" applyProtection="1">
      <alignment horizontal="right" vertical="center" wrapText="1"/>
      <protection/>
    </xf>
    <xf numFmtId="3" fontId="8" fillId="34" borderId="45" xfId="41" applyNumberFormat="1" applyFont="1" applyFill="1" applyBorder="1" applyAlignment="1" applyProtection="1">
      <alignment horizontal="right" vertical="center" wrapText="1"/>
      <protection/>
    </xf>
    <xf numFmtId="3" fontId="8" fillId="33" borderId="48" xfId="41" applyNumberFormat="1" applyFont="1" applyFill="1" applyBorder="1" applyAlignment="1" applyProtection="1">
      <alignment horizontal="right" vertical="center" wrapText="1"/>
      <protection/>
    </xf>
    <xf numFmtId="3" fontId="8" fillId="34" borderId="30" xfId="41" applyNumberFormat="1" applyFont="1" applyFill="1" applyBorder="1" applyAlignment="1" applyProtection="1">
      <alignment horizontal="right" vertical="center" wrapText="1"/>
      <protection/>
    </xf>
    <xf numFmtId="3" fontId="8" fillId="33" borderId="38" xfId="41" applyNumberFormat="1" applyFont="1" applyFill="1" applyBorder="1" applyAlignment="1" applyProtection="1">
      <alignment horizontal="right" vertical="center" wrapText="1"/>
      <protection/>
    </xf>
    <xf numFmtId="3" fontId="8" fillId="34" borderId="49" xfId="41" applyNumberFormat="1" applyFont="1" applyFill="1" applyBorder="1" applyAlignment="1" applyProtection="1">
      <alignment horizontal="right" vertical="center" wrapText="1"/>
      <protection/>
    </xf>
    <xf numFmtId="3" fontId="8" fillId="33" borderId="50" xfId="41" applyNumberFormat="1" applyFont="1" applyFill="1" applyBorder="1" applyAlignment="1" applyProtection="1">
      <alignment horizontal="right" vertical="center" wrapText="1"/>
      <protection/>
    </xf>
    <xf numFmtId="3" fontId="8" fillId="34" borderId="50" xfId="41" applyNumberFormat="1" applyFont="1" applyFill="1" applyBorder="1" applyAlignment="1" applyProtection="1">
      <alignment horizontal="right" vertical="center" wrapText="1"/>
      <protection/>
    </xf>
    <xf numFmtId="3" fontId="8" fillId="33" borderId="51" xfId="41" applyNumberFormat="1" applyFont="1" applyFill="1" applyBorder="1" applyAlignment="1" applyProtection="1">
      <alignment horizontal="right" vertical="center" wrapText="1"/>
      <protection/>
    </xf>
    <xf numFmtId="3" fontId="4" fillId="33" borderId="21" xfId="41" applyNumberFormat="1" applyFont="1" applyFill="1" applyBorder="1" applyAlignment="1" applyProtection="1">
      <alignment vertical="center"/>
      <protection/>
    </xf>
    <xf numFmtId="3" fontId="4" fillId="33" borderId="2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horizontal="center" vertical="center" wrapText="1"/>
    </xf>
    <xf numFmtId="165" fontId="8" fillId="33" borderId="53" xfId="41" applyNumberFormat="1" applyFont="1" applyFill="1" applyBorder="1" applyAlignment="1" applyProtection="1">
      <alignment vertical="center" wrapText="1"/>
      <protection/>
    </xf>
    <xf numFmtId="3" fontId="8" fillId="33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5" fontId="0" fillId="0" borderId="0" xfId="41" applyNumberFormat="1" applyFont="1" applyFill="1" applyBorder="1" applyAlignment="1" applyProtection="1">
      <alignment horizontal="center" vertical="center" wrapText="1"/>
      <protection/>
    </xf>
    <xf numFmtId="165" fontId="0" fillId="0" borderId="0" xfId="41" applyNumberFormat="1" applyFont="1" applyFill="1" applyBorder="1" applyAlignment="1" applyProtection="1">
      <alignment horizontal="right" vertical="center" wrapText="1"/>
      <protection/>
    </xf>
    <xf numFmtId="165" fontId="0" fillId="0" borderId="0" xfId="41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3" fontId="4" fillId="35" borderId="28" xfId="41" applyNumberFormat="1" applyFont="1" applyFill="1" applyBorder="1" applyAlignment="1" applyProtection="1">
      <alignment horizontal="right" vertical="center" wrapText="1"/>
      <protection/>
    </xf>
    <xf numFmtId="3" fontId="4" fillId="35" borderId="16" xfId="41" applyNumberFormat="1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Border="1" applyAlignment="1">
      <alignment horizontal="center" vertical="center" wrapText="1"/>
    </xf>
    <xf numFmtId="3" fontId="4" fillId="35" borderId="30" xfId="41" applyNumberFormat="1" applyFont="1" applyFill="1" applyBorder="1" applyAlignment="1" applyProtection="1">
      <alignment horizontal="right" vertical="center" wrapText="1"/>
      <protection/>
    </xf>
    <xf numFmtId="3" fontId="4" fillId="0" borderId="30" xfId="41" applyNumberFormat="1" applyFont="1" applyFill="1" applyBorder="1" applyAlignment="1" applyProtection="1">
      <alignment horizontal="right" vertical="center" wrapText="1"/>
      <protection/>
    </xf>
    <xf numFmtId="3" fontId="8" fillId="34" borderId="34" xfId="41" applyNumberFormat="1" applyFont="1" applyFill="1" applyBorder="1" applyAlignment="1" applyProtection="1">
      <alignment horizontal="right" vertical="center" wrapText="1"/>
      <protection/>
    </xf>
    <xf numFmtId="3" fontId="8" fillId="34" borderId="44" xfId="41" applyNumberFormat="1" applyFont="1" applyFill="1" applyBorder="1" applyAlignment="1" applyProtection="1">
      <alignment horizontal="right" vertical="center" wrapText="1"/>
      <protection/>
    </xf>
    <xf numFmtId="3" fontId="8" fillId="34" borderId="27" xfId="41" applyNumberFormat="1" applyFont="1" applyFill="1" applyBorder="1" applyAlignment="1" applyProtection="1">
      <alignment horizontal="right" vertical="center" wrapText="1"/>
      <protection/>
    </xf>
    <xf numFmtId="3" fontId="8" fillId="34" borderId="55" xfId="41" applyNumberFormat="1" applyFont="1" applyFill="1" applyBorder="1" applyAlignment="1" applyProtection="1">
      <alignment horizontal="right" vertical="center" wrapText="1"/>
      <protection/>
    </xf>
    <xf numFmtId="3" fontId="4" fillId="0" borderId="56" xfId="41" applyNumberFormat="1" applyFont="1" applyFill="1" applyBorder="1" applyAlignment="1" applyProtection="1">
      <alignment horizontal="right" vertical="center" wrapText="1"/>
      <protection/>
    </xf>
    <xf numFmtId="3" fontId="4" fillId="0" borderId="57" xfId="41" applyNumberFormat="1" applyFont="1" applyFill="1" applyBorder="1" applyAlignment="1" applyProtection="1">
      <alignment horizontal="right" vertical="center" wrapText="1"/>
      <protection/>
    </xf>
    <xf numFmtId="3" fontId="4" fillId="35" borderId="58" xfId="41" applyNumberFormat="1" applyFont="1" applyFill="1" applyBorder="1" applyAlignment="1" applyProtection="1">
      <alignment horizontal="right" vertical="center" wrapText="1"/>
      <protection/>
    </xf>
    <xf numFmtId="3" fontId="4" fillId="0" borderId="59" xfId="41" applyNumberFormat="1" applyFont="1" applyFill="1" applyBorder="1" applyAlignment="1" applyProtection="1">
      <alignment horizontal="right" vertical="center" wrapText="1"/>
      <protection/>
    </xf>
    <xf numFmtId="3" fontId="8" fillId="34" borderId="60" xfId="41" applyNumberFormat="1" applyFont="1" applyFill="1" applyBorder="1" applyAlignment="1" applyProtection="1">
      <alignment horizontal="right" vertical="center" wrapText="1"/>
      <protection/>
    </xf>
    <xf numFmtId="3" fontId="4" fillId="0" borderId="20" xfId="41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7" fillId="0" borderId="51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textRotation="90" wrapText="1"/>
    </xf>
    <xf numFmtId="0" fontId="9" fillId="33" borderId="21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165" fontId="4" fillId="0" borderId="21" xfId="41" applyNumberFormat="1" applyFont="1" applyFill="1" applyBorder="1" applyAlignment="1" applyProtection="1">
      <alignment horizontal="right" vertical="center" wrapText="1"/>
      <protection/>
    </xf>
    <xf numFmtId="0" fontId="8" fillId="33" borderId="52" xfId="0" applyFont="1" applyFill="1" applyBorder="1" applyAlignment="1">
      <alignment horizontal="center" vertical="center" wrapText="1"/>
    </xf>
    <xf numFmtId="3" fontId="4" fillId="0" borderId="52" xfId="41" applyNumberFormat="1" applyFont="1" applyFill="1" applyBorder="1" applyAlignment="1" applyProtection="1">
      <alignment horizontal="right" vertical="center"/>
      <protection/>
    </xf>
    <xf numFmtId="0" fontId="0" fillId="33" borderId="21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165" fontId="13" fillId="33" borderId="21" xfId="41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65" fontId="14" fillId="0" borderId="21" xfId="41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>
      <alignment horizontal="center" vertical="center" wrapText="1"/>
    </xf>
    <xf numFmtId="3" fontId="13" fillId="33" borderId="21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165" fontId="14" fillId="0" borderId="22" xfId="41" applyNumberFormat="1" applyFont="1" applyFill="1" applyBorder="1" applyAlignment="1" applyProtection="1">
      <alignment horizontal="center" vertical="center" wrapText="1"/>
      <protection/>
    </xf>
    <xf numFmtId="0" fontId="8" fillId="36" borderId="62" xfId="0" applyFont="1" applyFill="1" applyBorder="1" applyAlignment="1">
      <alignment horizontal="center" vertical="center" wrapText="1"/>
    </xf>
    <xf numFmtId="3" fontId="13" fillId="0" borderId="51" xfId="0" applyNumberFormat="1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165" fontId="15" fillId="33" borderId="52" xfId="41" applyNumberFormat="1" applyFont="1" applyFill="1" applyBorder="1" applyAlignment="1" applyProtection="1">
      <alignment horizontal="center" vertical="center" wrapText="1"/>
      <protection/>
    </xf>
    <xf numFmtId="0" fontId="13" fillId="33" borderId="52" xfId="0" applyFont="1" applyFill="1" applyBorder="1" applyAlignment="1">
      <alignment horizontal="center" vertical="center" wrapText="1"/>
    </xf>
    <xf numFmtId="3" fontId="16" fillId="33" borderId="2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5" fontId="0" fillId="0" borderId="33" xfId="41" applyNumberFormat="1" applyFont="1" applyFill="1" applyBorder="1" applyAlignment="1" applyProtection="1">
      <alignment horizontal="center" vertical="center" wrapText="1"/>
      <protection/>
    </xf>
    <xf numFmtId="0" fontId="0" fillId="33" borderId="63" xfId="0" applyFill="1" applyBorder="1" applyAlignment="1">
      <alignment horizontal="center" vertical="center" wrapText="1"/>
    </xf>
    <xf numFmtId="165" fontId="10" fillId="33" borderId="54" xfId="41" applyNumberFormat="1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>
      <alignment horizontal="center" vertical="center" wrapText="1"/>
    </xf>
    <xf numFmtId="165" fontId="18" fillId="33" borderId="33" xfId="41" applyNumberFormat="1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>
      <alignment horizontal="center" vertical="center" wrapText="1"/>
    </xf>
    <xf numFmtId="165" fontId="18" fillId="34" borderId="33" xfId="41" applyNumberFormat="1" applyFont="1" applyFill="1" applyBorder="1" applyAlignment="1" applyProtection="1">
      <alignment horizontal="center" vertical="center" wrapText="1"/>
      <protection/>
    </xf>
    <xf numFmtId="165" fontId="13" fillId="33" borderId="33" xfId="41" applyNumberFormat="1" applyFont="1" applyFill="1" applyBorder="1" applyAlignment="1" applyProtection="1">
      <alignment horizontal="center" vertical="center" wrapText="1"/>
      <protection/>
    </xf>
    <xf numFmtId="0" fontId="8" fillId="36" borderId="64" xfId="0" applyFont="1" applyFill="1" applyBorder="1" applyAlignment="1">
      <alignment horizontal="center" vertical="center" wrapText="1"/>
    </xf>
    <xf numFmtId="165" fontId="13" fillId="36" borderId="33" xfId="41" applyNumberFormat="1" applyFont="1" applyFill="1" applyBorder="1" applyAlignment="1" applyProtection="1">
      <alignment horizontal="center" vertical="center" wrapText="1"/>
      <protection/>
    </xf>
    <xf numFmtId="0" fontId="9" fillId="33" borderId="6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</cellXfs>
  <cellStyles count="8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_BuiltIn_Comma" xfId="40"/>
    <cellStyle name="Comma" xfId="41"/>
    <cellStyle name="Comma [0]" xfId="42"/>
    <cellStyle name="Ezres 2" xfId="43"/>
    <cellStyle name="Ezres 2 2" xfId="44"/>
    <cellStyle name="Ezres 2 2 2" xfId="45"/>
    <cellStyle name="Ezres 2 2 3" xfId="46"/>
    <cellStyle name="Ezres 2 3" xfId="47"/>
    <cellStyle name="Ezres 2 4" xfId="48"/>
    <cellStyle name="Ezres 3" xfId="49"/>
    <cellStyle name="Ezres 3 2" xfId="50"/>
    <cellStyle name="Ezres 3 3" xfId="51"/>
    <cellStyle name="Ezres 4" xfId="52"/>
    <cellStyle name="Ezres 4 2" xfId="53"/>
    <cellStyle name="Ezres 5" xfId="54"/>
    <cellStyle name="Ezres 6" xfId="55"/>
    <cellStyle name="Figyelmeztetés" xfId="56"/>
    <cellStyle name="Heading" xfId="57"/>
    <cellStyle name="Heading (user)" xfId="58"/>
    <cellStyle name="Heading1" xfId="59"/>
    <cellStyle name="Heading1 (user)" xfId="60"/>
    <cellStyle name="Hivatkozott cella" xfId="61"/>
    <cellStyle name="Jegyzet" xfId="62"/>
    <cellStyle name="Jelölőszín 1" xfId="63"/>
    <cellStyle name="Jelölőszín 2" xfId="64"/>
    <cellStyle name="Jelölőszín 3" xfId="65"/>
    <cellStyle name="Jelölőszín 4" xfId="66"/>
    <cellStyle name="Jelölőszín 5" xfId="67"/>
    <cellStyle name="Jelölőszín 6" xfId="68"/>
    <cellStyle name="Jó" xfId="69"/>
    <cellStyle name="Kimenet" xfId="70"/>
    <cellStyle name="Magyarázó szöveg" xfId="71"/>
    <cellStyle name="Normál 2" xfId="72"/>
    <cellStyle name="Normál 2 2" xfId="73"/>
    <cellStyle name="Normál 2 2 2" xfId="74"/>
    <cellStyle name="Normál 2 2 3" xfId="75"/>
    <cellStyle name="Normál 2 3" xfId="76"/>
    <cellStyle name="Normál 3" xfId="77"/>
    <cellStyle name="Normál 3 2" xfId="78"/>
    <cellStyle name="Normál 3 3" xfId="79"/>
    <cellStyle name="Normál 4" xfId="80"/>
    <cellStyle name="Normál 4 2" xfId="81"/>
    <cellStyle name="Normál 4 2 2" xfId="82"/>
    <cellStyle name="Normál 4 3" xfId="83"/>
    <cellStyle name="Normál 5" xfId="84"/>
    <cellStyle name="Normál 5 2" xfId="85"/>
    <cellStyle name="Normál 6" xfId="86"/>
    <cellStyle name="Összesen" xfId="87"/>
    <cellStyle name="Currency" xfId="88"/>
    <cellStyle name="Currency [0]" xfId="89"/>
    <cellStyle name="Result" xfId="90"/>
    <cellStyle name="Result (user)" xfId="91"/>
    <cellStyle name="Result2" xfId="92"/>
    <cellStyle name="Result2 (user)" xfId="93"/>
    <cellStyle name="Rossz" xfId="94"/>
    <cellStyle name="Semleges" xfId="95"/>
    <cellStyle name="Számítás" xfId="96"/>
    <cellStyle name="Percent" xfId="97"/>
    <cellStyle name="Százalék 2" xfId="98"/>
    <cellStyle name="TableStyleLight1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view="pageBreakPreview" zoomScale="57" zoomScaleNormal="57" zoomScaleSheetLayoutView="57" zoomScalePageLayoutView="0" workbookViewId="0" topLeftCell="A1">
      <selection activeCell="A6" sqref="A6:AE6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5.710937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ht="20.2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 s="1" customFormat="1" ht="23.25">
      <c r="A2" s="106" t="s">
        <v>110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s="1" customFormat="1" ht="2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s="1" customFormat="1" ht="18.75">
      <c r="A4" s="108" t="s">
        <v>104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1:31" s="1" customFormat="1" ht="18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 s="109"/>
      <c r="AE5" s="109"/>
    </row>
    <row r="6" spans="1:31" s="1" customFormat="1" ht="67.5" customHeight="1">
      <c r="A6" s="110" t="s">
        <v>97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s="1" customFormat="1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1" customFormat="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/>
      <c r="AE8"/>
    </row>
    <row r="9" spans="1:31" s="1" customFormat="1" ht="19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/>
      <c r="AD9" s="3"/>
      <c r="AE9" s="4" t="s">
        <v>0</v>
      </c>
    </row>
    <row r="10" spans="1:31" s="1" customFormat="1" ht="15.75" thickBot="1">
      <c r="A10" s="5" t="s">
        <v>1</v>
      </c>
      <c r="B10" s="6" t="s">
        <v>84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7" t="s">
        <v>14</v>
      </c>
      <c r="P10" s="8" t="s">
        <v>15</v>
      </c>
      <c r="Q10" s="9" t="s">
        <v>16</v>
      </c>
      <c r="R10" s="9" t="s">
        <v>17</v>
      </c>
      <c r="S10" s="9" t="s">
        <v>18</v>
      </c>
      <c r="T10" s="9" t="s">
        <v>19</v>
      </c>
      <c r="U10" s="9" t="s">
        <v>20</v>
      </c>
      <c r="V10" s="9" t="s">
        <v>21</v>
      </c>
      <c r="W10" s="9" t="s">
        <v>22</v>
      </c>
      <c r="X10" s="9" t="s">
        <v>23</v>
      </c>
      <c r="Y10" s="9" t="s">
        <v>24</v>
      </c>
      <c r="Z10" s="9" t="s">
        <v>25</v>
      </c>
      <c r="AA10" s="9" t="s">
        <v>26</v>
      </c>
      <c r="AB10" s="9" t="s">
        <v>27</v>
      </c>
      <c r="AC10" s="10" t="s">
        <v>28</v>
      </c>
      <c r="AD10" s="10" t="s">
        <v>105</v>
      </c>
      <c r="AE10" s="11" t="s">
        <v>106</v>
      </c>
    </row>
    <row r="11" spans="1:31" s="1" customFormat="1" ht="54.75" customHeight="1" thickBot="1">
      <c r="A11" s="111" t="s">
        <v>29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 t="s">
        <v>30</v>
      </c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</row>
    <row r="12" spans="1:31" s="1" customFormat="1" ht="30.75" customHeight="1" thickBot="1">
      <c r="A12" s="112" t="s">
        <v>31</v>
      </c>
      <c r="B12" s="112"/>
      <c r="C12" s="112"/>
      <c r="D12" s="113" t="s">
        <v>32</v>
      </c>
      <c r="E12" s="113"/>
      <c r="F12" s="113"/>
      <c r="G12" s="113"/>
      <c r="H12" s="113"/>
      <c r="I12" s="114" t="s">
        <v>33</v>
      </c>
      <c r="J12" s="114"/>
      <c r="K12" s="114"/>
      <c r="L12" s="114"/>
      <c r="M12" s="115" t="s">
        <v>98</v>
      </c>
      <c r="N12" s="115" t="s">
        <v>100</v>
      </c>
      <c r="O12" s="115" t="s">
        <v>96</v>
      </c>
      <c r="P12" s="112" t="s">
        <v>34</v>
      </c>
      <c r="Q12" s="112"/>
      <c r="R12" s="112"/>
      <c r="S12" s="116" t="s">
        <v>32</v>
      </c>
      <c r="T12" s="116"/>
      <c r="U12" s="116"/>
      <c r="V12" s="116"/>
      <c r="W12" s="116"/>
      <c r="X12" s="116"/>
      <c r="Y12" s="114" t="s">
        <v>33</v>
      </c>
      <c r="Z12" s="114"/>
      <c r="AA12" s="114"/>
      <c r="AB12" s="114"/>
      <c r="AC12" s="115" t="s">
        <v>99</v>
      </c>
      <c r="AD12" s="115" t="s">
        <v>95</v>
      </c>
      <c r="AE12" s="115" t="s">
        <v>94</v>
      </c>
    </row>
    <row r="13" spans="1:31" s="1" customFormat="1" ht="156" customHeight="1" thickBot="1">
      <c r="A13" s="112"/>
      <c r="B13" s="112"/>
      <c r="C13" s="112"/>
      <c r="D13" s="13" t="s">
        <v>35</v>
      </c>
      <c r="E13" s="13" t="s">
        <v>36</v>
      </c>
      <c r="F13" s="13" t="s">
        <v>37</v>
      </c>
      <c r="G13" s="14" t="s">
        <v>38</v>
      </c>
      <c r="H13" s="12" t="s">
        <v>39</v>
      </c>
      <c r="I13" s="15" t="s">
        <v>40</v>
      </c>
      <c r="J13" s="16" t="s">
        <v>41</v>
      </c>
      <c r="K13" s="17" t="s">
        <v>42</v>
      </c>
      <c r="L13" s="18" t="s">
        <v>43</v>
      </c>
      <c r="M13" s="115"/>
      <c r="N13" s="115"/>
      <c r="O13" s="115"/>
      <c r="P13" s="112"/>
      <c r="Q13" s="112"/>
      <c r="R13" s="112"/>
      <c r="S13" s="19" t="s">
        <v>44</v>
      </c>
      <c r="T13" s="13" t="s">
        <v>45</v>
      </c>
      <c r="U13" s="13" t="s">
        <v>46</v>
      </c>
      <c r="V13" s="13" t="s">
        <v>47</v>
      </c>
      <c r="W13" s="20" t="s">
        <v>48</v>
      </c>
      <c r="X13" s="12" t="s">
        <v>49</v>
      </c>
      <c r="Y13" s="21" t="s">
        <v>50</v>
      </c>
      <c r="Z13" s="22" t="s">
        <v>51</v>
      </c>
      <c r="AA13" s="23" t="s">
        <v>52</v>
      </c>
      <c r="AB13" s="18" t="s">
        <v>53</v>
      </c>
      <c r="AC13" s="115"/>
      <c r="AD13" s="115"/>
      <c r="AE13" s="115"/>
    </row>
    <row r="14" spans="1:31" s="1" customFormat="1" ht="27" customHeight="1" thickBot="1">
      <c r="A14" s="24" t="s">
        <v>54</v>
      </c>
      <c r="B14" s="117" t="s">
        <v>55</v>
      </c>
      <c r="C14" s="25" t="s">
        <v>56</v>
      </c>
      <c r="D14" s="26">
        <v>8141687602</v>
      </c>
      <c r="E14" s="27">
        <v>15675160000</v>
      </c>
      <c r="F14" s="27">
        <v>5279520615</v>
      </c>
      <c r="G14" s="27">
        <v>0</v>
      </c>
      <c r="H14" s="28">
        <f>SUM(D14:G14)</f>
        <v>29096368217</v>
      </c>
      <c r="I14" s="29">
        <v>0</v>
      </c>
      <c r="J14" s="27">
        <v>2534500000</v>
      </c>
      <c r="K14" s="27">
        <v>1500000</v>
      </c>
      <c r="L14" s="30">
        <f>SUM(I14:K14)</f>
        <v>2536000000</v>
      </c>
      <c r="M14" s="31">
        <f>H14+L14</f>
        <v>31632368217</v>
      </c>
      <c r="N14" s="118">
        <v>36208382364</v>
      </c>
      <c r="O14" s="118">
        <v>57740131320</v>
      </c>
      <c r="P14" s="24" t="s">
        <v>54</v>
      </c>
      <c r="Q14" s="119" t="s">
        <v>57</v>
      </c>
      <c r="R14" s="33" t="s">
        <v>56</v>
      </c>
      <c r="S14" s="90">
        <v>9557445750</v>
      </c>
      <c r="T14" s="90">
        <v>2069411678</v>
      </c>
      <c r="U14" s="90">
        <v>6512611213</v>
      </c>
      <c r="V14" s="90">
        <v>1386120</v>
      </c>
      <c r="W14" s="90">
        <v>1000000</v>
      </c>
      <c r="X14" s="35">
        <f>SUM(S14:W14)</f>
        <v>18141854761</v>
      </c>
      <c r="Y14" s="90">
        <v>117824358</v>
      </c>
      <c r="Z14" s="90">
        <v>0</v>
      </c>
      <c r="AA14" s="91">
        <v>0</v>
      </c>
      <c r="AB14" s="36">
        <f>SUM(Y14:AA14)</f>
        <v>117824358</v>
      </c>
      <c r="AC14" s="37">
        <f>X14+AB14</f>
        <v>18259679119</v>
      </c>
      <c r="AD14" s="120">
        <v>21551702537</v>
      </c>
      <c r="AE14" s="120">
        <v>21856125095</v>
      </c>
    </row>
    <row r="15" spans="1:31" s="1" customFormat="1" ht="27.75" customHeight="1" thickBot="1">
      <c r="A15" s="24" t="s">
        <v>58</v>
      </c>
      <c r="B15" s="117"/>
      <c r="C15" s="38" t="s">
        <v>59</v>
      </c>
      <c r="D15" s="39">
        <v>5600000</v>
      </c>
      <c r="E15" s="40">
        <v>0</v>
      </c>
      <c r="F15" s="40">
        <v>529161019</v>
      </c>
      <c r="G15" s="40">
        <v>0</v>
      </c>
      <c r="H15" s="41">
        <f>SUM(D15:G15)</f>
        <v>534761019</v>
      </c>
      <c r="I15" s="42">
        <v>11991771463</v>
      </c>
      <c r="J15" s="40">
        <v>0</v>
      </c>
      <c r="K15" s="40">
        <v>0</v>
      </c>
      <c r="L15" s="43">
        <f>SUM(I15:K15)</f>
        <v>11991771463</v>
      </c>
      <c r="M15" s="44">
        <f>H15+L15</f>
        <v>12526532482</v>
      </c>
      <c r="N15" s="118"/>
      <c r="O15" s="118"/>
      <c r="P15" s="24" t="s">
        <v>58</v>
      </c>
      <c r="Q15" s="119"/>
      <c r="R15" s="45" t="s">
        <v>59</v>
      </c>
      <c r="S15" s="34">
        <v>561573905</v>
      </c>
      <c r="T15" s="34">
        <v>130701737</v>
      </c>
      <c r="U15" s="34">
        <v>687033630</v>
      </c>
      <c r="V15" s="34">
        <v>0</v>
      </c>
      <c r="W15" s="34">
        <v>0</v>
      </c>
      <c r="X15" s="47">
        <f>SUM(S15:W15)</f>
        <v>1379309272</v>
      </c>
      <c r="Y15" s="34">
        <v>1850000</v>
      </c>
      <c r="Z15" s="34">
        <v>50000000</v>
      </c>
      <c r="AA15" s="46">
        <v>0</v>
      </c>
      <c r="AB15" s="48">
        <f>SUM(Y15:AA15)</f>
        <v>51850000</v>
      </c>
      <c r="AC15" s="49">
        <f aca="true" t="shared" si="0" ref="AC15:AC21">X15+AB15</f>
        <v>1431159272</v>
      </c>
      <c r="AD15" s="120"/>
      <c r="AE15" s="120"/>
    </row>
    <row r="16" spans="1:31" s="1" customFormat="1" ht="27.75" customHeight="1" thickBot="1">
      <c r="A16" s="24" t="s">
        <v>60</v>
      </c>
      <c r="B16" s="117"/>
      <c r="C16" s="38" t="s">
        <v>61</v>
      </c>
      <c r="D16" s="39">
        <v>0</v>
      </c>
      <c r="E16" s="40">
        <v>210000</v>
      </c>
      <c r="F16" s="40">
        <v>0</v>
      </c>
      <c r="G16" s="40">
        <v>0</v>
      </c>
      <c r="H16" s="41">
        <f>SUM(D16:G16)</f>
        <v>210000</v>
      </c>
      <c r="I16" s="42">
        <v>0</v>
      </c>
      <c r="J16" s="40">
        <v>0</v>
      </c>
      <c r="K16" s="40">
        <v>0</v>
      </c>
      <c r="L16" s="43">
        <f>SUM(I16:K16)</f>
        <v>0</v>
      </c>
      <c r="M16" s="44">
        <f>H16+L16</f>
        <v>210000</v>
      </c>
      <c r="N16" s="118"/>
      <c r="O16" s="118"/>
      <c r="P16" s="24" t="s">
        <v>60</v>
      </c>
      <c r="Q16" s="119"/>
      <c r="R16" s="45" t="s">
        <v>61</v>
      </c>
      <c r="S16" s="34">
        <v>848254319</v>
      </c>
      <c r="T16" s="34">
        <v>170320333</v>
      </c>
      <c r="U16" s="34">
        <v>255294772</v>
      </c>
      <c r="V16" s="34">
        <v>2000000</v>
      </c>
      <c r="W16" s="34">
        <v>0</v>
      </c>
      <c r="X16" s="47">
        <f>SUM(S16:W16)</f>
        <v>1275869424</v>
      </c>
      <c r="Y16" s="34">
        <v>9903088</v>
      </c>
      <c r="Z16" s="34">
        <v>0</v>
      </c>
      <c r="AA16" s="46">
        <v>0</v>
      </c>
      <c r="AB16" s="48">
        <f>SUM(Y16:AA16)</f>
        <v>9903088</v>
      </c>
      <c r="AC16" s="49">
        <f t="shared" si="0"/>
        <v>1285772512</v>
      </c>
      <c r="AD16" s="120"/>
      <c r="AE16" s="120"/>
    </row>
    <row r="17" spans="1:31" s="1" customFormat="1" ht="24.75" customHeight="1" thickBot="1">
      <c r="A17" s="24" t="s">
        <v>62</v>
      </c>
      <c r="B17" s="117"/>
      <c r="C17" s="50" t="s">
        <v>63</v>
      </c>
      <c r="D17" s="51">
        <f aca="true" t="shared" si="1" ref="D17:L17">SUM(D14:D16)</f>
        <v>8147287602</v>
      </c>
      <c r="E17" s="52">
        <f t="shared" si="1"/>
        <v>15675370000</v>
      </c>
      <c r="F17" s="52">
        <f>SUM(F14:F16)</f>
        <v>5808681634</v>
      </c>
      <c r="G17" s="52">
        <f t="shared" si="1"/>
        <v>0</v>
      </c>
      <c r="H17" s="53">
        <f t="shared" si="1"/>
        <v>29631339236</v>
      </c>
      <c r="I17" s="54">
        <f t="shared" si="1"/>
        <v>11991771463</v>
      </c>
      <c r="J17" s="55">
        <f t="shared" si="1"/>
        <v>2534500000</v>
      </c>
      <c r="K17" s="55">
        <f>SUM(K14:K16)</f>
        <v>1500000</v>
      </c>
      <c r="L17" s="56">
        <f t="shared" si="1"/>
        <v>14527771463</v>
      </c>
      <c r="M17" s="57">
        <f>H17+L17</f>
        <v>44159110699</v>
      </c>
      <c r="N17" s="118"/>
      <c r="O17" s="118"/>
      <c r="P17" s="24" t="s">
        <v>62</v>
      </c>
      <c r="Q17" s="119"/>
      <c r="R17" s="58" t="s">
        <v>63</v>
      </c>
      <c r="S17" s="59">
        <f aca="true" t="shared" si="2" ref="S17:AB17">SUM(S14:S16)</f>
        <v>10967273974</v>
      </c>
      <c r="T17" s="60">
        <f t="shared" si="2"/>
        <v>2370433748</v>
      </c>
      <c r="U17" s="60">
        <f t="shared" si="2"/>
        <v>7454939615</v>
      </c>
      <c r="V17" s="60">
        <f t="shared" si="2"/>
        <v>3386120</v>
      </c>
      <c r="W17" s="61">
        <f t="shared" si="2"/>
        <v>1000000</v>
      </c>
      <c r="X17" s="62">
        <f t="shared" si="2"/>
        <v>20797033457</v>
      </c>
      <c r="Y17" s="63">
        <f t="shared" si="2"/>
        <v>129577446</v>
      </c>
      <c r="Z17" s="64">
        <f t="shared" si="2"/>
        <v>50000000</v>
      </c>
      <c r="AA17" s="65">
        <f t="shared" si="2"/>
        <v>0</v>
      </c>
      <c r="AB17" s="66">
        <f t="shared" si="2"/>
        <v>179577446</v>
      </c>
      <c r="AC17" s="67">
        <f t="shared" si="0"/>
        <v>20976610903</v>
      </c>
      <c r="AD17" s="120"/>
      <c r="AE17" s="120"/>
    </row>
    <row r="18" spans="1:31" s="1" customFormat="1" ht="27.75" customHeight="1" thickBot="1">
      <c r="A18" s="121" t="s">
        <v>64</v>
      </c>
      <c r="B18" s="122" t="s">
        <v>65</v>
      </c>
      <c r="C18" s="122"/>
      <c r="D18" s="123">
        <f>M17</f>
        <v>44159110699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18"/>
      <c r="O18" s="118"/>
      <c r="P18" s="24" t="s">
        <v>64</v>
      </c>
      <c r="Q18" s="124" t="s">
        <v>66</v>
      </c>
      <c r="R18" s="25" t="s">
        <v>56</v>
      </c>
      <c r="S18" s="34">
        <v>240471892</v>
      </c>
      <c r="T18" s="34">
        <v>47530871</v>
      </c>
      <c r="U18" s="34">
        <v>5059465895</v>
      </c>
      <c r="V18" s="34">
        <v>177086156</v>
      </c>
      <c r="W18" s="34">
        <v>3945850823</v>
      </c>
      <c r="X18" s="37">
        <f>SUM(S18:W18)</f>
        <v>9470405637</v>
      </c>
      <c r="Y18" s="34">
        <v>2671561778</v>
      </c>
      <c r="Z18" s="34">
        <v>423290647</v>
      </c>
      <c r="AA18" s="34">
        <v>128300000</v>
      </c>
      <c r="AB18" s="68">
        <f>SUM(Y18:AA18)</f>
        <v>3223152425</v>
      </c>
      <c r="AC18" s="37">
        <f t="shared" si="0"/>
        <v>12693558062</v>
      </c>
      <c r="AD18" s="120">
        <v>21081503647</v>
      </c>
      <c r="AE18" s="120">
        <v>14120135182</v>
      </c>
    </row>
    <row r="19" spans="1:31" s="1" customFormat="1" ht="27.75" customHeight="1" thickBot="1">
      <c r="A19" s="121"/>
      <c r="B19" s="122"/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18"/>
      <c r="O19" s="118"/>
      <c r="P19" s="24" t="s">
        <v>67</v>
      </c>
      <c r="Q19" s="124"/>
      <c r="R19" s="38" t="s">
        <v>59</v>
      </c>
      <c r="S19" s="34">
        <v>85292000</v>
      </c>
      <c r="T19" s="34">
        <v>41208000</v>
      </c>
      <c r="U19" s="34">
        <v>834570595</v>
      </c>
      <c r="V19" s="34">
        <v>155000000</v>
      </c>
      <c r="W19" s="34">
        <v>549869231</v>
      </c>
      <c r="X19" s="49">
        <f>SUM(S19:W19)</f>
        <v>1665939826</v>
      </c>
      <c r="Y19" s="34">
        <v>29194503842</v>
      </c>
      <c r="Z19" s="34">
        <v>4396015061</v>
      </c>
      <c r="AA19" s="34">
        <v>0</v>
      </c>
      <c r="AB19" s="48">
        <f>SUM(Y19:AA19)</f>
        <v>33590518903</v>
      </c>
      <c r="AC19" s="49">
        <f t="shared" si="0"/>
        <v>35256458729</v>
      </c>
      <c r="AD19" s="120"/>
      <c r="AE19" s="120"/>
    </row>
    <row r="20" spans="1:31" s="1" customFormat="1" ht="30" customHeight="1" thickBot="1">
      <c r="A20" s="121"/>
      <c r="B20" s="122"/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18"/>
      <c r="O20" s="118"/>
      <c r="P20" s="24" t="s">
        <v>68</v>
      </c>
      <c r="Q20" s="124"/>
      <c r="R20" s="38" t="s">
        <v>61</v>
      </c>
      <c r="S20" s="34">
        <v>0</v>
      </c>
      <c r="T20" s="34">
        <v>0</v>
      </c>
      <c r="U20" s="34">
        <v>13000000</v>
      </c>
      <c r="V20" s="34">
        <v>0</v>
      </c>
      <c r="W20" s="34">
        <v>300000000</v>
      </c>
      <c r="X20" s="49">
        <f>SUM(S20:W20)</f>
        <v>313000000</v>
      </c>
      <c r="Y20" s="34">
        <v>0</v>
      </c>
      <c r="Z20" s="34">
        <v>0</v>
      </c>
      <c r="AA20" s="34">
        <v>0</v>
      </c>
      <c r="AB20" s="48">
        <f>SUM(Y20:AA20)</f>
        <v>0</v>
      </c>
      <c r="AC20" s="49">
        <f t="shared" si="0"/>
        <v>313000000</v>
      </c>
      <c r="AD20" s="120"/>
      <c r="AE20" s="120"/>
    </row>
    <row r="21" spans="1:31" s="1" customFormat="1" ht="25.5" customHeight="1" thickBot="1">
      <c r="A21" s="121"/>
      <c r="B21" s="122"/>
      <c r="C21" s="122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18"/>
      <c r="O21" s="118"/>
      <c r="P21" s="24" t="s">
        <v>69</v>
      </c>
      <c r="Q21" s="124"/>
      <c r="R21" s="50" t="s">
        <v>70</v>
      </c>
      <c r="S21" s="59">
        <f aca="true" t="shared" si="3" ref="S21:AB21">SUM(S18:S20)</f>
        <v>325763892</v>
      </c>
      <c r="T21" s="60">
        <f t="shared" si="3"/>
        <v>88738871</v>
      </c>
      <c r="U21" s="60">
        <f>SUM(U18:U20)</f>
        <v>5907036490</v>
      </c>
      <c r="V21" s="60">
        <f t="shared" si="3"/>
        <v>332086156</v>
      </c>
      <c r="W21" s="60">
        <f t="shared" si="3"/>
        <v>4795720054</v>
      </c>
      <c r="X21" s="69">
        <f t="shared" si="3"/>
        <v>11449345463</v>
      </c>
      <c r="Y21" s="63">
        <f t="shared" si="3"/>
        <v>31866065620</v>
      </c>
      <c r="Z21" s="64">
        <f t="shared" si="3"/>
        <v>4819305708</v>
      </c>
      <c r="AA21" s="70">
        <f t="shared" si="3"/>
        <v>128300000</v>
      </c>
      <c r="AB21" s="66">
        <f t="shared" si="3"/>
        <v>36813671328</v>
      </c>
      <c r="AC21" s="69">
        <f t="shared" si="0"/>
        <v>48263016791</v>
      </c>
      <c r="AD21" s="120"/>
      <c r="AE21" s="120"/>
    </row>
    <row r="22" spans="1:31" s="1" customFormat="1" ht="35.25" customHeight="1" thickBot="1">
      <c r="A22" s="121" t="s">
        <v>67</v>
      </c>
      <c r="B22" s="119" t="s">
        <v>71</v>
      </c>
      <c r="C22" s="119"/>
      <c r="D22" s="125">
        <v>0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18">
        <v>0</v>
      </c>
      <c r="O22" s="118">
        <v>0</v>
      </c>
      <c r="P22" s="24" t="s">
        <v>72</v>
      </c>
      <c r="Q22" s="119" t="s">
        <v>73</v>
      </c>
      <c r="R22" s="119"/>
      <c r="S22" s="71">
        <f aca="true" t="shared" si="4" ref="S22:AB22">S17+S21</f>
        <v>11293037866</v>
      </c>
      <c r="T22" s="71">
        <f t="shared" si="4"/>
        <v>2459172619</v>
      </c>
      <c r="U22" s="71">
        <f t="shared" si="4"/>
        <v>13361976105</v>
      </c>
      <c r="V22" s="71">
        <f t="shared" si="4"/>
        <v>335472276</v>
      </c>
      <c r="W22" s="71">
        <f t="shared" si="4"/>
        <v>4796720054</v>
      </c>
      <c r="X22" s="71">
        <f>X17+X21</f>
        <v>32246378920</v>
      </c>
      <c r="Y22" s="72">
        <f t="shared" si="4"/>
        <v>31995643066</v>
      </c>
      <c r="Z22" s="72">
        <f t="shared" si="4"/>
        <v>4869305708</v>
      </c>
      <c r="AA22" s="72">
        <f t="shared" si="4"/>
        <v>128300000</v>
      </c>
      <c r="AB22" s="72">
        <f t="shared" si="4"/>
        <v>36993248774</v>
      </c>
      <c r="AC22" s="73">
        <f>X22+AB22</f>
        <v>69239627694</v>
      </c>
      <c r="AD22" s="74">
        <f>AD14+AD18</f>
        <v>42633206184</v>
      </c>
      <c r="AE22" s="74">
        <f>AE14+AE18</f>
        <v>35976260277</v>
      </c>
    </row>
    <row r="23" spans="1:31" s="1" customFormat="1" ht="39" customHeight="1" thickBot="1">
      <c r="A23" s="121"/>
      <c r="B23" s="119"/>
      <c r="C23" s="119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18"/>
      <c r="O23" s="118"/>
      <c r="P23" s="24" t="s">
        <v>74</v>
      </c>
      <c r="Q23" s="126" t="s">
        <v>75</v>
      </c>
      <c r="R23" s="126"/>
      <c r="S23" s="127">
        <f>AC22</f>
        <v>69239627694</v>
      </c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75">
        <f>AD14+AD18</f>
        <v>42633206184</v>
      </c>
      <c r="AE23" s="75">
        <f>AE14+AE18</f>
        <v>35976260277</v>
      </c>
    </row>
    <row r="24" spans="1:31" s="1" customFormat="1" ht="39" customHeight="1" thickBot="1">
      <c r="A24" s="121"/>
      <c r="B24" s="119"/>
      <c r="C24" s="119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18"/>
      <c r="O24" s="118"/>
      <c r="P24" s="24" t="s">
        <v>76</v>
      </c>
      <c r="Q24" s="126" t="s">
        <v>77</v>
      </c>
      <c r="R24" s="126"/>
      <c r="S24" s="128">
        <f>AC23</f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76">
        <v>0</v>
      </c>
      <c r="AE24" s="77">
        <v>0</v>
      </c>
    </row>
    <row r="25" spans="1:31" s="1" customFormat="1" ht="42" customHeight="1" thickBot="1">
      <c r="A25" s="78" t="s">
        <v>68</v>
      </c>
      <c r="B25" s="129" t="s">
        <v>78</v>
      </c>
      <c r="C25" s="129"/>
      <c r="D25" s="130">
        <v>43354269215</v>
      </c>
      <c r="E25" s="130"/>
      <c r="F25" s="130"/>
      <c r="G25" s="130"/>
      <c r="H25" s="130"/>
      <c r="I25" s="130"/>
      <c r="J25" s="130"/>
      <c r="K25" s="130"/>
      <c r="L25" s="130"/>
      <c r="M25" s="130"/>
      <c r="N25" s="32">
        <v>49549445149</v>
      </c>
      <c r="O25" s="32">
        <v>82701701974</v>
      </c>
      <c r="P25" s="24" t="s">
        <v>79</v>
      </c>
      <c r="Q25" s="131" t="s">
        <v>80</v>
      </c>
      <c r="R25" s="131"/>
      <c r="S25" s="132">
        <v>18273752220</v>
      </c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77">
        <v>17470656560</v>
      </c>
      <c r="AE25" s="77">
        <v>75424240751</v>
      </c>
    </row>
    <row r="26" spans="1:31" s="1" customFormat="1" ht="51" customHeight="1" thickBot="1">
      <c r="A26" s="24" t="s">
        <v>69</v>
      </c>
      <c r="B26" s="133" t="s">
        <v>81</v>
      </c>
      <c r="C26" s="133"/>
      <c r="D26" s="134">
        <f>D18+D22+D25</f>
        <v>87513379914</v>
      </c>
      <c r="E26" s="134"/>
      <c r="F26" s="134"/>
      <c r="G26" s="134"/>
      <c r="H26" s="134"/>
      <c r="I26" s="134"/>
      <c r="J26" s="134"/>
      <c r="K26" s="134"/>
      <c r="L26" s="134"/>
      <c r="M26" s="134"/>
      <c r="N26" s="79">
        <f>N14+N22+N25</f>
        <v>85757827513</v>
      </c>
      <c r="O26" s="79">
        <f>O14+O22+O25</f>
        <v>140441833294</v>
      </c>
      <c r="P26" s="78" t="s">
        <v>82</v>
      </c>
      <c r="Q26" s="135" t="s">
        <v>83</v>
      </c>
      <c r="R26" s="135"/>
      <c r="S26" s="136">
        <f>S23+S24+S25</f>
        <v>87513379914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80">
        <f>AD23+AD24+AD25</f>
        <v>60103862744</v>
      </c>
      <c r="AE26" s="80">
        <f>AE23+AE24+AE25</f>
        <v>111400501028</v>
      </c>
    </row>
    <row r="27" spans="1:31" s="1" customFormat="1" ht="34.5" customHeight="1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5"/>
      <c r="P27" s="81"/>
      <c r="Q27" s="82"/>
      <c r="R27" s="82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6"/>
      <c r="AE27" s="86"/>
    </row>
    <row r="28" spans="1:31" s="1" customFormat="1" ht="13.5" customHeight="1">
      <c r="A28" s="87"/>
      <c r="B28" s="137" t="s">
        <v>1</v>
      </c>
      <c r="C28" s="137"/>
      <c r="D28" s="138" t="s">
        <v>84</v>
      </c>
      <c r="E28" s="138"/>
      <c r="F28" s="138"/>
      <c r="G28" s="138" t="s">
        <v>2</v>
      </c>
      <c r="H28" s="138"/>
      <c r="I28" s="138"/>
      <c r="J28" s="138" t="s">
        <v>3</v>
      </c>
      <c r="K28" s="138"/>
      <c r="L28" s="138"/>
      <c r="M28" s="83"/>
      <c r="N28" s="84"/>
      <c r="O28" s="85"/>
      <c r="P28" s="81"/>
      <c r="Q28" s="82"/>
      <c r="R28" s="82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6"/>
      <c r="AE28" s="86"/>
    </row>
    <row r="29" spans="1:31" s="1" customFormat="1" ht="27" customHeight="1">
      <c r="A29" s="88" t="s">
        <v>72</v>
      </c>
      <c r="B29" s="139"/>
      <c r="C29" s="139"/>
      <c r="D29" s="140" t="s">
        <v>85</v>
      </c>
      <c r="E29" s="140"/>
      <c r="F29" s="140"/>
      <c r="G29" s="140" t="s">
        <v>86</v>
      </c>
      <c r="H29" s="140"/>
      <c r="I29" s="140"/>
      <c r="J29" s="140" t="s">
        <v>87</v>
      </c>
      <c r="K29" s="140"/>
      <c r="L29" s="140"/>
      <c r="M29" s="83"/>
      <c r="N29" s="84"/>
      <c r="O29" s="85"/>
      <c r="P29" s="81"/>
      <c r="Q29" s="82"/>
      <c r="R29" s="82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6"/>
      <c r="AE29" s="86"/>
    </row>
    <row r="30" spans="1:31" s="1" customFormat="1" ht="40.5" customHeight="1">
      <c r="A30" s="89" t="s">
        <v>74</v>
      </c>
      <c r="B30" s="141" t="s">
        <v>88</v>
      </c>
      <c r="C30" s="141"/>
      <c r="D30" s="142">
        <f>H17</f>
        <v>29631339236</v>
      </c>
      <c r="E30" s="142"/>
      <c r="F30" s="142"/>
      <c r="G30" s="142">
        <f>X22</f>
        <v>32246378920</v>
      </c>
      <c r="H30" s="142"/>
      <c r="I30" s="142"/>
      <c r="J30" s="142">
        <f>D30-G30</f>
        <v>-2615039684</v>
      </c>
      <c r="K30" s="142"/>
      <c r="L30" s="142"/>
      <c r="M30" s="83"/>
      <c r="N30" s="84"/>
      <c r="O30" s="85"/>
      <c r="P30" s="81"/>
      <c r="Q30" s="82"/>
      <c r="R30" s="82"/>
      <c r="S30" s="92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6"/>
      <c r="AE30" s="86"/>
    </row>
    <row r="31" spans="1:31" s="1" customFormat="1" ht="39.75" customHeight="1">
      <c r="A31" s="89" t="s">
        <v>76</v>
      </c>
      <c r="B31" s="143" t="s">
        <v>89</v>
      </c>
      <c r="C31" s="143"/>
      <c r="D31" s="144">
        <f>L17</f>
        <v>14527771463</v>
      </c>
      <c r="E31" s="144"/>
      <c r="F31" s="144"/>
      <c r="G31" s="144">
        <f>AB22</f>
        <v>36993248774</v>
      </c>
      <c r="H31" s="144"/>
      <c r="I31" s="144"/>
      <c r="J31" s="144">
        <f>D31-G31</f>
        <v>-22465477311</v>
      </c>
      <c r="K31" s="144"/>
      <c r="L31" s="144"/>
      <c r="M31" s="83"/>
      <c r="N31" s="84"/>
      <c r="O31" s="85"/>
      <c r="P31" s="81"/>
      <c r="Q31" s="82"/>
      <c r="R31" s="82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6"/>
      <c r="AE31" s="86"/>
    </row>
    <row r="32" spans="1:31" s="1" customFormat="1" ht="44.25" customHeight="1">
      <c r="A32" s="89" t="s">
        <v>79</v>
      </c>
      <c r="B32" s="141" t="s">
        <v>90</v>
      </c>
      <c r="C32" s="141"/>
      <c r="D32" s="145">
        <f>D30+D31</f>
        <v>44159110699</v>
      </c>
      <c r="E32" s="145"/>
      <c r="F32" s="145"/>
      <c r="G32" s="145">
        <f>G30+G31</f>
        <v>69239627694</v>
      </c>
      <c r="H32" s="145"/>
      <c r="I32" s="145"/>
      <c r="J32" s="145">
        <f>D32-G32</f>
        <v>-25080516995</v>
      </c>
      <c r="K32" s="145"/>
      <c r="L32" s="145"/>
      <c r="M32" s="83"/>
      <c r="N32" s="84"/>
      <c r="O32" s="85"/>
      <c r="P32" s="81"/>
      <c r="Q32" s="82"/>
      <c r="R32" s="82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6"/>
      <c r="AE32" s="86"/>
    </row>
    <row r="33" spans="1:31" s="1" customFormat="1" ht="40.5" customHeight="1">
      <c r="A33" s="89" t="s">
        <v>82</v>
      </c>
      <c r="B33" s="146" t="s">
        <v>91</v>
      </c>
      <c r="C33" s="146"/>
      <c r="D33" s="147">
        <f>D25</f>
        <v>43354269215</v>
      </c>
      <c r="E33" s="147"/>
      <c r="F33" s="147"/>
      <c r="G33" s="147">
        <f>S25</f>
        <v>18273752220</v>
      </c>
      <c r="H33" s="147"/>
      <c r="I33" s="147"/>
      <c r="J33" s="147">
        <f>D33-G33</f>
        <v>25080516995</v>
      </c>
      <c r="K33" s="147"/>
      <c r="L33" s="147"/>
      <c r="M33" s="83"/>
      <c r="N33" s="84"/>
      <c r="O33" s="85"/>
      <c r="P33" s="81"/>
      <c r="Q33" s="82"/>
      <c r="R33" s="82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6"/>
      <c r="AE33" s="86"/>
    </row>
    <row r="34" spans="1:31" s="1" customFormat="1" ht="38.25" customHeight="1">
      <c r="A34" s="89" t="s">
        <v>92</v>
      </c>
      <c r="B34" s="148" t="s">
        <v>93</v>
      </c>
      <c r="C34" s="148"/>
      <c r="D34" s="145">
        <f>D30+D31+D33</f>
        <v>87513379914</v>
      </c>
      <c r="E34" s="145"/>
      <c r="F34" s="145"/>
      <c r="G34" s="145">
        <f>G30+G31+G33</f>
        <v>87513379914</v>
      </c>
      <c r="H34" s="145"/>
      <c r="I34" s="145"/>
      <c r="J34" s="145">
        <f>D34-G34</f>
        <v>0</v>
      </c>
      <c r="K34" s="145"/>
      <c r="L34" s="145"/>
      <c r="M34" s="83"/>
      <c r="N34" s="84"/>
      <c r="O34" s="85"/>
      <c r="P34" s="81"/>
      <c r="Q34" s="82"/>
      <c r="R34" s="82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6"/>
      <c r="AE34" s="86"/>
    </row>
  </sheetData>
  <sheetProtection selectLockedCells="1" selectUnlockedCells="1"/>
  <mergeCells count="78">
    <mergeCell ref="B33:C33"/>
    <mergeCell ref="D33:F33"/>
    <mergeCell ref="G33:I33"/>
    <mergeCell ref="J33:L33"/>
    <mergeCell ref="B34:C34"/>
    <mergeCell ref="D34:F34"/>
    <mergeCell ref="G34:I34"/>
    <mergeCell ref="J34:L34"/>
    <mergeCell ref="B31:C31"/>
    <mergeCell ref="D31:F31"/>
    <mergeCell ref="G31:I31"/>
    <mergeCell ref="J31:L31"/>
    <mergeCell ref="B32:C32"/>
    <mergeCell ref="D32:F32"/>
    <mergeCell ref="G32:I32"/>
    <mergeCell ref="J32:L32"/>
    <mergeCell ref="B29:C29"/>
    <mergeCell ref="D29:F29"/>
    <mergeCell ref="G29:I29"/>
    <mergeCell ref="J29:L29"/>
    <mergeCell ref="B30:C30"/>
    <mergeCell ref="D30:F30"/>
    <mergeCell ref="G30:I30"/>
    <mergeCell ref="J30:L30"/>
    <mergeCell ref="B26:C26"/>
    <mergeCell ref="D26:M26"/>
    <mergeCell ref="Q26:R26"/>
    <mergeCell ref="S26:AC26"/>
    <mergeCell ref="B28:C28"/>
    <mergeCell ref="D28:F28"/>
    <mergeCell ref="G28:I28"/>
    <mergeCell ref="J28:L28"/>
    <mergeCell ref="S23:AC23"/>
    <mergeCell ref="Q24:R24"/>
    <mergeCell ref="S24:AC24"/>
    <mergeCell ref="B25:C25"/>
    <mergeCell ref="D25:M25"/>
    <mergeCell ref="Q25:R25"/>
    <mergeCell ref="S25:AC25"/>
    <mergeCell ref="A22:A24"/>
    <mergeCell ref="B22:C24"/>
    <mergeCell ref="D22:M24"/>
    <mergeCell ref="N22:N24"/>
    <mergeCell ref="O22:O24"/>
    <mergeCell ref="Q22:R22"/>
    <mergeCell ref="Q23:R23"/>
    <mergeCell ref="A18:A21"/>
    <mergeCell ref="B18:C21"/>
    <mergeCell ref="D18:M21"/>
    <mergeCell ref="Q18:Q21"/>
    <mergeCell ref="AD18:AD21"/>
    <mergeCell ref="AE18:AE21"/>
    <mergeCell ref="Y12:AB12"/>
    <mergeCell ref="AC12:AC13"/>
    <mergeCell ref="AD12:AD13"/>
    <mergeCell ref="AE12:AE13"/>
    <mergeCell ref="B14:B17"/>
    <mergeCell ref="N14:N21"/>
    <mergeCell ref="O14:O21"/>
    <mergeCell ref="Q14:Q17"/>
    <mergeCell ref="AD14:AD17"/>
    <mergeCell ref="AE14:AE17"/>
    <mergeCell ref="A11:O11"/>
    <mergeCell ref="P11:AE11"/>
    <mergeCell ref="A12:C13"/>
    <mergeCell ref="D12:H12"/>
    <mergeCell ref="I12:L12"/>
    <mergeCell ref="M12:M13"/>
    <mergeCell ref="N12:N13"/>
    <mergeCell ref="O12:O13"/>
    <mergeCell ref="P12:R13"/>
    <mergeCell ref="S12:X12"/>
    <mergeCell ref="A1:AE1"/>
    <mergeCell ref="A2:AE2"/>
    <mergeCell ref="A3:AE3"/>
    <mergeCell ref="A4:AE4"/>
    <mergeCell ref="AD5:AE5"/>
    <mergeCell ref="A6:AE6"/>
  </mergeCells>
  <printOptions/>
  <pageMargins left="0.25" right="0.25" top="0.75" bottom="0.75" header="0.5118055555555555" footer="0.5118055555555555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view="pageBreakPreview" zoomScale="60" zoomScaleNormal="57" zoomScalePageLayoutView="0" workbookViewId="0" topLeftCell="J1">
      <selection activeCell="V16" sqref="V16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4.5742187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1" s="1" customFormat="1" ht="21">
      <c r="A2" s="107" t="s">
        <v>103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s="1" customFormat="1" ht="18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09"/>
      <c r="AE4" s="109"/>
    </row>
    <row r="5" spans="1:31" s="1" customFormat="1" ht="67.5" customHeight="1">
      <c r="A5" s="110" t="s">
        <v>107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">
      <c r="A9" s="5" t="s">
        <v>1</v>
      </c>
      <c r="B9" s="6" t="s">
        <v>84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7" t="s">
        <v>14</v>
      </c>
      <c r="P9" s="8" t="s">
        <v>15</v>
      </c>
      <c r="Q9" s="9" t="s">
        <v>16</v>
      </c>
      <c r="R9" s="9" t="s">
        <v>17</v>
      </c>
      <c r="S9" s="9" t="s">
        <v>18</v>
      </c>
      <c r="T9" s="9" t="s">
        <v>19</v>
      </c>
      <c r="U9" s="9" t="s">
        <v>20</v>
      </c>
      <c r="V9" s="9" t="s">
        <v>21</v>
      </c>
      <c r="W9" s="9" t="s">
        <v>22</v>
      </c>
      <c r="X9" s="9" t="s">
        <v>23</v>
      </c>
      <c r="Y9" s="9" t="s">
        <v>24</v>
      </c>
      <c r="Z9" s="9" t="s">
        <v>25</v>
      </c>
      <c r="AA9" s="9" t="s">
        <v>26</v>
      </c>
      <c r="AB9" s="9" t="s">
        <v>27</v>
      </c>
      <c r="AC9" s="10" t="s">
        <v>28</v>
      </c>
      <c r="AD9" s="10" t="s">
        <v>105</v>
      </c>
      <c r="AE9" s="11" t="s">
        <v>106</v>
      </c>
    </row>
    <row r="10" spans="1:31" s="1" customFormat="1" ht="54.75" customHeight="1" thickBot="1">
      <c r="A10" s="111" t="s">
        <v>29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 t="s">
        <v>30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</row>
    <row r="11" spans="1:31" s="1" customFormat="1" ht="30.75" customHeight="1" thickBot="1">
      <c r="A11" s="112" t="s">
        <v>31</v>
      </c>
      <c r="B11" s="112"/>
      <c r="C11" s="112"/>
      <c r="D11" s="113" t="s">
        <v>32</v>
      </c>
      <c r="E11" s="113"/>
      <c r="F11" s="113"/>
      <c r="G11" s="113"/>
      <c r="H11" s="113"/>
      <c r="I11" s="114" t="s">
        <v>33</v>
      </c>
      <c r="J11" s="114"/>
      <c r="K11" s="114"/>
      <c r="L11" s="114"/>
      <c r="M11" s="115" t="s">
        <v>98</v>
      </c>
      <c r="N11" s="115" t="s">
        <v>101</v>
      </c>
      <c r="O11" s="115" t="s">
        <v>96</v>
      </c>
      <c r="P11" s="112" t="s">
        <v>34</v>
      </c>
      <c r="Q11" s="112"/>
      <c r="R11" s="112"/>
      <c r="S11" s="116" t="s">
        <v>32</v>
      </c>
      <c r="T11" s="116"/>
      <c r="U11" s="116"/>
      <c r="V11" s="116"/>
      <c r="W11" s="116"/>
      <c r="X11" s="116"/>
      <c r="Y11" s="114" t="s">
        <v>33</v>
      </c>
      <c r="Z11" s="114"/>
      <c r="AA11" s="114"/>
      <c r="AB11" s="114"/>
      <c r="AC11" s="115" t="s">
        <v>99</v>
      </c>
      <c r="AD11" s="115" t="s">
        <v>102</v>
      </c>
      <c r="AE11" s="115" t="s">
        <v>94</v>
      </c>
    </row>
    <row r="12" spans="1:31" s="1" customFormat="1" ht="156" customHeight="1" thickBot="1">
      <c r="A12" s="112"/>
      <c r="B12" s="112"/>
      <c r="C12" s="112"/>
      <c r="D12" s="13" t="s">
        <v>35</v>
      </c>
      <c r="E12" s="13" t="s">
        <v>36</v>
      </c>
      <c r="F12" s="13" t="s">
        <v>37</v>
      </c>
      <c r="G12" s="14" t="s">
        <v>38</v>
      </c>
      <c r="H12" s="12" t="s">
        <v>39</v>
      </c>
      <c r="I12" s="15" t="s">
        <v>40</v>
      </c>
      <c r="J12" s="16" t="s">
        <v>41</v>
      </c>
      <c r="K12" s="17" t="s">
        <v>42</v>
      </c>
      <c r="L12" s="18" t="s">
        <v>43</v>
      </c>
      <c r="M12" s="115"/>
      <c r="N12" s="115"/>
      <c r="O12" s="115"/>
      <c r="P12" s="112"/>
      <c r="Q12" s="112"/>
      <c r="R12" s="112"/>
      <c r="S12" s="19" t="s">
        <v>44</v>
      </c>
      <c r="T12" s="13" t="s">
        <v>45</v>
      </c>
      <c r="U12" s="13" t="s">
        <v>46</v>
      </c>
      <c r="V12" s="13" t="s">
        <v>47</v>
      </c>
      <c r="W12" s="20" t="s">
        <v>48</v>
      </c>
      <c r="X12" s="12" t="s">
        <v>49</v>
      </c>
      <c r="Y12" s="21" t="s">
        <v>50</v>
      </c>
      <c r="Z12" s="22" t="s">
        <v>51</v>
      </c>
      <c r="AA12" s="23" t="s">
        <v>52</v>
      </c>
      <c r="AB12" s="18" t="s">
        <v>53</v>
      </c>
      <c r="AC12" s="115"/>
      <c r="AD12" s="115"/>
      <c r="AE12" s="115"/>
    </row>
    <row r="13" spans="1:31" s="1" customFormat="1" ht="27" customHeight="1" thickBot="1">
      <c r="A13" s="24" t="s">
        <v>54</v>
      </c>
      <c r="B13" s="117" t="s">
        <v>55</v>
      </c>
      <c r="C13" s="25" t="s">
        <v>56</v>
      </c>
      <c r="D13" s="26">
        <v>10058849344</v>
      </c>
      <c r="E13" s="27">
        <v>19060445903</v>
      </c>
      <c r="F13" s="27">
        <v>7035946619</v>
      </c>
      <c r="G13" s="27">
        <v>54664173</v>
      </c>
      <c r="H13" s="28">
        <f>SUM(D13:G13)</f>
        <v>36209906039</v>
      </c>
      <c r="I13" s="29">
        <v>2642227458</v>
      </c>
      <c r="J13" s="27">
        <v>1460516608</v>
      </c>
      <c r="K13" s="27">
        <v>125106636</v>
      </c>
      <c r="L13" s="30">
        <f>SUM(I13:K13)</f>
        <v>4227850702</v>
      </c>
      <c r="M13" s="31">
        <f>H13+L13</f>
        <v>40437756741</v>
      </c>
      <c r="N13" s="118">
        <v>36208382364</v>
      </c>
      <c r="O13" s="118">
        <v>57740131320</v>
      </c>
      <c r="P13" s="24" t="s">
        <v>54</v>
      </c>
      <c r="Q13" s="119" t="s">
        <v>57</v>
      </c>
      <c r="R13" s="33" t="s">
        <v>56</v>
      </c>
      <c r="S13" s="90">
        <v>10573502279</v>
      </c>
      <c r="T13" s="90">
        <v>2312619046</v>
      </c>
      <c r="U13" s="90">
        <v>7836231668</v>
      </c>
      <c r="V13" s="90">
        <v>37397720</v>
      </c>
      <c r="W13" s="90">
        <v>632594184</v>
      </c>
      <c r="X13" s="35">
        <f>SUM(S13:W13)</f>
        <v>21392344897</v>
      </c>
      <c r="Y13" s="90">
        <v>712577718</v>
      </c>
      <c r="Z13" s="93">
        <v>309128059</v>
      </c>
      <c r="AA13" s="101">
        <v>0</v>
      </c>
      <c r="AB13" s="36">
        <f>SUM(Y13:AA13)</f>
        <v>1021705777</v>
      </c>
      <c r="AC13" s="37">
        <f>X13+AB13</f>
        <v>22414050674</v>
      </c>
      <c r="AD13" s="120">
        <v>21551702537</v>
      </c>
      <c r="AE13" s="120">
        <v>21856125095</v>
      </c>
    </row>
    <row r="14" spans="1:31" s="1" customFormat="1" ht="27.75" customHeight="1" thickBot="1">
      <c r="A14" s="24" t="s">
        <v>58</v>
      </c>
      <c r="B14" s="117"/>
      <c r="C14" s="38" t="s">
        <v>59</v>
      </c>
      <c r="D14" s="39">
        <v>1136671654</v>
      </c>
      <c r="E14" s="40">
        <v>0</v>
      </c>
      <c r="F14" s="40">
        <v>752387189</v>
      </c>
      <c r="G14" s="40">
        <v>0</v>
      </c>
      <c r="H14" s="41">
        <f>SUM(D14:G14)</f>
        <v>1889058843</v>
      </c>
      <c r="I14" s="42">
        <v>25347877600</v>
      </c>
      <c r="J14" s="40">
        <v>0</v>
      </c>
      <c r="K14" s="40">
        <v>773946031</v>
      </c>
      <c r="L14" s="43">
        <f>SUM(I14:K14)</f>
        <v>26121823631</v>
      </c>
      <c r="M14" s="44">
        <f>H14+L14</f>
        <v>28010882474</v>
      </c>
      <c r="N14" s="118"/>
      <c r="O14" s="118"/>
      <c r="P14" s="24" t="s">
        <v>58</v>
      </c>
      <c r="Q14" s="119"/>
      <c r="R14" s="45" t="s">
        <v>59</v>
      </c>
      <c r="S14" s="34">
        <v>561573905</v>
      </c>
      <c r="T14" s="34">
        <v>130701737</v>
      </c>
      <c r="U14" s="34">
        <v>687033630</v>
      </c>
      <c r="V14" s="34">
        <v>0</v>
      </c>
      <c r="W14" s="34">
        <v>0</v>
      </c>
      <c r="X14" s="47">
        <f>SUM(S14:W14)</f>
        <v>1379309272</v>
      </c>
      <c r="Y14" s="34">
        <v>1850000</v>
      </c>
      <c r="Z14" s="104">
        <v>50000000</v>
      </c>
      <c r="AA14" s="102">
        <v>0</v>
      </c>
      <c r="AB14" s="95">
        <f>SUM(Y14:AA14)</f>
        <v>51850000</v>
      </c>
      <c r="AC14" s="49">
        <f aca="true" t="shared" si="0" ref="AC14:AC20">X14+AB14</f>
        <v>1431159272</v>
      </c>
      <c r="AD14" s="120"/>
      <c r="AE14" s="120"/>
    </row>
    <row r="15" spans="1:31" s="1" customFormat="1" ht="27.75" customHeight="1" thickBot="1">
      <c r="A15" s="24" t="s">
        <v>60</v>
      </c>
      <c r="B15" s="117"/>
      <c r="C15" s="38" t="s">
        <v>61</v>
      </c>
      <c r="D15" s="39">
        <v>0</v>
      </c>
      <c r="E15" s="40">
        <v>3264890</v>
      </c>
      <c r="F15" s="40">
        <v>0</v>
      </c>
      <c r="G15" s="40">
        <v>0</v>
      </c>
      <c r="H15" s="41">
        <f>SUM(D15:G15)</f>
        <v>3264890</v>
      </c>
      <c r="I15" s="42">
        <v>0</v>
      </c>
      <c r="J15" s="40">
        <v>0</v>
      </c>
      <c r="K15" s="40">
        <v>0</v>
      </c>
      <c r="L15" s="43">
        <f>SUM(I15:K15)</f>
        <v>0</v>
      </c>
      <c r="M15" s="44">
        <f>H15+L15</f>
        <v>3264890</v>
      </c>
      <c r="N15" s="118"/>
      <c r="O15" s="118"/>
      <c r="P15" s="24" t="s">
        <v>60</v>
      </c>
      <c r="Q15" s="119"/>
      <c r="R15" s="45" t="s">
        <v>61</v>
      </c>
      <c r="S15" s="34">
        <v>848254319</v>
      </c>
      <c r="T15" s="34">
        <v>170320333</v>
      </c>
      <c r="U15" s="34">
        <v>255294772</v>
      </c>
      <c r="V15" s="34">
        <v>2000000</v>
      </c>
      <c r="W15" s="34">
        <v>0</v>
      </c>
      <c r="X15" s="47">
        <f>SUM(S15:W15)</f>
        <v>1275869424</v>
      </c>
      <c r="Y15" s="94">
        <v>9903088</v>
      </c>
      <c r="Z15" s="102">
        <v>0</v>
      </c>
      <c r="AA15" s="102">
        <v>0</v>
      </c>
      <c r="AB15" s="95">
        <f>SUM(Y15:AA15)</f>
        <v>9903088</v>
      </c>
      <c r="AC15" s="49">
        <f t="shared" si="0"/>
        <v>1285772512</v>
      </c>
      <c r="AD15" s="120"/>
      <c r="AE15" s="120"/>
    </row>
    <row r="16" spans="1:31" s="1" customFormat="1" ht="24.75" customHeight="1" thickBot="1">
      <c r="A16" s="24" t="s">
        <v>62</v>
      </c>
      <c r="B16" s="117"/>
      <c r="C16" s="50" t="s">
        <v>63</v>
      </c>
      <c r="D16" s="51">
        <f aca="true" t="shared" si="1" ref="D16:L16">SUM(D13:D15)</f>
        <v>11195520998</v>
      </c>
      <c r="E16" s="52">
        <f t="shared" si="1"/>
        <v>19063710793</v>
      </c>
      <c r="F16" s="52">
        <f>SUM(F13:F15)</f>
        <v>7788333808</v>
      </c>
      <c r="G16" s="52">
        <f t="shared" si="1"/>
        <v>54664173</v>
      </c>
      <c r="H16" s="53">
        <f t="shared" si="1"/>
        <v>38102229772</v>
      </c>
      <c r="I16" s="54">
        <f t="shared" si="1"/>
        <v>27990105058</v>
      </c>
      <c r="J16" s="55">
        <f t="shared" si="1"/>
        <v>1460516608</v>
      </c>
      <c r="K16" s="55">
        <f>SUM(K13:K15)</f>
        <v>899052667</v>
      </c>
      <c r="L16" s="56">
        <f t="shared" si="1"/>
        <v>30349674333</v>
      </c>
      <c r="M16" s="57">
        <f>H16+L16</f>
        <v>68451904105</v>
      </c>
      <c r="N16" s="118"/>
      <c r="O16" s="118"/>
      <c r="P16" s="24" t="s">
        <v>62</v>
      </c>
      <c r="Q16" s="119"/>
      <c r="R16" s="58" t="s">
        <v>63</v>
      </c>
      <c r="S16" s="59">
        <f aca="true" t="shared" si="2" ref="S16:AB16">SUM(S13:S15)</f>
        <v>11983330503</v>
      </c>
      <c r="T16" s="60">
        <f t="shared" si="2"/>
        <v>2613641116</v>
      </c>
      <c r="U16" s="60">
        <f t="shared" si="2"/>
        <v>8778560070</v>
      </c>
      <c r="V16" s="60">
        <f t="shared" si="2"/>
        <v>39397720</v>
      </c>
      <c r="W16" s="61">
        <f t="shared" si="2"/>
        <v>632594184</v>
      </c>
      <c r="X16" s="62">
        <f t="shared" si="2"/>
        <v>24047523593</v>
      </c>
      <c r="Y16" s="63">
        <f t="shared" si="2"/>
        <v>724330806</v>
      </c>
      <c r="Z16" s="98">
        <f t="shared" si="2"/>
        <v>359128059</v>
      </c>
      <c r="AA16" s="103">
        <f t="shared" si="2"/>
        <v>0</v>
      </c>
      <c r="AB16" s="96">
        <f t="shared" si="2"/>
        <v>1083458865</v>
      </c>
      <c r="AC16" s="67">
        <f t="shared" si="0"/>
        <v>25130982458</v>
      </c>
      <c r="AD16" s="120"/>
      <c r="AE16" s="120"/>
    </row>
    <row r="17" spans="1:31" s="1" customFormat="1" ht="27.75" customHeight="1" thickBot="1">
      <c r="A17" s="121" t="s">
        <v>64</v>
      </c>
      <c r="B17" s="122" t="s">
        <v>65</v>
      </c>
      <c r="C17" s="122"/>
      <c r="D17" s="123">
        <f>M16</f>
        <v>68451904105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18"/>
      <c r="O17" s="118"/>
      <c r="P17" s="24" t="s">
        <v>64</v>
      </c>
      <c r="Q17" s="124" t="s">
        <v>66</v>
      </c>
      <c r="R17" s="25" t="s">
        <v>56</v>
      </c>
      <c r="S17" s="34">
        <v>235115309</v>
      </c>
      <c r="T17" s="34">
        <v>52726744</v>
      </c>
      <c r="U17" s="34">
        <v>6629904889</v>
      </c>
      <c r="V17" s="34">
        <v>173515699</v>
      </c>
      <c r="W17" s="34">
        <v>5345670205</v>
      </c>
      <c r="X17" s="37">
        <f>SUM(S17:W17)</f>
        <v>12436932846</v>
      </c>
      <c r="Y17" s="34">
        <v>9362206454</v>
      </c>
      <c r="Z17" s="94">
        <v>510625674</v>
      </c>
      <c r="AA17" s="99">
        <v>680624745</v>
      </c>
      <c r="AB17" s="97">
        <f>SUM(Y17:AA17)</f>
        <v>10553456873</v>
      </c>
      <c r="AC17" s="37">
        <f t="shared" si="0"/>
        <v>22990389719</v>
      </c>
      <c r="AD17" s="120">
        <v>21081503647</v>
      </c>
      <c r="AE17" s="120">
        <v>14120135182</v>
      </c>
    </row>
    <row r="18" spans="1:31" s="1" customFormat="1" ht="27.75" customHeight="1" thickBot="1">
      <c r="A18" s="121"/>
      <c r="B18" s="122"/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18"/>
      <c r="O18" s="118"/>
      <c r="P18" s="24" t="s">
        <v>67</v>
      </c>
      <c r="Q18" s="124"/>
      <c r="R18" s="38" t="s">
        <v>59</v>
      </c>
      <c r="S18" s="34">
        <v>67050076</v>
      </c>
      <c r="T18" s="34">
        <v>29894032</v>
      </c>
      <c r="U18" s="34">
        <v>4056458890</v>
      </c>
      <c r="V18" s="34">
        <v>190661752</v>
      </c>
      <c r="W18" s="34">
        <v>691793466</v>
      </c>
      <c r="X18" s="49">
        <f>SUM(S18:W18)</f>
        <v>5035858216</v>
      </c>
      <c r="Y18" s="34">
        <v>41763032620</v>
      </c>
      <c r="Z18" s="94">
        <v>8208128087</v>
      </c>
      <c r="AA18" s="99">
        <v>1113868745</v>
      </c>
      <c r="AB18" s="95">
        <f>SUM(Y18:AA18)</f>
        <v>51085029452</v>
      </c>
      <c r="AC18" s="49">
        <f t="shared" si="0"/>
        <v>56120887668</v>
      </c>
      <c r="AD18" s="120"/>
      <c r="AE18" s="120"/>
    </row>
    <row r="19" spans="1:31" s="1" customFormat="1" ht="30" customHeight="1" thickBot="1">
      <c r="A19" s="121"/>
      <c r="B19" s="122"/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18"/>
      <c r="O19" s="118"/>
      <c r="P19" s="24" t="s">
        <v>68</v>
      </c>
      <c r="Q19" s="124"/>
      <c r="R19" s="38" t="s">
        <v>61</v>
      </c>
      <c r="S19" s="34">
        <v>11040</v>
      </c>
      <c r="T19" s="34">
        <v>4820</v>
      </c>
      <c r="U19" s="34">
        <v>12992070</v>
      </c>
      <c r="V19" s="34">
        <v>0</v>
      </c>
      <c r="W19" s="34">
        <v>300000000</v>
      </c>
      <c r="X19" s="49">
        <f>SUM(S19:W19)</f>
        <v>313007930</v>
      </c>
      <c r="Y19" s="34">
        <v>0</v>
      </c>
      <c r="Z19" s="94">
        <v>0</v>
      </c>
      <c r="AA19" s="100">
        <v>0</v>
      </c>
      <c r="AB19" s="95">
        <f>SUM(Y19:AA19)</f>
        <v>0</v>
      </c>
      <c r="AC19" s="49">
        <f t="shared" si="0"/>
        <v>313007930</v>
      </c>
      <c r="AD19" s="120"/>
      <c r="AE19" s="120"/>
    </row>
    <row r="20" spans="1:31" s="1" customFormat="1" ht="25.5" customHeight="1" thickBot="1">
      <c r="A20" s="121"/>
      <c r="B20" s="122"/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18"/>
      <c r="O20" s="118"/>
      <c r="P20" s="24" t="s">
        <v>69</v>
      </c>
      <c r="Q20" s="124"/>
      <c r="R20" s="50" t="s">
        <v>70</v>
      </c>
      <c r="S20" s="59">
        <f aca="true" t="shared" si="3" ref="S20:AB20">SUM(S17:S19)</f>
        <v>302176425</v>
      </c>
      <c r="T20" s="60">
        <f t="shared" si="3"/>
        <v>82625596</v>
      </c>
      <c r="U20" s="60">
        <f t="shared" si="3"/>
        <v>10699355849</v>
      </c>
      <c r="V20" s="60">
        <f t="shared" si="3"/>
        <v>364177451</v>
      </c>
      <c r="W20" s="60">
        <f t="shared" si="3"/>
        <v>6337463671</v>
      </c>
      <c r="X20" s="69">
        <f t="shared" si="3"/>
        <v>17785798992</v>
      </c>
      <c r="Y20" s="63">
        <f t="shared" si="3"/>
        <v>51125239074</v>
      </c>
      <c r="Z20" s="64">
        <f t="shared" si="3"/>
        <v>8718753761</v>
      </c>
      <c r="AA20" s="98">
        <f t="shared" si="3"/>
        <v>1794493490</v>
      </c>
      <c r="AB20" s="66">
        <f t="shared" si="3"/>
        <v>61638486325</v>
      </c>
      <c r="AC20" s="69">
        <f t="shared" si="0"/>
        <v>79424285317</v>
      </c>
      <c r="AD20" s="120"/>
      <c r="AE20" s="120"/>
    </row>
    <row r="21" spans="1:31" s="1" customFormat="1" ht="35.25" customHeight="1" thickBot="1">
      <c r="A21" s="121" t="s">
        <v>67</v>
      </c>
      <c r="B21" s="119" t="s">
        <v>71</v>
      </c>
      <c r="C21" s="119"/>
      <c r="D21" s="125">
        <v>0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18">
        <v>0</v>
      </c>
      <c r="O21" s="118">
        <v>0</v>
      </c>
      <c r="P21" s="24" t="s">
        <v>72</v>
      </c>
      <c r="Q21" s="119" t="s">
        <v>73</v>
      </c>
      <c r="R21" s="119"/>
      <c r="S21" s="71">
        <f aca="true" t="shared" si="4" ref="S21:AB21">S16+S20</f>
        <v>12285506928</v>
      </c>
      <c r="T21" s="71">
        <f t="shared" si="4"/>
        <v>2696266712</v>
      </c>
      <c r="U21" s="71">
        <f t="shared" si="4"/>
        <v>19477915919</v>
      </c>
      <c r="V21" s="71">
        <f t="shared" si="4"/>
        <v>403575171</v>
      </c>
      <c r="W21" s="71">
        <f t="shared" si="4"/>
        <v>6970057855</v>
      </c>
      <c r="X21" s="71">
        <f>X16+X20</f>
        <v>41833322585</v>
      </c>
      <c r="Y21" s="72">
        <f t="shared" si="4"/>
        <v>51849569880</v>
      </c>
      <c r="Z21" s="72">
        <f t="shared" si="4"/>
        <v>9077881820</v>
      </c>
      <c r="AA21" s="72">
        <f t="shared" si="4"/>
        <v>1794493490</v>
      </c>
      <c r="AB21" s="72">
        <f t="shared" si="4"/>
        <v>62721945190</v>
      </c>
      <c r="AC21" s="73">
        <f>X21+AB21</f>
        <v>104555267775</v>
      </c>
      <c r="AD21" s="74">
        <f>AD13+AD17</f>
        <v>42633206184</v>
      </c>
      <c r="AE21" s="74">
        <f>AE13+AE17</f>
        <v>35976260277</v>
      </c>
    </row>
    <row r="22" spans="1:31" s="1" customFormat="1" ht="39" customHeight="1">
      <c r="A22" s="121"/>
      <c r="B22" s="119"/>
      <c r="C22" s="119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18"/>
      <c r="O22" s="118"/>
      <c r="P22" s="24" t="s">
        <v>74</v>
      </c>
      <c r="Q22" s="126" t="s">
        <v>75</v>
      </c>
      <c r="R22" s="126"/>
      <c r="S22" s="127">
        <f>AC21</f>
        <v>104555267775</v>
      </c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75">
        <f>AD13+AD17</f>
        <v>42633206184</v>
      </c>
      <c r="AE22" s="75">
        <f>AE13+AE17</f>
        <v>35976260277</v>
      </c>
    </row>
    <row r="23" spans="1:31" s="1" customFormat="1" ht="39" customHeight="1">
      <c r="A23" s="121"/>
      <c r="B23" s="119"/>
      <c r="C23" s="119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18"/>
      <c r="O23" s="118"/>
      <c r="P23" s="24" t="s">
        <v>76</v>
      </c>
      <c r="Q23" s="126" t="s">
        <v>77</v>
      </c>
      <c r="R23" s="126"/>
      <c r="S23" s="128">
        <f>AC22</f>
        <v>0</v>
      </c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76">
        <v>0</v>
      </c>
      <c r="AE23" s="77">
        <v>0</v>
      </c>
    </row>
    <row r="24" spans="1:31" s="1" customFormat="1" ht="42" customHeight="1">
      <c r="A24" s="78" t="s">
        <v>68</v>
      </c>
      <c r="B24" s="129" t="s">
        <v>78</v>
      </c>
      <c r="C24" s="129"/>
      <c r="D24" s="130">
        <v>55123880658</v>
      </c>
      <c r="E24" s="130"/>
      <c r="F24" s="130"/>
      <c r="G24" s="130"/>
      <c r="H24" s="130"/>
      <c r="I24" s="130"/>
      <c r="J24" s="130"/>
      <c r="K24" s="130"/>
      <c r="L24" s="130"/>
      <c r="M24" s="130"/>
      <c r="N24" s="32">
        <v>49549445149</v>
      </c>
      <c r="O24" s="32">
        <v>82701701974</v>
      </c>
      <c r="P24" s="24" t="s">
        <v>79</v>
      </c>
      <c r="Q24" s="131" t="s">
        <v>80</v>
      </c>
      <c r="R24" s="131"/>
      <c r="S24" s="132">
        <v>19020516988</v>
      </c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77">
        <v>17470656560</v>
      </c>
      <c r="AE24" s="77">
        <v>75424240751</v>
      </c>
    </row>
    <row r="25" spans="1:31" s="1" customFormat="1" ht="51" customHeight="1">
      <c r="A25" s="24" t="s">
        <v>69</v>
      </c>
      <c r="B25" s="133" t="s">
        <v>81</v>
      </c>
      <c r="C25" s="133"/>
      <c r="D25" s="134">
        <f>D17+D21+D24</f>
        <v>123575784763</v>
      </c>
      <c r="E25" s="134"/>
      <c r="F25" s="134"/>
      <c r="G25" s="134"/>
      <c r="H25" s="134"/>
      <c r="I25" s="134"/>
      <c r="J25" s="134"/>
      <c r="K25" s="134"/>
      <c r="L25" s="134"/>
      <c r="M25" s="134"/>
      <c r="N25" s="79">
        <f>N13+N21+N24</f>
        <v>85757827513</v>
      </c>
      <c r="O25" s="79">
        <f>O13+O21+O24</f>
        <v>140441833294</v>
      </c>
      <c r="P25" s="78" t="s">
        <v>82</v>
      </c>
      <c r="Q25" s="135" t="s">
        <v>83</v>
      </c>
      <c r="R25" s="135"/>
      <c r="S25" s="136">
        <f>S22+S23+S24</f>
        <v>123575784763</v>
      </c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80">
        <f>AD22+AD23+AD24</f>
        <v>60103862744</v>
      </c>
      <c r="AE25" s="80">
        <f>AE22+AE23+AE24</f>
        <v>111400501028</v>
      </c>
    </row>
    <row r="26" spans="1:31" s="1" customFormat="1" ht="34.5" customHeight="1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85"/>
      <c r="P26" s="81"/>
      <c r="Q26" s="82"/>
      <c r="R26" s="82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6"/>
      <c r="AE26" s="86"/>
    </row>
    <row r="27" spans="1:31" s="1" customFormat="1" ht="13.5" customHeight="1">
      <c r="A27" s="87"/>
      <c r="B27" s="137" t="s">
        <v>1</v>
      </c>
      <c r="C27" s="137"/>
      <c r="D27" s="138" t="s">
        <v>84</v>
      </c>
      <c r="E27" s="138"/>
      <c r="F27" s="138"/>
      <c r="G27" s="138" t="s">
        <v>2</v>
      </c>
      <c r="H27" s="138"/>
      <c r="I27" s="138"/>
      <c r="J27" s="138" t="s">
        <v>3</v>
      </c>
      <c r="K27" s="138"/>
      <c r="L27" s="138"/>
      <c r="M27" s="83"/>
      <c r="N27" s="84"/>
      <c r="O27" s="85"/>
      <c r="P27" s="81"/>
      <c r="Q27" s="82"/>
      <c r="R27" s="82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6"/>
      <c r="AE27" s="86"/>
    </row>
    <row r="28" spans="1:31" s="1" customFormat="1" ht="27" customHeight="1">
      <c r="A28" s="88" t="s">
        <v>72</v>
      </c>
      <c r="B28" s="139"/>
      <c r="C28" s="139"/>
      <c r="D28" s="140" t="s">
        <v>85</v>
      </c>
      <c r="E28" s="140"/>
      <c r="F28" s="140"/>
      <c r="G28" s="140" t="s">
        <v>86</v>
      </c>
      <c r="H28" s="140"/>
      <c r="I28" s="140"/>
      <c r="J28" s="140" t="s">
        <v>87</v>
      </c>
      <c r="K28" s="140"/>
      <c r="L28" s="140"/>
      <c r="M28" s="83"/>
      <c r="N28" s="84"/>
      <c r="O28" s="85"/>
      <c r="P28" s="81"/>
      <c r="Q28" s="82"/>
      <c r="R28" s="82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6"/>
      <c r="AE28" s="86"/>
    </row>
    <row r="29" spans="1:31" s="1" customFormat="1" ht="40.5" customHeight="1">
      <c r="A29" s="89" t="s">
        <v>74</v>
      </c>
      <c r="B29" s="141" t="s">
        <v>88</v>
      </c>
      <c r="C29" s="141"/>
      <c r="D29" s="142">
        <f>H16</f>
        <v>38102229772</v>
      </c>
      <c r="E29" s="142"/>
      <c r="F29" s="142"/>
      <c r="G29" s="142">
        <f>X21</f>
        <v>41833322585</v>
      </c>
      <c r="H29" s="142"/>
      <c r="I29" s="142"/>
      <c r="J29" s="142">
        <f>D29-G29</f>
        <v>-3731092813</v>
      </c>
      <c r="K29" s="142"/>
      <c r="L29" s="142"/>
      <c r="M29" s="83"/>
      <c r="N29" s="84"/>
      <c r="O29" s="85"/>
      <c r="P29" s="81"/>
      <c r="Q29" s="82"/>
      <c r="R29" s="82"/>
      <c r="S29" s="92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6"/>
      <c r="AE29" s="86"/>
    </row>
    <row r="30" spans="1:31" s="1" customFormat="1" ht="39.75" customHeight="1">
      <c r="A30" s="89" t="s">
        <v>76</v>
      </c>
      <c r="B30" s="143" t="s">
        <v>89</v>
      </c>
      <c r="C30" s="143"/>
      <c r="D30" s="144">
        <f>L16</f>
        <v>30349674333</v>
      </c>
      <c r="E30" s="144"/>
      <c r="F30" s="144"/>
      <c r="G30" s="144">
        <f>AB21</f>
        <v>62721945190</v>
      </c>
      <c r="H30" s="144"/>
      <c r="I30" s="144"/>
      <c r="J30" s="144">
        <f>D30-G30</f>
        <v>-32372270857</v>
      </c>
      <c r="K30" s="144"/>
      <c r="L30" s="144"/>
      <c r="M30" s="83"/>
      <c r="N30" s="84"/>
      <c r="O30" s="85"/>
      <c r="P30" s="81"/>
      <c r="Q30" s="82"/>
      <c r="R30" s="82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6"/>
      <c r="AE30" s="86"/>
    </row>
    <row r="31" spans="1:31" s="1" customFormat="1" ht="44.25" customHeight="1">
      <c r="A31" s="89" t="s">
        <v>79</v>
      </c>
      <c r="B31" s="141" t="s">
        <v>90</v>
      </c>
      <c r="C31" s="141"/>
      <c r="D31" s="145">
        <f>D29+D30</f>
        <v>68451904105</v>
      </c>
      <c r="E31" s="145"/>
      <c r="F31" s="145"/>
      <c r="G31" s="145">
        <f>G29+G30</f>
        <v>104555267775</v>
      </c>
      <c r="H31" s="145"/>
      <c r="I31" s="145"/>
      <c r="J31" s="145">
        <f>D31-G31</f>
        <v>-36103363670</v>
      </c>
      <c r="K31" s="145"/>
      <c r="L31" s="145"/>
      <c r="M31" s="83"/>
      <c r="N31" s="84"/>
      <c r="O31" s="85"/>
      <c r="P31" s="81"/>
      <c r="Q31" s="82"/>
      <c r="R31" s="82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6"/>
      <c r="AE31" s="86"/>
    </row>
    <row r="32" spans="1:31" s="1" customFormat="1" ht="40.5" customHeight="1">
      <c r="A32" s="89" t="s">
        <v>82</v>
      </c>
      <c r="B32" s="146" t="s">
        <v>91</v>
      </c>
      <c r="C32" s="146"/>
      <c r="D32" s="147">
        <f>D24</f>
        <v>55123880658</v>
      </c>
      <c r="E32" s="147"/>
      <c r="F32" s="147"/>
      <c r="G32" s="147">
        <f>S24</f>
        <v>19020516988</v>
      </c>
      <c r="H32" s="147"/>
      <c r="I32" s="147"/>
      <c r="J32" s="147">
        <f>D32-G32</f>
        <v>36103363670</v>
      </c>
      <c r="K32" s="147"/>
      <c r="L32" s="147"/>
      <c r="M32" s="83"/>
      <c r="N32" s="84"/>
      <c r="O32" s="85"/>
      <c r="P32" s="81"/>
      <c r="Q32" s="82"/>
      <c r="R32" s="82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6"/>
      <c r="AE32" s="86"/>
    </row>
    <row r="33" spans="1:31" s="1" customFormat="1" ht="38.25" customHeight="1">
      <c r="A33" s="89" t="s">
        <v>92</v>
      </c>
      <c r="B33" s="148" t="s">
        <v>93</v>
      </c>
      <c r="C33" s="148"/>
      <c r="D33" s="145">
        <f>D29+D30+D32</f>
        <v>123575784763</v>
      </c>
      <c r="E33" s="145"/>
      <c r="F33" s="145"/>
      <c r="G33" s="145">
        <f>G29+G30+G32</f>
        <v>123575784763</v>
      </c>
      <c r="H33" s="145"/>
      <c r="I33" s="145"/>
      <c r="J33" s="145">
        <f>D33-G33</f>
        <v>0</v>
      </c>
      <c r="K33" s="145"/>
      <c r="L33" s="145"/>
      <c r="M33" s="83"/>
      <c r="N33" s="84"/>
      <c r="O33" s="85"/>
      <c r="P33" s="81"/>
      <c r="Q33" s="82"/>
      <c r="R33" s="82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6"/>
      <c r="AE33" s="86"/>
    </row>
  </sheetData>
  <sheetProtection selectLockedCells="1" selectUnlockedCells="1"/>
  <mergeCells count="77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3:AE3"/>
    <mergeCell ref="AD4:AE4"/>
    <mergeCell ref="A5:AE5"/>
    <mergeCell ref="A10:O10"/>
    <mergeCell ref="P10:AE10"/>
    <mergeCell ref="A1:AE1"/>
    <mergeCell ref="A2:AE2"/>
  </mergeCells>
  <printOptions/>
  <pageMargins left="0.25" right="0.25" top="0.75" bottom="0.75" header="0.5118055555555555" footer="0.5118055555555555"/>
  <pageSetup fitToHeight="1" fitToWidth="1" horizontalDpi="600" verticalDpi="600" orientation="landscape" paperSize="8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view="pageBreakPreview" zoomScale="90" zoomScaleNormal="57" zoomScaleSheetLayoutView="90" zoomScalePageLayoutView="0" workbookViewId="0" topLeftCell="R1">
      <selection activeCell="A3" sqref="A3:AE3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20.421875" style="0" customWidth="1"/>
    <col min="5" max="5" width="20.28125" style="0" customWidth="1"/>
    <col min="6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4.5742187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1" s="1" customFormat="1" ht="2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s="1" customFormat="1" ht="18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09"/>
      <c r="AE4" s="109"/>
    </row>
    <row r="5" spans="1:31" s="1" customFormat="1" ht="67.5" customHeight="1">
      <c r="A5" s="110" t="s">
        <v>108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.75" thickBot="1">
      <c r="A9" s="5" t="s">
        <v>1</v>
      </c>
      <c r="B9" s="6" t="s">
        <v>84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7" t="s">
        <v>14</v>
      </c>
      <c r="P9" s="8" t="s">
        <v>15</v>
      </c>
      <c r="Q9" s="9" t="s">
        <v>16</v>
      </c>
      <c r="R9" s="9" t="s">
        <v>17</v>
      </c>
      <c r="S9" s="9" t="s">
        <v>18</v>
      </c>
      <c r="T9" s="9" t="s">
        <v>19</v>
      </c>
      <c r="U9" s="9" t="s">
        <v>20</v>
      </c>
      <c r="V9" s="9" t="s">
        <v>21</v>
      </c>
      <c r="W9" s="9" t="s">
        <v>22</v>
      </c>
      <c r="X9" s="9" t="s">
        <v>23</v>
      </c>
      <c r="Y9" s="9" t="s">
        <v>24</v>
      </c>
      <c r="Z9" s="9" t="s">
        <v>25</v>
      </c>
      <c r="AA9" s="9" t="s">
        <v>26</v>
      </c>
      <c r="AB9" s="9" t="s">
        <v>27</v>
      </c>
      <c r="AC9" s="10" t="s">
        <v>28</v>
      </c>
      <c r="AD9" s="10" t="s">
        <v>105</v>
      </c>
      <c r="AE9" s="11" t="s">
        <v>106</v>
      </c>
    </row>
    <row r="10" spans="1:31" s="1" customFormat="1" ht="54.75" customHeight="1" thickBot="1">
      <c r="A10" s="111" t="s">
        <v>29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 t="s">
        <v>30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</row>
    <row r="11" spans="1:31" s="1" customFormat="1" ht="30.75" customHeight="1" thickBot="1">
      <c r="A11" s="112" t="s">
        <v>31</v>
      </c>
      <c r="B11" s="112"/>
      <c r="C11" s="112"/>
      <c r="D11" s="113" t="s">
        <v>32</v>
      </c>
      <c r="E11" s="113"/>
      <c r="F11" s="113"/>
      <c r="G11" s="113"/>
      <c r="H11" s="113"/>
      <c r="I11" s="114" t="s">
        <v>33</v>
      </c>
      <c r="J11" s="114"/>
      <c r="K11" s="114"/>
      <c r="L11" s="114"/>
      <c r="M11" s="115" t="s">
        <v>98</v>
      </c>
      <c r="N11" s="115" t="s">
        <v>101</v>
      </c>
      <c r="O11" s="115" t="s">
        <v>96</v>
      </c>
      <c r="P11" s="112" t="s">
        <v>34</v>
      </c>
      <c r="Q11" s="112"/>
      <c r="R11" s="112"/>
      <c r="S11" s="116" t="s">
        <v>32</v>
      </c>
      <c r="T11" s="116"/>
      <c r="U11" s="116"/>
      <c r="V11" s="116"/>
      <c r="W11" s="116"/>
      <c r="X11" s="116"/>
      <c r="Y11" s="114" t="s">
        <v>33</v>
      </c>
      <c r="Z11" s="114"/>
      <c r="AA11" s="114"/>
      <c r="AB11" s="114"/>
      <c r="AC11" s="115" t="s">
        <v>99</v>
      </c>
      <c r="AD11" s="115" t="s">
        <v>102</v>
      </c>
      <c r="AE11" s="115" t="s">
        <v>94</v>
      </c>
    </row>
    <row r="12" spans="1:31" s="1" customFormat="1" ht="156" customHeight="1" thickBot="1">
      <c r="A12" s="112"/>
      <c r="B12" s="112"/>
      <c r="C12" s="112"/>
      <c r="D12" s="13" t="s">
        <v>35</v>
      </c>
      <c r="E12" s="13" t="s">
        <v>36</v>
      </c>
      <c r="F12" s="13" t="s">
        <v>37</v>
      </c>
      <c r="G12" s="14" t="s">
        <v>38</v>
      </c>
      <c r="H12" s="12" t="s">
        <v>39</v>
      </c>
      <c r="I12" s="15" t="s">
        <v>40</v>
      </c>
      <c r="J12" s="16" t="s">
        <v>41</v>
      </c>
      <c r="K12" s="17" t="s">
        <v>42</v>
      </c>
      <c r="L12" s="18" t="s">
        <v>43</v>
      </c>
      <c r="M12" s="115"/>
      <c r="N12" s="115"/>
      <c r="O12" s="115"/>
      <c r="P12" s="112"/>
      <c r="Q12" s="112"/>
      <c r="R12" s="112"/>
      <c r="S12" s="19" t="s">
        <v>44</v>
      </c>
      <c r="T12" s="13" t="s">
        <v>45</v>
      </c>
      <c r="U12" s="13" t="s">
        <v>46</v>
      </c>
      <c r="V12" s="13" t="s">
        <v>47</v>
      </c>
      <c r="W12" s="20" t="s">
        <v>48</v>
      </c>
      <c r="X12" s="12" t="s">
        <v>49</v>
      </c>
      <c r="Y12" s="21" t="s">
        <v>50</v>
      </c>
      <c r="Z12" s="22" t="s">
        <v>51</v>
      </c>
      <c r="AA12" s="23" t="s">
        <v>52</v>
      </c>
      <c r="AB12" s="18" t="s">
        <v>53</v>
      </c>
      <c r="AC12" s="115"/>
      <c r="AD12" s="115"/>
      <c r="AE12" s="115"/>
    </row>
    <row r="13" spans="1:31" s="1" customFormat="1" ht="27" customHeight="1" thickBot="1">
      <c r="A13" s="24" t="s">
        <v>54</v>
      </c>
      <c r="B13" s="117" t="s">
        <v>55</v>
      </c>
      <c r="C13" s="25" t="s">
        <v>56</v>
      </c>
      <c r="D13" s="26">
        <v>10058849344</v>
      </c>
      <c r="E13" s="27">
        <v>19044269301</v>
      </c>
      <c r="F13" s="27">
        <v>7035946619</v>
      </c>
      <c r="G13" s="27">
        <v>54664173</v>
      </c>
      <c r="H13" s="28">
        <f>SUM(D13:G13)</f>
        <v>36193729437</v>
      </c>
      <c r="I13" s="29">
        <v>2642227458</v>
      </c>
      <c r="J13" s="27">
        <v>1460516608</v>
      </c>
      <c r="K13" s="27">
        <v>125106636</v>
      </c>
      <c r="L13" s="30">
        <f>SUM(I13:K13)</f>
        <v>4227850702</v>
      </c>
      <c r="M13" s="31">
        <f>H13+L13</f>
        <v>40421580139</v>
      </c>
      <c r="N13" s="118">
        <v>36208382364</v>
      </c>
      <c r="O13" s="118">
        <v>57740131320</v>
      </c>
      <c r="P13" s="24" t="s">
        <v>54</v>
      </c>
      <c r="Q13" s="119" t="s">
        <v>57</v>
      </c>
      <c r="R13" s="33" t="s">
        <v>56</v>
      </c>
      <c r="S13" s="90">
        <v>10019650213</v>
      </c>
      <c r="T13" s="90">
        <v>2188222798</v>
      </c>
      <c r="U13" s="90">
        <v>6117479358</v>
      </c>
      <c r="V13" s="90">
        <v>33847045</v>
      </c>
      <c r="W13" s="90">
        <v>489752316</v>
      </c>
      <c r="X13" s="35">
        <f>SUM(S13:W13)</f>
        <v>18848951730</v>
      </c>
      <c r="Y13" s="90">
        <v>422002672</v>
      </c>
      <c r="Z13" s="90">
        <v>159842149</v>
      </c>
      <c r="AA13" s="91">
        <v>0</v>
      </c>
      <c r="AB13" s="36">
        <f>SUM(Y13:AA13)</f>
        <v>581844821</v>
      </c>
      <c r="AC13" s="37">
        <f>X13+AB13</f>
        <v>19430796551</v>
      </c>
      <c r="AD13" s="120">
        <v>21551702537</v>
      </c>
      <c r="AE13" s="120">
        <v>21856125095</v>
      </c>
    </row>
    <row r="14" spans="1:31" s="1" customFormat="1" ht="27.75" customHeight="1" thickBot="1">
      <c r="A14" s="24" t="s">
        <v>58</v>
      </c>
      <c r="B14" s="117"/>
      <c r="C14" s="38" t="s">
        <v>59</v>
      </c>
      <c r="D14" s="39">
        <v>1136671654</v>
      </c>
      <c r="E14" s="40">
        <v>0</v>
      </c>
      <c r="F14" s="40">
        <v>752387189</v>
      </c>
      <c r="G14" s="40">
        <v>0</v>
      </c>
      <c r="H14" s="41">
        <f>SUM(D14:G14)</f>
        <v>1889058843</v>
      </c>
      <c r="I14" s="42">
        <v>25347877600</v>
      </c>
      <c r="J14" s="40">
        <v>0</v>
      </c>
      <c r="K14" s="40">
        <v>773946031</v>
      </c>
      <c r="L14" s="43">
        <f>SUM(I14:K14)</f>
        <v>26121823631</v>
      </c>
      <c r="M14" s="44">
        <f>H14+L14</f>
        <v>28010882474</v>
      </c>
      <c r="N14" s="118"/>
      <c r="O14" s="118"/>
      <c r="P14" s="24" t="s">
        <v>58</v>
      </c>
      <c r="Q14" s="119"/>
      <c r="R14" s="45" t="s">
        <v>59</v>
      </c>
      <c r="S14" s="34">
        <v>561573905</v>
      </c>
      <c r="T14" s="34">
        <v>130701737</v>
      </c>
      <c r="U14" s="34">
        <v>687033630</v>
      </c>
      <c r="V14" s="34">
        <v>0</v>
      </c>
      <c r="W14" s="34">
        <v>0</v>
      </c>
      <c r="X14" s="47">
        <f>SUM(S14:W14)</f>
        <v>1379309272</v>
      </c>
      <c r="Y14" s="34">
        <v>1850000</v>
      </c>
      <c r="Z14" s="34">
        <v>50000000</v>
      </c>
      <c r="AA14" s="46">
        <v>0</v>
      </c>
      <c r="AB14" s="48">
        <f>SUM(Y14:AA14)</f>
        <v>51850000</v>
      </c>
      <c r="AC14" s="49">
        <f aca="true" t="shared" si="0" ref="AC14:AC20">X14+AB14</f>
        <v>1431159272</v>
      </c>
      <c r="AD14" s="120"/>
      <c r="AE14" s="120"/>
    </row>
    <row r="15" spans="1:31" s="1" customFormat="1" ht="27.75" customHeight="1" thickBot="1">
      <c r="A15" s="24" t="s">
        <v>60</v>
      </c>
      <c r="B15" s="117"/>
      <c r="C15" s="38" t="s">
        <v>61</v>
      </c>
      <c r="D15" s="39">
        <v>0</v>
      </c>
      <c r="E15" s="40">
        <v>19441492</v>
      </c>
      <c r="F15" s="40">
        <v>0</v>
      </c>
      <c r="G15" s="40">
        <v>0</v>
      </c>
      <c r="H15" s="41">
        <f>SUM(D15:G15)</f>
        <v>19441492</v>
      </c>
      <c r="I15" s="42">
        <v>0</v>
      </c>
      <c r="J15" s="40">
        <v>0</v>
      </c>
      <c r="K15" s="40">
        <v>0</v>
      </c>
      <c r="L15" s="43">
        <f>SUM(I15:K15)</f>
        <v>0</v>
      </c>
      <c r="M15" s="44">
        <f>H15+L15</f>
        <v>19441492</v>
      </c>
      <c r="N15" s="118"/>
      <c r="O15" s="118"/>
      <c r="P15" s="24" t="s">
        <v>60</v>
      </c>
      <c r="Q15" s="119"/>
      <c r="R15" s="45" t="s">
        <v>61</v>
      </c>
      <c r="S15" s="34">
        <v>848254319</v>
      </c>
      <c r="T15" s="34">
        <v>170320333</v>
      </c>
      <c r="U15" s="34">
        <v>255294772</v>
      </c>
      <c r="V15" s="34">
        <v>2000000</v>
      </c>
      <c r="W15" s="34">
        <v>0</v>
      </c>
      <c r="X15" s="47">
        <f>SUM(S15:W15)</f>
        <v>1275869424</v>
      </c>
      <c r="Y15" s="34">
        <v>9903088</v>
      </c>
      <c r="Z15" s="34">
        <v>0</v>
      </c>
      <c r="AA15" s="46">
        <v>0</v>
      </c>
      <c r="AB15" s="48">
        <f>SUM(Y15:AA15)</f>
        <v>9903088</v>
      </c>
      <c r="AC15" s="49">
        <f t="shared" si="0"/>
        <v>1285772512</v>
      </c>
      <c r="AD15" s="120"/>
      <c r="AE15" s="120"/>
    </row>
    <row r="16" spans="1:31" s="1" customFormat="1" ht="24.75" customHeight="1" thickBot="1">
      <c r="A16" s="24" t="s">
        <v>62</v>
      </c>
      <c r="B16" s="117"/>
      <c r="C16" s="50" t="s">
        <v>63</v>
      </c>
      <c r="D16" s="51">
        <f aca="true" t="shared" si="1" ref="D16:L16">SUM(D13:D15)</f>
        <v>11195520998</v>
      </c>
      <c r="E16" s="52">
        <f t="shared" si="1"/>
        <v>19063710793</v>
      </c>
      <c r="F16" s="52">
        <f>SUM(F13:F15)</f>
        <v>7788333808</v>
      </c>
      <c r="G16" s="52">
        <f t="shared" si="1"/>
        <v>54664173</v>
      </c>
      <c r="H16" s="53">
        <f t="shared" si="1"/>
        <v>38102229772</v>
      </c>
      <c r="I16" s="54">
        <f t="shared" si="1"/>
        <v>27990105058</v>
      </c>
      <c r="J16" s="55">
        <f t="shared" si="1"/>
        <v>1460516608</v>
      </c>
      <c r="K16" s="55">
        <f>SUM(K13:K15)</f>
        <v>899052667</v>
      </c>
      <c r="L16" s="56">
        <f t="shared" si="1"/>
        <v>30349674333</v>
      </c>
      <c r="M16" s="57">
        <f>H16+L16</f>
        <v>68451904105</v>
      </c>
      <c r="N16" s="118"/>
      <c r="O16" s="118"/>
      <c r="P16" s="24" t="s">
        <v>62</v>
      </c>
      <c r="Q16" s="119"/>
      <c r="R16" s="58" t="s">
        <v>63</v>
      </c>
      <c r="S16" s="59">
        <f aca="true" t="shared" si="2" ref="S16:AB16">SUM(S13:S15)</f>
        <v>11429478437</v>
      </c>
      <c r="T16" s="60">
        <f t="shared" si="2"/>
        <v>2489244868</v>
      </c>
      <c r="U16" s="60">
        <f t="shared" si="2"/>
        <v>7059807760</v>
      </c>
      <c r="V16" s="60">
        <f t="shared" si="2"/>
        <v>35847045</v>
      </c>
      <c r="W16" s="61">
        <f t="shared" si="2"/>
        <v>489752316</v>
      </c>
      <c r="X16" s="62">
        <f t="shared" si="2"/>
        <v>21504130426</v>
      </c>
      <c r="Y16" s="63">
        <f t="shared" si="2"/>
        <v>433755760</v>
      </c>
      <c r="Z16" s="64">
        <f t="shared" si="2"/>
        <v>209842149</v>
      </c>
      <c r="AA16" s="65">
        <f t="shared" si="2"/>
        <v>0</v>
      </c>
      <c r="AB16" s="66">
        <f t="shared" si="2"/>
        <v>643597909</v>
      </c>
      <c r="AC16" s="67">
        <f t="shared" si="0"/>
        <v>22147728335</v>
      </c>
      <c r="AD16" s="120"/>
      <c r="AE16" s="120"/>
    </row>
    <row r="17" spans="1:31" s="1" customFormat="1" ht="27.75" customHeight="1" thickBot="1">
      <c r="A17" s="121" t="s">
        <v>64</v>
      </c>
      <c r="B17" s="122" t="s">
        <v>65</v>
      </c>
      <c r="C17" s="122"/>
      <c r="D17" s="123">
        <f>M16</f>
        <v>68451904105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18"/>
      <c r="O17" s="118"/>
      <c r="P17" s="24" t="s">
        <v>64</v>
      </c>
      <c r="Q17" s="124" t="s">
        <v>66</v>
      </c>
      <c r="R17" s="25" t="s">
        <v>56</v>
      </c>
      <c r="S17" s="34">
        <v>203366376</v>
      </c>
      <c r="T17" s="34">
        <v>41723562</v>
      </c>
      <c r="U17" s="34">
        <v>5201612637</v>
      </c>
      <c r="V17" s="34">
        <v>139338126</v>
      </c>
      <c r="W17" s="34">
        <v>3841913426</v>
      </c>
      <c r="X17" s="37">
        <f>SUM(S17:W17)</f>
        <v>9427954127</v>
      </c>
      <c r="Y17" s="34">
        <v>3949006468</v>
      </c>
      <c r="Z17" s="34">
        <v>91757648</v>
      </c>
      <c r="AA17" s="34">
        <v>541522712</v>
      </c>
      <c r="AB17" s="68">
        <f>SUM(Y17:AA17)</f>
        <v>4582286828</v>
      </c>
      <c r="AC17" s="37">
        <f t="shared" si="0"/>
        <v>14010240955</v>
      </c>
      <c r="AD17" s="120">
        <v>21081503647</v>
      </c>
      <c r="AE17" s="120">
        <v>14120135182</v>
      </c>
    </row>
    <row r="18" spans="1:31" s="1" customFormat="1" ht="27.75" customHeight="1" thickBot="1">
      <c r="A18" s="121"/>
      <c r="B18" s="122"/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18"/>
      <c r="O18" s="118"/>
      <c r="P18" s="24" t="s">
        <v>67</v>
      </c>
      <c r="Q18" s="124"/>
      <c r="R18" s="38" t="s">
        <v>59</v>
      </c>
      <c r="S18" s="34">
        <v>46151471</v>
      </c>
      <c r="T18" s="34">
        <v>18605656</v>
      </c>
      <c r="U18" s="34">
        <v>2187025207</v>
      </c>
      <c r="V18" s="34">
        <v>152996269</v>
      </c>
      <c r="W18" s="34">
        <v>617351635</v>
      </c>
      <c r="X18" s="49">
        <f>SUM(S18:W18)</f>
        <v>3022130238</v>
      </c>
      <c r="Y18" s="34">
        <v>6325879195</v>
      </c>
      <c r="Z18" s="34">
        <v>1356487305</v>
      </c>
      <c r="AA18" s="34">
        <v>1091910417</v>
      </c>
      <c r="AB18" s="48">
        <f>SUM(Y18:AA18)</f>
        <v>8774276917</v>
      </c>
      <c r="AC18" s="49">
        <f t="shared" si="0"/>
        <v>11796407155</v>
      </c>
      <c r="AD18" s="120"/>
      <c r="AE18" s="120"/>
    </row>
    <row r="19" spans="1:31" s="1" customFormat="1" ht="30" customHeight="1" thickBot="1">
      <c r="A19" s="121"/>
      <c r="B19" s="122"/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18"/>
      <c r="O19" s="118"/>
      <c r="P19" s="24" t="s">
        <v>68</v>
      </c>
      <c r="Q19" s="124"/>
      <c r="R19" s="38" t="s">
        <v>61</v>
      </c>
      <c r="S19" s="34">
        <v>0</v>
      </c>
      <c r="T19" s="34">
        <v>0</v>
      </c>
      <c r="U19" s="34">
        <v>647827</v>
      </c>
      <c r="V19" s="34">
        <v>0</v>
      </c>
      <c r="W19" s="34">
        <v>150000000</v>
      </c>
      <c r="X19" s="49">
        <f>SUM(S19:W19)</f>
        <v>150647827</v>
      </c>
      <c r="Y19" s="34">
        <v>0</v>
      </c>
      <c r="Z19" s="34">
        <v>0</v>
      </c>
      <c r="AA19" s="34">
        <v>0</v>
      </c>
      <c r="AB19" s="48">
        <f>SUM(Y19:AA19)</f>
        <v>0</v>
      </c>
      <c r="AC19" s="49">
        <f t="shared" si="0"/>
        <v>150647827</v>
      </c>
      <c r="AD19" s="120"/>
      <c r="AE19" s="120"/>
    </row>
    <row r="20" spans="1:31" s="1" customFormat="1" ht="25.5" customHeight="1" thickBot="1">
      <c r="A20" s="121"/>
      <c r="B20" s="122"/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18"/>
      <c r="O20" s="118"/>
      <c r="P20" s="24" t="s">
        <v>69</v>
      </c>
      <c r="Q20" s="124"/>
      <c r="R20" s="50" t="s">
        <v>70</v>
      </c>
      <c r="S20" s="59">
        <f aca="true" t="shared" si="3" ref="S20:AB20">SUM(S17:S19)</f>
        <v>249517847</v>
      </c>
      <c r="T20" s="60">
        <f t="shared" si="3"/>
        <v>60329218</v>
      </c>
      <c r="U20" s="60">
        <f>SUM(U17:U19)</f>
        <v>7389285671</v>
      </c>
      <c r="V20" s="60">
        <f t="shared" si="3"/>
        <v>292334395</v>
      </c>
      <c r="W20" s="60">
        <f t="shared" si="3"/>
        <v>4609265061</v>
      </c>
      <c r="X20" s="69">
        <f t="shared" si="3"/>
        <v>12600732192</v>
      </c>
      <c r="Y20" s="63">
        <f t="shared" si="3"/>
        <v>10274885663</v>
      </c>
      <c r="Z20" s="64">
        <f t="shared" si="3"/>
        <v>1448244953</v>
      </c>
      <c r="AA20" s="70">
        <f t="shared" si="3"/>
        <v>1633433129</v>
      </c>
      <c r="AB20" s="66">
        <f t="shared" si="3"/>
        <v>13356563745</v>
      </c>
      <c r="AC20" s="69">
        <f t="shared" si="0"/>
        <v>25957295937</v>
      </c>
      <c r="AD20" s="120"/>
      <c r="AE20" s="120"/>
    </row>
    <row r="21" spans="1:31" s="1" customFormat="1" ht="35.25" customHeight="1" thickBot="1">
      <c r="A21" s="121" t="s">
        <v>67</v>
      </c>
      <c r="B21" s="119" t="s">
        <v>71</v>
      </c>
      <c r="C21" s="119"/>
      <c r="D21" s="125">
        <v>0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18">
        <v>0</v>
      </c>
      <c r="O21" s="118">
        <v>0</v>
      </c>
      <c r="P21" s="24" t="s">
        <v>72</v>
      </c>
      <c r="Q21" s="119" t="s">
        <v>73</v>
      </c>
      <c r="R21" s="119"/>
      <c r="S21" s="71">
        <f aca="true" t="shared" si="4" ref="S21:AB21">S16+S20</f>
        <v>11678996284</v>
      </c>
      <c r="T21" s="71">
        <f t="shared" si="4"/>
        <v>2549574086</v>
      </c>
      <c r="U21" s="71">
        <f t="shared" si="4"/>
        <v>14449093431</v>
      </c>
      <c r="V21" s="71">
        <f t="shared" si="4"/>
        <v>328181440</v>
      </c>
      <c r="W21" s="71">
        <f t="shared" si="4"/>
        <v>5099017377</v>
      </c>
      <c r="X21" s="71">
        <f>X16+X20</f>
        <v>34104862618</v>
      </c>
      <c r="Y21" s="72">
        <f t="shared" si="4"/>
        <v>10708641423</v>
      </c>
      <c r="Z21" s="72">
        <f t="shared" si="4"/>
        <v>1658087102</v>
      </c>
      <c r="AA21" s="72">
        <f t="shared" si="4"/>
        <v>1633433129</v>
      </c>
      <c r="AB21" s="72">
        <f t="shared" si="4"/>
        <v>14000161654</v>
      </c>
      <c r="AC21" s="73">
        <f>X21+AB21</f>
        <v>48105024272</v>
      </c>
      <c r="AD21" s="74">
        <f>AD13+AD17</f>
        <v>42633206184</v>
      </c>
      <c r="AE21" s="74">
        <f>AE13+AE17</f>
        <v>35976260277</v>
      </c>
    </row>
    <row r="22" spans="1:31" s="1" customFormat="1" ht="39" customHeight="1" thickBot="1">
      <c r="A22" s="121"/>
      <c r="B22" s="119"/>
      <c r="C22" s="119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18"/>
      <c r="O22" s="118"/>
      <c r="P22" s="24" t="s">
        <v>74</v>
      </c>
      <c r="Q22" s="126" t="s">
        <v>75</v>
      </c>
      <c r="R22" s="126"/>
      <c r="S22" s="127">
        <f>AC21</f>
        <v>48105024272</v>
      </c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75">
        <f>AD13+AD17</f>
        <v>42633206184</v>
      </c>
      <c r="AE22" s="75">
        <f>AE13+AE17</f>
        <v>35976260277</v>
      </c>
    </row>
    <row r="23" spans="1:31" s="1" customFormat="1" ht="39" customHeight="1" thickBot="1">
      <c r="A23" s="121"/>
      <c r="B23" s="119"/>
      <c r="C23" s="119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18"/>
      <c r="O23" s="118"/>
      <c r="P23" s="24" t="s">
        <v>76</v>
      </c>
      <c r="Q23" s="126" t="s">
        <v>77</v>
      </c>
      <c r="R23" s="126"/>
      <c r="S23" s="128">
        <f>AC22</f>
        <v>0</v>
      </c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76">
        <v>0</v>
      </c>
      <c r="AE23" s="77">
        <v>0</v>
      </c>
    </row>
    <row r="24" spans="1:31" s="1" customFormat="1" ht="42" customHeight="1" thickBot="1">
      <c r="A24" s="78" t="s">
        <v>68</v>
      </c>
      <c r="B24" s="129" t="s">
        <v>78</v>
      </c>
      <c r="C24" s="129"/>
      <c r="D24" s="130">
        <v>54899891293</v>
      </c>
      <c r="E24" s="130"/>
      <c r="F24" s="130"/>
      <c r="G24" s="130"/>
      <c r="H24" s="130"/>
      <c r="I24" s="130"/>
      <c r="J24" s="130"/>
      <c r="K24" s="130"/>
      <c r="L24" s="130"/>
      <c r="M24" s="130"/>
      <c r="N24" s="32">
        <v>49549445149</v>
      </c>
      <c r="O24" s="32">
        <v>82701701974</v>
      </c>
      <c r="P24" s="24" t="s">
        <v>79</v>
      </c>
      <c r="Q24" s="131" t="s">
        <v>80</v>
      </c>
      <c r="R24" s="131"/>
      <c r="S24" s="132">
        <v>18528607158</v>
      </c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77">
        <v>17470656560</v>
      </c>
      <c r="AE24" s="77">
        <v>75424240751</v>
      </c>
    </row>
    <row r="25" spans="1:31" s="1" customFormat="1" ht="51" customHeight="1" thickBot="1">
      <c r="A25" s="24" t="s">
        <v>69</v>
      </c>
      <c r="B25" s="133" t="s">
        <v>81</v>
      </c>
      <c r="C25" s="133"/>
      <c r="D25" s="134">
        <f>D17+D21+D24</f>
        <v>123351795398</v>
      </c>
      <c r="E25" s="134"/>
      <c r="F25" s="134"/>
      <c r="G25" s="134"/>
      <c r="H25" s="134"/>
      <c r="I25" s="134"/>
      <c r="J25" s="134"/>
      <c r="K25" s="134"/>
      <c r="L25" s="134"/>
      <c r="M25" s="134"/>
      <c r="N25" s="79">
        <f>N13+N21+N24</f>
        <v>85757827513</v>
      </c>
      <c r="O25" s="79">
        <f>O13+O21+O24</f>
        <v>140441833294</v>
      </c>
      <c r="P25" s="78" t="s">
        <v>82</v>
      </c>
      <c r="Q25" s="135" t="s">
        <v>83</v>
      </c>
      <c r="R25" s="135"/>
      <c r="S25" s="136">
        <f>S22+S23+S24</f>
        <v>66633631430</v>
      </c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80">
        <f>AD22+AD23+AD24</f>
        <v>60103862744</v>
      </c>
      <c r="AE25" s="80">
        <f>AE22+AE23+AE24</f>
        <v>111400501028</v>
      </c>
    </row>
    <row r="26" spans="1:31" s="1" customFormat="1" ht="34.5" customHeight="1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85"/>
      <c r="P26" s="81"/>
      <c r="Q26" s="82"/>
      <c r="R26" s="82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6"/>
      <c r="AE26" s="86"/>
    </row>
    <row r="27" spans="1:19" s="1" customFormat="1" ht="13.5" customHeight="1">
      <c r="A27" s="83"/>
      <c r="B27" s="84"/>
      <c r="C27" s="85"/>
      <c r="D27" s="81"/>
      <c r="E27" s="82"/>
      <c r="F27" s="82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6"/>
      <c r="S27" s="86"/>
    </row>
    <row r="28" spans="1:19" s="1" customFormat="1" ht="27" customHeight="1">
      <c r="A28" s="83"/>
      <c r="B28" s="84"/>
      <c r="C28" s="85"/>
      <c r="D28" s="81"/>
      <c r="E28" s="82"/>
      <c r="F28" s="82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6"/>
      <c r="S28" s="86"/>
    </row>
    <row r="29" spans="1:19" s="1" customFormat="1" ht="40.5" customHeight="1">
      <c r="A29" s="83"/>
      <c r="B29" s="84"/>
      <c r="C29" s="85"/>
      <c r="D29" s="81"/>
      <c r="E29" s="82"/>
      <c r="F29" s="82"/>
      <c r="G29" s="92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6"/>
      <c r="S29" s="86"/>
    </row>
    <row r="30" spans="1:19" s="1" customFormat="1" ht="39.75" customHeight="1">
      <c r="A30" s="83"/>
      <c r="B30" s="84"/>
      <c r="C30" s="85"/>
      <c r="D30" s="81"/>
      <c r="E30" s="82"/>
      <c r="F30" s="82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6"/>
      <c r="S30" s="86"/>
    </row>
    <row r="31" spans="1:19" s="1" customFormat="1" ht="44.25" customHeight="1">
      <c r="A31" s="83"/>
      <c r="B31" s="84"/>
      <c r="C31" s="85"/>
      <c r="D31" s="81"/>
      <c r="E31" s="82"/>
      <c r="F31" s="82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6"/>
      <c r="S31" s="86"/>
    </row>
    <row r="32" spans="1:19" s="1" customFormat="1" ht="40.5" customHeight="1">
      <c r="A32" s="83"/>
      <c r="B32" s="84"/>
      <c r="C32" s="85"/>
      <c r="D32" s="81"/>
      <c r="E32" s="82"/>
      <c r="F32" s="82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6"/>
      <c r="S32" s="86"/>
    </row>
    <row r="33" spans="1:19" s="1" customFormat="1" ht="38.25" customHeight="1">
      <c r="A33" s="83"/>
      <c r="B33" s="84"/>
      <c r="C33" s="85"/>
      <c r="D33" s="81"/>
      <c r="E33" s="82"/>
      <c r="F33" s="82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6"/>
      <c r="S33" s="86"/>
    </row>
  </sheetData>
  <sheetProtection selectLockedCells="1" selectUnlockedCells="1"/>
  <mergeCells count="49">
    <mergeCell ref="B25:C25"/>
    <mergeCell ref="D25:M25"/>
    <mergeCell ref="Q25:R25"/>
    <mergeCell ref="S25:AC25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3:AE3"/>
    <mergeCell ref="AD4:AE4"/>
    <mergeCell ref="A5:AE5"/>
    <mergeCell ref="A10:O10"/>
    <mergeCell ref="P10:AE10"/>
  </mergeCells>
  <printOptions/>
  <pageMargins left="0.25" right="0.25" top="0.75" bottom="0.75" header="0.5118055555555555" footer="0.5118055555555555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László</dc:creator>
  <cp:keywords/>
  <dc:description/>
  <cp:lastModifiedBy>Szilágyi Béla</cp:lastModifiedBy>
  <cp:lastPrinted>2019-04-16T11:47:04Z</cp:lastPrinted>
  <dcterms:created xsi:type="dcterms:W3CDTF">2018-03-27T10:00:34Z</dcterms:created>
  <dcterms:modified xsi:type="dcterms:W3CDTF">2019-04-24T09:41:05Z</dcterms:modified>
  <cp:category/>
  <cp:version/>
  <cp:contentType/>
  <cp:contentStatus/>
</cp:coreProperties>
</file>