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" i="1" l="1"/>
  <c r="P42" i="1"/>
  <c r="O42" i="1"/>
  <c r="N42" i="1"/>
  <c r="M42" i="1"/>
  <c r="L42" i="1"/>
  <c r="K42" i="1"/>
  <c r="J42" i="1"/>
  <c r="I42" i="1"/>
  <c r="H42" i="1"/>
  <c r="T42" i="1" s="1"/>
  <c r="G42" i="1"/>
  <c r="S42" i="1" s="1"/>
  <c r="F42" i="1"/>
  <c r="E42" i="1"/>
  <c r="D42" i="1"/>
  <c r="C42" i="1"/>
  <c r="R42" i="1" s="1"/>
  <c r="T41" i="1"/>
  <c r="S41" i="1"/>
  <c r="R41" i="1"/>
  <c r="T40" i="1"/>
  <c r="S40" i="1"/>
  <c r="R40" i="1"/>
  <c r="T39" i="1"/>
  <c r="S39" i="1"/>
  <c r="R39" i="1"/>
  <c r="T38" i="1"/>
  <c r="S38" i="1"/>
  <c r="R38" i="1"/>
  <c r="T37" i="1"/>
  <c r="S37" i="1"/>
  <c r="R37" i="1"/>
  <c r="T35" i="1"/>
  <c r="S35" i="1"/>
  <c r="R35" i="1"/>
  <c r="T34" i="1"/>
  <c r="S34" i="1"/>
  <c r="R34" i="1"/>
  <c r="T33" i="1"/>
  <c r="S33" i="1"/>
  <c r="R33" i="1"/>
  <c r="Q33" i="1"/>
  <c r="Q32" i="1"/>
  <c r="P32" i="1"/>
  <c r="P36" i="1" s="1"/>
  <c r="P43" i="1" s="1"/>
  <c r="O32" i="1"/>
  <c r="N32" i="1"/>
  <c r="M32" i="1"/>
  <c r="L32" i="1"/>
  <c r="L36" i="1" s="1"/>
  <c r="L43" i="1" s="1"/>
  <c r="K32" i="1"/>
  <c r="J32" i="1"/>
  <c r="I32" i="1"/>
  <c r="H32" i="1"/>
  <c r="H36" i="1" s="1"/>
  <c r="H43" i="1" s="1"/>
  <c r="G32" i="1"/>
  <c r="F32" i="1"/>
  <c r="E32" i="1"/>
  <c r="D32" i="1"/>
  <c r="S32" i="1" s="1"/>
  <c r="C32" i="1"/>
  <c r="R32" i="1" s="1"/>
  <c r="T31" i="1"/>
  <c r="S31" i="1"/>
  <c r="R31" i="1"/>
  <c r="T30" i="1"/>
  <c r="S30" i="1"/>
  <c r="R30" i="1"/>
  <c r="T29" i="1"/>
  <c r="S29" i="1"/>
  <c r="R29" i="1"/>
  <c r="T28" i="1"/>
  <c r="S28" i="1"/>
  <c r="R28" i="1"/>
  <c r="Q28" i="1"/>
  <c r="T27" i="1"/>
  <c r="S27" i="1"/>
  <c r="R27" i="1"/>
  <c r="T26" i="1"/>
  <c r="S26" i="1"/>
  <c r="R26" i="1"/>
  <c r="Q25" i="1"/>
  <c r="Q36" i="1" s="1"/>
  <c r="Q43" i="1" s="1"/>
  <c r="P25" i="1"/>
  <c r="O25" i="1"/>
  <c r="O36" i="1" s="1"/>
  <c r="O43" i="1" s="1"/>
  <c r="N25" i="1"/>
  <c r="N36" i="1" s="1"/>
  <c r="N43" i="1" s="1"/>
  <c r="M25" i="1"/>
  <c r="M36" i="1" s="1"/>
  <c r="M43" i="1" s="1"/>
  <c r="L25" i="1"/>
  <c r="K25" i="1"/>
  <c r="K36" i="1" s="1"/>
  <c r="K43" i="1" s="1"/>
  <c r="J25" i="1"/>
  <c r="J36" i="1" s="1"/>
  <c r="J43" i="1" s="1"/>
  <c r="I25" i="1"/>
  <c r="I36" i="1" s="1"/>
  <c r="I43" i="1" s="1"/>
  <c r="H25" i="1"/>
  <c r="G25" i="1"/>
  <c r="G36" i="1" s="1"/>
  <c r="G43" i="1" s="1"/>
  <c r="F25" i="1"/>
  <c r="R25" i="1" s="1"/>
  <c r="E25" i="1"/>
  <c r="T25" i="1" s="1"/>
  <c r="D25" i="1"/>
  <c r="S25" i="1" s="1"/>
  <c r="C25" i="1"/>
  <c r="C36" i="1" s="1"/>
  <c r="O22" i="1"/>
  <c r="K22" i="1"/>
  <c r="G22" i="1"/>
  <c r="C22" i="1"/>
  <c r="Q21" i="1"/>
  <c r="P21" i="1"/>
  <c r="O21" i="1"/>
  <c r="N21" i="1"/>
  <c r="N22" i="1" s="1"/>
  <c r="M21" i="1"/>
  <c r="L21" i="1"/>
  <c r="K21" i="1"/>
  <c r="J21" i="1"/>
  <c r="J22" i="1" s="1"/>
  <c r="I21" i="1"/>
  <c r="H21" i="1"/>
  <c r="G21" i="1"/>
  <c r="F21" i="1"/>
  <c r="F22" i="1" s="1"/>
  <c r="E21" i="1"/>
  <c r="T21" i="1" s="1"/>
  <c r="D21" i="1"/>
  <c r="C21" i="1"/>
  <c r="T20" i="1"/>
  <c r="S20" i="1"/>
  <c r="R20" i="1"/>
  <c r="T19" i="1"/>
  <c r="S19" i="1"/>
  <c r="R19" i="1"/>
  <c r="T18" i="1"/>
  <c r="T17" i="1"/>
  <c r="T16" i="1"/>
  <c r="S16" i="1"/>
  <c r="R16" i="1"/>
  <c r="T15" i="1"/>
  <c r="S15" i="1"/>
  <c r="R15" i="1"/>
  <c r="T14" i="1"/>
  <c r="S14" i="1"/>
  <c r="S21" i="1" s="1"/>
  <c r="R14" i="1"/>
  <c r="R21" i="1" s="1"/>
  <c r="Q13" i="1"/>
  <c r="Q22" i="1" s="1"/>
  <c r="P13" i="1"/>
  <c r="P22" i="1" s="1"/>
  <c r="O13" i="1"/>
  <c r="N13" i="1"/>
  <c r="M13" i="1"/>
  <c r="M22" i="1" s="1"/>
  <c r="L13" i="1"/>
  <c r="L22" i="1" s="1"/>
  <c r="K13" i="1"/>
  <c r="J13" i="1"/>
  <c r="I13" i="1"/>
  <c r="I22" i="1" s="1"/>
  <c r="H13" i="1"/>
  <c r="H22" i="1" s="1"/>
  <c r="G13" i="1"/>
  <c r="F13" i="1"/>
  <c r="E13" i="1"/>
  <c r="E22" i="1" s="1"/>
  <c r="T22" i="1" s="1"/>
  <c r="D13" i="1"/>
  <c r="S13" i="1" s="1"/>
  <c r="C13" i="1"/>
  <c r="R13" i="1" s="1"/>
  <c r="T12" i="1"/>
  <c r="S12" i="1"/>
  <c r="R12" i="1"/>
  <c r="T11" i="1"/>
  <c r="S11" i="1"/>
  <c r="R11" i="1"/>
  <c r="T10" i="1"/>
  <c r="S10" i="1"/>
  <c r="R10" i="1"/>
  <c r="T9" i="1"/>
  <c r="S9" i="1"/>
  <c r="R9" i="1"/>
  <c r="T8" i="1"/>
  <c r="S8" i="1"/>
  <c r="R8" i="1"/>
  <c r="T7" i="1"/>
  <c r="S7" i="1"/>
  <c r="R7" i="1"/>
  <c r="T6" i="1"/>
  <c r="S6" i="1"/>
  <c r="R6" i="1"/>
  <c r="T5" i="1"/>
  <c r="S5" i="1"/>
  <c r="R5" i="1"/>
  <c r="R22" i="1" l="1"/>
  <c r="C43" i="1"/>
  <c r="F36" i="1"/>
  <c r="F43" i="1" s="1"/>
  <c r="T13" i="1"/>
  <c r="T32" i="1"/>
  <c r="D36" i="1"/>
  <c r="D22" i="1"/>
  <c r="S22" i="1" s="1"/>
  <c r="E36" i="1"/>
  <c r="D43" i="1" l="1"/>
  <c r="S43" i="1" s="1"/>
  <c r="S36" i="1"/>
  <c r="R36" i="1"/>
  <c r="R43" i="1"/>
  <c r="E43" i="1"/>
  <c r="T43" i="1" s="1"/>
  <c r="T36" i="1"/>
</calcChain>
</file>

<file path=xl/sharedStrings.xml><?xml version="1.0" encoding="utf-8"?>
<sst xmlns="http://schemas.openxmlformats.org/spreadsheetml/2006/main" count="120" uniqueCount="90">
  <si>
    <t>zárszámadás 2014.</t>
  </si>
  <si>
    <t xml:space="preserve">Budakeszi Város Önkormányzatának költségvetési </t>
  </si>
  <si>
    <t>3. melléklet      a …/2015.(….. )  önkormányzati  rendelethez</t>
  </si>
  <si>
    <t xml:space="preserve"> bevételei kiadásai kiemelt feladatonként 2014. év</t>
  </si>
  <si>
    <t xml:space="preserve">Bevételek </t>
  </si>
  <si>
    <t>adatok eFt-ban</t>
  </si>
  <si>
    <t>ssz.</t>
  </si>
  <si>
    <t>Megnevezés</t>
  </si>
  <si>
    <t>2014.er. előirányzat.védőnők</t>
  </si>
  <si>
    <t>2014. mód.ei.   védőnők</t>
  </si>
  <si>
    <t>2014.év teljesítés védőnők</t>
  </si>
  <si>
    <t>2014. er. ei.SZIA iskola</t>
  </si>
  <si>
    <t>2014. mód. ei SZIA iskola</t>
  </si>
  <si>
    <t>2014.év teljesítés SzIA iskola</t>
  </si>
  <si>
    <t>2014.eredeti előir. NSJG gimn.</t>
  </si>
  <si>
    <t>2014.mód. előirányzat    NSJG gimn.</t>
  </si>
  <si>
    <t>2014.év teljesítés   NSJG gimn</t>
  </si>
  <si>
    <t>2014.er.előirányzat zeneisk.</t>
  </si>
  <si>
    <t>2014.mód. előirányzat zeneisk.</t>
  </si>
  <si>
    <t>2014.év teljesítés zeneiskola</t>
  </si>
  <si>
    <t>2014.er. előirányzat Önkorm</t>
  </si>
  <si>
    <t>2014.     mód.ei.      Önkorm</t>
  </si>
  <si>
    <t>2014.év teljesítés Önkorm.</t>
  </si>
  <si>
    <t xml:space="preserve">  2014. er. ei. Önkorm.  összesen</t>
  </si>
  <si>
    <t xml:space="preserve">  2014.mód. ei.Önkorm.összesen</t>
  </si>
  <si>
    <t>2014.év   telj. Önk. Összesen.</t>
  </si>
  <si>
    <t>1.</t>
  </si>
  <si>
    <t>Önkormányzat működési támogatása (állami)B11</t>
  </si>
  <si>
    <t>2.</t>
  </si>
  <si>
    <t>Működési célú támogatások áll.házt. belülről B1</t>
  </si>
  <si>
    <t>3.</t>
  </si>
  <si>
    <t>Felhalmozási célú támogatások áll.házt.belülről</t>
  </si>
  <si>
    <t>4.</t>
  </si>
  <si>
    <t>Közhatalmi bevételek</t>
  </si>
  <si>
    <t>5.</t>
  </si>
  <si>
    <t>Működési bevételek B4</t>
  </si>
  <si>
    <t>6.</t>
  </si>
  <si>
    <t>Felhalmozási bevételek B5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</si>
  <si>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</si>
  <si>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</si>
  <si>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</si>
  <si>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</si>
  <si>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</si>
  <si>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</si>
  <si>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</si>
  <si>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</si>
  <si>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</si>
  <si>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</si>
  <si>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</si>
  <si>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 B8131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</si>
  <si>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</si>
  <si>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</si>
  <si>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</si>
  <si>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</si>
  <si>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</si>
  <si>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</si>
  <si>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</si>
  <si>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</si>
  <si>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</si>
  <si>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</si>
  <si>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</si>
  <si>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Kiadások</t>
  </si>
  <si>
    <t>Működési költségvetés kiadásai</t>
  </si>
  <si>
    <t>1.1</t>
  </si>
  <si>
    <t>Személyi juttatások K1</t>
  </si>
  <si>
    <t>1.2</t>
  </si>
  <si>
    <t>Munkaadókat terhelő járulékok és szociális hozz.adó  K2</t>
  </si>
  <si>
    <t>1.3</t>
  </si>
  <si>
    <t>Dologi kiadások K3</t>
  </si>
  <si>
    <t>1.4</t>
  </si>
  <si>
    <t>Ellátottak pénzbeli juttatásai K4</t>
  </si>
  <si>
    <t>1.5</t>
  </si>
  <si>
    <t>Egyéb működési kiadások  K5</t>
  </si>
  <si>
    <t>1.6</t>
  </si>
  <si>
    <t>Tartalékok K512</t>
  </si>
  <si>
    <t>Felhalmozási költségvetés kiadásai</t>
  </si>
  <si>
    <t>2.1</t>
  </si>
  <si>
    <t>Beruházások K6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</si>
  <si>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</si>
  <si>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</si>
  <si>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</si>
  <si>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</si>
  <si>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</si>
  <si>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</si>
  <si>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</si>
  <si>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 K9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</si>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</sst>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/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0" fillId="0" borderId="5" xfId="0" applyBorder="1" applyAlignment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wrapText="1"/>
    </xf>
    <xf numFmtId="3" fontId="5" fillId="0" borderId="7" xfId="0" applyNumberFormat="1" applyFont="1" applyBorder="1"/>
    <xf numFmtId="3" fontId="0" fillId="0" borderId="0" xfId="0" applyNumberFormat="1"/>
    <xf numFmtId="49" fontId="5" fillId="0" borderId="7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49" fontId="6" fillId="0" borderId="0" xfId="0" applyNumberFormat="1" applyFont="1" applyBorder="1" applyAlignment="1"/>
    <xf numFmtId="0" fontId="2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8" xfId="0" applyBorder="1" applyAlignment="1"/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left" vertical="center" wrapText="1"/>
    </xf>
    <xf numFmtId="3" fontId="5" fillId="0" borderId="7" xfId="0" applyNumberFormat="1" applyFont="1" applyBorder="1" applyAlignment="1"/>
    <xf numFmtId="0" fontId="6" fillId="0" borderId="0" xfId="0" applyFont="1"/>
    <xf numFmtId="0" fontId="0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workbookViewId="0">
      <selection sqref="A1:XFD1048576"/>
    </sheetView>
  </sheetViews>
  <sheetFormatPr defaultRowHeight="15" x14ac:dyDescent="0.25"/>
  <cols>
    <col min="1" max="1" width="6.42578125" customWidth="1"/>
    <col min="2" max="2" width="39.5703125" customWidth="1"/>
    <col min="3" max="19" width="8.7109375" customWidth="1"/>
  </cols>
  <sheetData>
    <row r="1" spans="1:23" ht="15" customHeight="1" x14ac:dyDescent="0.25">
      <c r="A1" s="1"/>
      <c r="B1" s="2" t="s">
        <v>0</v>
      </c>
      <c r="C1" s="3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6"/>
      <c r="P1" s="6"/>
      <c r="Q1" s="6"/>
      <c r="R1" s="7" t="s">
        <v>2</v>
      </c>
      <c r="S1" s="8"/>
      <c r="T1" s="9"/>
    </row>
    <row r="2" spans="1:23" x14ac:dyDescent="0.25">
      <c r="A2" s="1"/>
      <c r="B2" s="10"/>
      <c r="C2" s="3" t="s">
        <v>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6"/>
      <c r="P2" s="6"/>
      <c r="Q2" s="6"/>
      <c r="R2" s="13"/>
      <c r="S2" s="14"/>
      <c r="T2" s="15"/>
    </row>
    <row r="3" spans="1:23" x14ac:dyDescent="0.2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19"/>
      <c r="K3" s="19"/>
      <c r="L3" s="10"/>
      <c r="M3" s="10"/>
      <c r="N3" s="10"/>
      <c r="O3" s="20"/>
      <c r="P3" s="20"/>
      <c r="Q3" s="20"/>
      <c r="R3" s="21" t="s">
        <v>5</v>
      </c>
      <c r="S3" s="22"/>
      <c r="T3" s="22"/>
    </row>
    <row r="4" spans="1:23" s="25" customFormat="1" ht="45" x14ac:dyDescent="0.25">
      <c r="A4" s="23" t="s">
        <v>6</v>
      </c>
      <c r="B4" s="24" t="s">
        <v>7</v>
      </c>
      <c r="C4" s="24" t="s">
        <v>8</v>
      </c>
      <c r="D4" s="24" t="s">
        <v>9</v>
      </c>
      <c r="E4" s="24" t="s">
        <v>10</v>
      </c>
      <c r="F4" s="24" t="s">
        <v>11</v>
      </c>
      <c r="G4" s="24" t="s">
        <v>12</v>
      </c>
      <c r="H4" s="24" t="s">
        <v>13</v>
      </c>
      <c r="I4" s="24" t="s">
        <v>14</v>
      </c>
      <c r="J4" s="24" t="s">
        <v>15</v>
      </c>
      <c r="K4" s="24" t="s">
        <v>16</v>
      </c>
      <c r="L4" s="24" t="s">
        <v>17</v>
      </c>
      <c r="M4" s="24" t="s">
        <v>18</v>
      </c>
      <c r="N4" s="24" t="s">
        <v>19</v>
      </c>
      <c r="O4" s="24" t="s">
        <v>20</v>
      </c>
      <c r="P4" s="24" t="s">
        <v>21</v>
      </c>
      <c r="Q4" s="24" t="s">
        <v>22</v>
      </c>
      <c r="R4" s="24" t="s">
        <v>23</v>
      </c>
      <c r="S4" s="24" t="s">
        <v>24</v>
      </c>
      <c r="T4" s="24" t="s">
        <v>25</v>
      </c>
    </row>
    <row r="5" spans="1:23" x14ac:dyDescent="0.25">
      <c r="A5" s="26" t="s">
        <v>26</v>
      </c>
      <c r="B5" s="27" t="s">
        <v>27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486449</v>
      </c>
      <c r="P5" s="28">
        <v>520986</v>
      </c>
      <c r="Q5" s="28">
        <v>520986</v>
      </c>
      <c r="R5" s="28">
        <f>C5+F5+I5+L5+O5</f>
        <v>486449</v>
      </c>
      <c r="S5" s="28">
        <f>D5+G5+J5+M5+P5</f>
        <v>520986</v>
      </c>
      <c r="T5" s="28">
        <f>E5+H5+K5+N5+Q5</f>
        <v>520986</v>
      </c>
      <c r="U5" s="29"/>
      <c r="W5" s="29"/>
    </row>
    <row r="6" spans="1:23" x14ac:dyDescent="0.25">
      <c r="A6" s="26" t="s">
        <v>28</v>
      </c>
      <c r="B6" s="27" t="s">
        <v>29</v>
      </c>
      <c r="C6" s="28">
        <v>27497</v>
      </c>
      <c r="D6" s="28">
        <v>30160</v>
      </c>
      <c r="E6" s="28">
        <v>30160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1261</v>
      </c>
      <c r="P6" s="28">
        <v>38378</v>
      </c>
      <c r="Q6" s="28">
        <v>38681</v>
      </c>
      <c r="R6" s="28">
        <f t="shared" ref="R6:T22" si="0">C6+F6+I6+L6+O6</f>
        <v>28758</v>
      </c>
      <c r="S6" s="28">
        <f t="shared" si="0"/>
        <v>68538</v>
      </c>
      <c r="T6" s="28">
        <f t="shared" si="0"/>
        <v>68841</v>
      </c>
      <c r="U6" s="29"/>
      <c r="W6" s="29"/>
    </row>
    <row r="7" spans="1:23" x14ac:dyDescent="0.25">
      <c r="A7" s="26" t="s">
        <v>30</v>
      </c>
      <c r="B7" s="27" t="s">
        <v>31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2848165</v>
      </c>
      <c r="Q7" s="28">
        <v>2544055</v>
      </c>
      <c r="R7" s="28">
        <f t="shared" si="0"/>
        <v>0</v>
      </c>
      <c r="S7" s="28">
        <f t="shared" si="0"/>
        <v>2848165</v>
      </c>
      <c r="T7" s="28">
        <f t="shared" si="0"/>
        <v>2544055</v>
      </c>
      <c r="U7" s="29"/>
      <c r="W7" s="29"/>
    </row>
    <row r="8" spans="1:23" x14ac:dyDescent="0.25">
      <c r="A8" s="26" t="s">
        <v>32</v>
      </c>
      <c r="B8" s="27" t="s">
        <v>33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756300</v>
      </c>
      <c r="P8" s="28">
        <v>756300</v>
      </c>
      <c r="Q8" s="28">
        <v>772394</v>
      </c>
      <c r="R8" s="28">
        <f t="shared" si="0"/>
        <v>756300</v>
      </c>
      <c r="S8" s="28">
        <f t="shared" si="0"/>
        <v>756300</v>
      </c>
      <c r="T8" s="28">
        <f t="shared" si="0"/>
        <v>772394</v>
      </c>
      <c r="U8" s="29"/>
      <c r="W8" s="29"/>
    </row>
    <row r="9" spans="1:23" x14ac:dyDescent="0.25">
      <c r="A9" s="26" t="s">
        <v>34</v>
      </c>
      <c r="B9" s="27" t="s">
        <v>35</v>
      </c>
      <c r="C9" s="28">
        <v>0</v>
      </c>
      <c r="D9" s="28">
        <v>0</v>
      </c>
      <c r="E9" s="28">
        <v>0</v>
      </c>
      <c r="F9" s="28">
        <v>30940</v>
      </c>
      <c r="G9" s="28">
        <v>30940</v>
      </c>
      <c r="H9" s="28">
        <v>23602</v>
      </c>
      <c r="I9" s="28">
        <v>4700</v>
      </c>
      <c r="J9" s="28">
        <v>4700</v>
      </c>
      <c r="K9" s="28">
        <v>3418</v>
      </c>
      <c r="L9" s="28">
        <v>3000</v>
      </c>
      <c r="M9" s="28">
        <v>3000</v>
      </c>
      <c r="N9" s="28">
        <v>33</v>
      </c>
      <c r="O9" s="28">
        <v>187292</v>
      </c>
      <c r="P9" s="28">
        <v>187642</v>
      </c>
      <c r="Q9" s="28">
        <v>165216</v>
      </c>
      <c r="R9" s="28">
        <f t="shared" si="0"/>
        <v>225932</v>
      </c>
      <c r="S9" s="28">
        <f t="shared" si="0"/>
        <v>226282</v>
      </c>
      <c r="T9" s="28">
        <f t="shared" si="0"/>
        <v>192269</v>
      </c>
      <c r="U9" s="29"/>
      <c r="V9" s="29"/>
      <c r="W9" s="29"/>
    </row>
    <row r="10" spans="1:23" x14ac:dyDescent="0.25">
      <c r="A10" s="26" t="s">
        <v>36</v>
      </c>
      <c r="B10" s="27" t="s">
        <v>37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267716</v>
      </c>
      <c r="P10" s="28">
        <v>267716</v>
      </c>
      <c r="Q10" s="28">
        <v>64</v>
      </c>
      <c r="R10" s="28">
        <f t="shared" si="0"/>
        <v>267716</v>
      </c>
      <c r="S10" s="28">
        <f t="shared" si="0"/>
        <v>267716</v>
      </c>
      <c r="T10" s="28">
        <f t="shared" si="0"/>
        <v>64</v>
      </c>
      <c r="U10" s="29"/>
      <c r="W10" s="29"/>
    </row>
    <row r="11" spans="1:23" x14ac:dyDescent="0.25">
      <c r="A11" s="26" t="s">
        <v>38</v>
      </c>
      <c r="B11" s="27" t="s">
        <v>39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/>
      <c r="Q11" s="28">
        <v>9329</v>
      </c>
      <c r="R11" s="28">
        <f t="shared" si="0"/>
        <v>0</v>
      </c>
      <c r="S11" s="28">
        <f t="shared" si="0"/>
        <v>0</v>
      </c>
      <c r="T11" s="28">
        <f t="shared" si="0"/>
        <v>9329</v>
      </c>
      <c r="U11" s="29"/>
      <c r="W11" s="29"/>
    </row>
    <row r="12" spans="1:23" x14ac:dyDescent="0.25">
      <c r="A12" s="26" t="s">
        <v>40</v>
      </c>
      <c r="B12" s="27" t="s">
        <v>41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f t="shared" si="0"/>
        <v>0</v>
      </c>
      <c r="S12" s="28">
        <f t="shared" si="0"/>
        <v>0</v>
      </c>
      <c r="T12" s="28">
        <f t="shared" si="0"/>
        <v>0</v>
      </c>
      <c r="U12" s="29"/>
      <c r="W12" s="29"/>
    </row>
    <row r="13" spans="1:23" x14ac:dyDescent="0.25">
      <c r="A13" s="30" t="s">
        <v>42</v>
      </c>
      <c r="B13" s="31" t="s">
        <v>43</v>
      </c>
      <c r="C13" s="28">
        <f t="shared" ref="C13:Q13" si="1">C5+C6+C7+C8+C9+C10+C11+C12</f>
        <v>27497</v>
      </c>
      <c r="D13" s="28">
        <f t="shared" si="1"/>
        <v>30160</v>
      </c>
      <c r="E13" s="28">
        <f t="shared" si="1"/>
        <v>30160</v>
      </c>
      <c r="F13" s="28">
        <f t="shared" si="1"/>
        <v>30940</v>
      </c>
      <c r="G13" s="28">
        <f t="shared" si="1"/>
        <v>30940</v>
      </c>
      <c r="H13" s="28">
        <f t="shared" si="1"/>
        <v>23602</v>
      </c>
      <c r="I13" s="28">
        <f t="shared" si="1"/>
        <v>4700</v>
      </c>
      <c r="J13" s="28">
        <f t="shared" si="1"/>
        <v>4700</v>
      </c>
      <c r="K13" s="28">
        <f t="shared" si="1"/>
        <v>3418</v>
      </c>
      <c r="L13" s="28">
        <f t="shared" si="1"/>
        <v>3000</v>
      </c>
      <c r="M13" s="28">
        <f t="shared" si="1"/>
        <v>3000</v>
      </c>
      <c r="N13" s="28">
        <f t="shared" si="1"/>
        <v>33</v>
      </c>
      <c r="O13" s="28">
        <f t="shared" si="1"/>
        <v>1699018</v>
      </c>
      <c r="P13" s="28">
        <f t="shared" si="1"/>
        <v>4619187</v>
      </c>
      <c r="Q13" s="28">
        <f t="shared" si="1"/>
        <v>4050725</v>
      </c>
      <c r="R13" s="28">
        <f t="shared" si="0"/>
        <v>1765155</v>
      </c>
      <c r="S13" s="28">
        <f t="shared" si="0"/>
        <v>4687987</v>
      </c>
      <c r="T13" s="28">
        <f t="shared" si="0"/>
        <v>4107938</v>
      </c>
      <c r="U13" s="29"/>
      <c r="W13" s="29"/>
    </row>
    <row r="14" spans="1:23" x14ac:dyDescent="0.25">
      <c r="A14" s="26" t="s">
        <v>44</v>
      </c>
      <c r="B14" s="27" t="s">
        <v>45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f t="shared" si="0"/>
        <v>0</v>
      </c>
      <c r="S14" s="28">
        <f t="shared" si="0"/>
        <v>0</v>
      </c>
      <c r="T14" s="28">
        <f t="shared" si="0"/>
        <v>0</v>
      </c>
      <c r="U14" s="29"/>
      <c r="W14" s="29"/>
    </row>
    <row r="15" spans="1:23" x14ac:dyDescent="0.25">
      <c r="A15" s="26" t="s">
        <v>46</v>
      </c>
      <c r="B15" s="27" t="s">
        <v>47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f t="shared" si="0"/>
        <v>0</v>
      </c>
      <c r="S15" s="28">
        <f t="shared" si="0"/>
        <v>0</v>
      </c>
      <c r="T15" s="28">
        <f t="shared" si="0"/>
        <v>0</v>
      </c>
      <c r="U15" s="29"/>
      <c r="W15" s="29"/>
    </row>
    <row r="16" spans="1:23" x14ac:dyDescent="0.25">
      <c r="A16" s="26" t="s">
        <v>48</v>
      </c>
      <c r="B16" s="27" t="s">
        <v>49</v>
      </c>
      <c r="C16" s="28">
        <v>1770</v>
      </c>
      <c r="D16" s="28">
        <v>1770</v>
      </c>
      <c r="E16" s="28">
        <v>1770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449118</v>
      </c>
      <c r="P16" s="28">
        <v>449118</v>
      </c>
      <c r="Q16" s="28">
        <v>449118</v>
      </c>
      <c r="R16" s="28">
        <f t="shared" si="0"/>
        <v>450888</v>
      </c>
      <c r="S16" s="28">
        <f t="shared" si="0"/>
        <v>450888</v>
      </c>
      <c r="T16" s="28">
        <f t="shared" si="0"/>
        <v>450888</v>
      </c>
      <c r="U16" s="29"/>
      <c r="W16" s="29"/>
    </row>
    <row r="17" spans="1:23" x14ac:dyDescent="0.25">
      <c r="A17" s="26" t="s">
        <v>50</v>
      </c>
      <c r="B17" s="27" t="s">
        <v>51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17856</v>
      </c>
      <c r="Q17" s="28">
        <v>17856</v>
      </c>
      <c r="R17" s="28"/>
      <c r="S17" s="28">
        <v>17856</v>
      </c>
      <c r="T17" s="28">
        <f t="shared" si="0"/>
        <v>17856</v>
      </c>
      <c r="U17" s="29"/>
      <c r="W17" s="29"/>
    </row>
    <row r="18" spans="1:23" x14ac:dyDescent="0.25">
      <c r="A18" s="26"/>
      <c r="B18" s="27" t="s">
        <v>52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17856</v>
      </c>
      <c r="Q18" s="28">
        <v>17856</v>
      </c>
      <c r="R18" s="28"/>
      <c r="S18" s="28">
        <v>17856</v>
      </c>
      <c r="T18" s="28">
        <f t="shared" si="0"/>
        <v>17856</v>
      </c>
      <c r="U18" s="29"/>
      <c r="W18" s="29"/>
    </row>
    <row r="19" spans="1:23" x14ac:dyDescent="0.25">
      <c r="A19" s="26" t="s">
        <v>53</v>
      </c>
      <c r="B19" s="27" t="s">
        <v>54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f t="shared" si="0"/>
        <v>0</v>
      </c>
      <c r="S19" s="28">
        <f t="shared" si="0"/>
        <v>0</v>
      </c>
      <c r="T19" s="28">
        <f t="shared" si="0"/>
        <v>0</v>
      </c>
      <c r="U19" s="29"/>
      <c r="W19" s="29"/>
    </row>
    <row r="20" spans="1:23" ht="23.25" x14ac:dyDescent="0.25">
      <c r="A20" s="26" t="s">
        <v>55</v>
      </c>
      <c r="B20" s="27" t="s">
        <v>56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f t="shared" si="0"/>
        <v>0</v>
      </c>
      <c r="S20" s="28">
        <f t="shared" si="0"/>
        <v>0</v>
      </c>
      <c r="T20" s="28">
        <f t="shared" si="0"/>
        <v>0</v>
      </c>
      <c r="U20" s="29"/>
      <c r="W20" s="29"/>
    </row>
    <row r="21" spans="1:23" x14ac:dyDescent="0.25">
      <c r="A21" s="26" t="s">
        <v>57</v>
      </c>
      <c r="B21" s="31" t="s">
        <v>58</v>
      </c>
      <c r="C21" s="28">
        <f>C14+C15+C16+C17+C19+C20</f>
        <v>1770</v>
      </c>
      <c r="D21" s="28">
        <f t="shared" ref="D21:N21" si="2">D14+D15+D16+D17+D19+D20</f>
        <v>1770</v>
      </c>
      <c r="E21" s="28">
        <f t="shared" si="2"/>
        <v>1770</v>
      </c>
      <c r="F21" s="28">
        <f t="shared" si="2"/>
        <v>0</v>
      </c>
      <c r="G21" s="28">
        <f t="shared" si="2"/>
        <v>0</v>
      </c>
      <c r="H21" s="28">
        <f t="shared" si="2"/>
        <v>0</v>
      </c>
      <c r="I21" s="28">
        <f t="shared" si="2"/>
        <v>0</v>
      </c>
      <c r="J21" s="28">
        <f t="shared" si="2"/>
        <v>0</v>
      </c>
      <c r="K21" s="28">
        <f t="shared" si="2"/>
        <v>0</v>
      </c>
      <c r="L21" s="28">
        <f t="shared" si="2"/>
        <v>0</v>
      </c>
      <c r="M21" s="28">
        <f t="shared" si="2"/>
        <v>0</v>
      </c>
      <c r="N21" s="28">
        <f t="shared" si="2"/>
        <v>0</v>
      </c>
      <c r="O21" s="28">
        <f>O14+O15+O16+O17+O19+O20</f>
        <v>449118</v>
      </c>
      <c r="P21" s="28">
        <f>P14+P15+P16+P17+P19+P20</f>
        <v>466974</v>
      </c>
      <c r="Q21" s="28">
        <f>Q14+Q15+Q16+Q17+Q19+Q20</f>
        <v>466974</v>
      </c>
      <c r="R21" s="28">
        <f t="shared" ref="R21:S21" si="3">R14+R15+R16+R17+R19+R20</f>
        <v>450888</v>
      </c>
      <c r="S21" s="28">
        <f t="shared" si="3"/>
        <v>468744</v>
      </c>
      <c r="T21" s="28">
        <f t="shared" si="0"/>
        <v>468744</v>
      </c>
      <c r="U21" s="29"/>
      <c r="W21" s="29"/>
    </row>
    <row r="22" spans="1:23" x14ac:dyDescent="0.25">
      <c r="A22" s="26" t="s">
        <v>59</v>
      </c>
      <c r="B22" s="31" t="s">
        <v>60</v>
      </c>
      <c r="C22" s="28">
        <f>C13+C21</f>
        <v>29267</v>
      </c>
      <c r="D22" s="28">
        <f t="shared" ref="D22:N22" si="4">D13+D21</f>
        <v>31930</v>
      </c>
      <c r="E22" s="28">
        <f t="shared" si="4"/>
        <v>31930</v>
      </c>
      <c r="F22" s="28">
        <f t="shared" si="4"/>
        <v>30940</v>
      </c>
      <c r="G22" s="28">
        <f t="shared" si="4"/>
        <v>30940</v>
      </c>
      <c r="H22" s="28">
        <f t="shared" si="4"/>
        <v>23602</v>
      </c>
      <c r="I22" s="28">
        <f t="shared" si="4"/>
        <v>4700</v>
      </c>
      <c r="J22" s="28">
        <f t="shared" si="4"/>
        <v>4700</v>
      </c>
      <c r="K22" s="28">
        <f t="shared" si="4"/>
        <v>3418</v>
      </c>
      <c r="L22" s="28">
        <f t="shared" si="4"/>
        <v>3000</v>
      </c>
      <c r="M22" s="28">
        <f t="shared" si="4"/>
        <v>3000</v>
      </c>
      <c r="N22" s="28">
        <f t="shared" si="4"/>
        <v>33</v>
      </c>
      <c r="O22" s="28">
        <f>O13+O21</f>
        <v>2148136</v>
      </c>
      <c r="P22" s="28">
        <f>P13+P21</f>
        <v>5086161</v>
      </c>
      <c r="Q22" s="28">
        <f>Q13+Q21</f>
        <v>4517699</v>
      </c>
      <c r="R22" s="28">
        <f t="shared" si="0"/>
        <v>2216043</v>
      </c>
      <c r="S22" s="28">
        <f t="shared" si="0"/>
        <v>5156731</v>
      </c>
      <c r="T22" s="28">
        <f t="shared" si="0"/>
        <v>4576682</v>
      </c>
      <c r="U22" s="29"/>
      <c r="W22" s="29"/>
    </row>
    <row r="23" spans="1:23" x14ac:dyDescent="0.25">
      <c r="A23" s="5"/>
      <c r="B23" s="32" t="s">
        <v>61</v>
      </c>
      <c r="C23" s="33"/>
      <c r="D23" s="34"/>
      <c r="E23" s="34"/>
      <c r="L23" s="19"/>
      <c r="M23" s="19"/>
      <c r="N23" s="19"/>
      <c r="O23" s="35" t="s">
        <v>5</v>
      </c>
      <c r="P23" s="36"/>
      <c r="Q23" s="36"/>
      <c r="R23" s="36"/>
      <c r="S23" s="36"/>
      <c r="T23" s="37"/>
      <c r="U23" s="29"/>
      <c r="W23" s="29"/>
    </row>
    <row r="24" spans="1:23" ht="45" x14ac:dyDescent="0.25">
      <c r="A24" s="23" t="s">
        <v>6</v>
      </c>
      <c r="B24" s="24" t="s">
        <v>7</v>
      </c>
      <c r="C24" s="24" t="s">
        <v>8</v>
      </c>
      <c r="D24" s="24" t="s">
        <v>9</v>
      </c>
      <c r="E24" s="24" t="s">
        <v>10</v>
      </c>
      <c r="F24" s="24" t="s">
        <v>11</v>
      </c>
      <c r="G24" s="24" t="s">
        <v>12</v>
      </c>
      <c r="H24" s="24" t="s">
        <v>13</v>
      </c>
      <c r="I24" s="24" t="s">
        <v>14</v>
      </c>
      <c r="J24" s="24" t="s">
        <v>15</v>
      </c>
      <c r="K24" s="24" t="s">
        <v>16</v>
      </c>
      <c r="L24" s="24" t="s">
        <v>17</v>
      </c>
      <c r="M24" s="24" t="s">
        <v>18</v>
      </c>
      <c r="N24" s="24" t="s">
        <v>19</v>
      </c>
      <c r="O24" s="24" t="s">
        <v>20</v>
      </c>
      <c r="P24" s="24" t="s">
        <v>21</v>
      </c>
      <c r="Q24" s="24" t="s">
        <v>22</v>
      </c>
      <c r="R24" s="24" t="s">
        <v>23</v>
      </c>
      <c r="S24" s="24" t="s">
        <v>24</v>
      </c>
      <c r="T24" s="24" t="s">
        <v>25</v>
      </c>
      <c r="U24" s="29"/>
      <c r="W24" s="29"/>
    </row>
    <row r="25" spans="1:23" x14ac:dyDescent="0.25">
      <c r="A25" s="38" t="s">
        <v>26</v>
      </c>
      <c r="B25" s="39" t="s">
        <v>62</v>
      </c>
      <c r="C25" s="28">
        <f>C26+C27+C28+C29+C30+C31</f>
        <v>29267</v>
      </c>
      <c r="D25" s="28">
        <f t="shared" ref="D25:N25" si="5">D26+D27+D28+D29+D30+D31</f>
        <v>31930</v>
      </c>
      <c r="E25" s="28">
        <f t="shared" si="5"/>
        <v>28017</v>
      </c>
      <c r="F25" s="28">
        <f t="shared" si="5"/>
        <v>105020</v>
      </c>
      <c r="G25" s="28">
        <f t="shared" si="5"/>
        <v>105020</v>
      </c>
      <c r="H25" s="28">
        <f t="shared" si="5"/>
        <v>85936</v>
      </c>
      <c r="I25" s="28">
        <f t="shared" si="5"/>
        <v>22725</v>
      </c>
      <c r="J25" s="28">
        <f t="shared" si="5"/>
        <v>22725</v>
      </c>
      <c r="K25" s="28">
        <f t="shared" si="5"/>
        <v>24146</v>
      </c>
      <c r="L25" s="28">
        <f t="shared" si="5"/>
        <v>4500</v>
      </c>
      <c r="M25" s="28">
        <f t="shared" si="5"/>
        <v>4500</v>
      </c>
      <c r="N25" s="28">
        <f t="shared" si="5"/>
        <v>130</v>
      </c>
      <c r="O25" s="28">
        <f>O26+O27+O28+O29+O30+O31</f>
        <v>921487</v>
      </c>
      <c r="P25" s="28">
        <f>P26+P27+P28+P29+P30+P31</f>
        <v>1065281</v>
      </c>
      <c r="Q25" s="28">
        <f>Q26+Q27+Q28+Q29+Q30+Q31</f>
        <v>760566</v>
      </c>
      <c r="R25" s="40">
        <f>C25+F25+I25+L25+O25</f>
        <v>1082999</v>
      </c>
      <c r="S25" s="40">
        <f>D25+G25+J25+M25+P25</f>
        <v>1229456</v>
      </c>
      <c r="T25" s="28">
        <f>E25+H25+K25+N25+Q25</f>
        <v>898795</v>
      </c>
      <c r="U25" s="29"/>
      <c r="W25" s="29"/>
    </row>
    <row r="26" spans="1:23" x14ac:dyDescent="0.25">
      <c r="A26" s="26" t="s">
        <v>63</v>
      </c>
      <c r="B26" s="27" t="s">
        <v>64</v>
      </c>
      <c r="C26" s="28">
        <v>18602</v>
      </c>
      <c r="D26" s="28">
        <v>20500</v>
      </c>
      <c r="E26" s="28">
        <v>20780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47431</v>
      </c>
      <c r="P26" s="28">
        <v>77467</v>
      </c>
      <c r="Q26" s="28">
        <v>60658</v>
      </c>
      <c r="R26" s="40">
        <f t="shared" ref="R26:T43" si="6">C26+F26+I26+L26+O26</f>
        <v>66033</v>
      </c>
      <c r="S26" s="40">
        <f t="shared" si="6"/>
        <v>97967</v>
      </c>
      <c r="T26" s="28">
        <f t="shared" si="6"/>
        <v>81438</v>
      </c>
      <c r="U26" s="29"/>
      <c r="W26" s="29"/>
    </row>
    <row r="27" spans="1:23" x14ac:dyDescent="0.25">
      <c r="A27" s="26" t="s">
        <v>65</v>
      </c>
      <c r="B27" s="27" t="s">
        <v>66</v>
      </c>
      <c r="C27" s="28">
        <v>4429</v>
      </c>
      <c r="D27" s="28">
        <v>5194</v>
      </c>
      <c r="E27" s="28">
        <v>5194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12830</v>
      </c>
      <c r="P27" s="28">
        <v>13165</v>
      </c>
      <c r="Q27" s="28">
        <v>13032</v>
      </c>
      <c r="R27" s="40">
        <f t="shared" si="6"/>
        <v>17259</v>
      </c>
      <c r="S27" s="40">
        <f t="shared" si="6"/>
        <v>18359</v>
      </c>
      <c r="T27" s="28">
        <f t="shared" si="6"/>
        <v>18226</v>
      </c>
      <c r="U27" s="29"/>
      <c r="W27" s="29"/>
    </row>
    <row r="28" spans="1:23" x14ac:dyDescent="0.25">
      <c r="A28" s="26" t="s">
        <v>67</v>
      </c>
      <c r="B28" s="27" t="s">
        <v>68</v>
      </c>
      <c r="C28" s="28">
        <v>6236</v>
      </c>
      <c r="D28" s="28">
        <v>6236</v>
      </c>
      <c r="E28" s="28">
        <v>2043</v>
      </c>
      <c r="F28" s="28">
        <v>105020</v>
      </c>
      <c r="G28" s="28">
        <v>105020</v>
      </c>
      <c r="H28" s="28">
        <v>85936</v>
      </c>
      <c r="I28" s="28">
        <v>22725</v>
      </c>
      <c r="J28" s="28">
        <v>22725</v>
      </c>
      <c r="K28" s="28">
        <v>24146</v>
      </c>
      <c r="L28" s="28">
        <v>4500</v>
      </c>
      <c r="M28" s="28">
        <v>4500</v>
      </c>
      <c r="N28" s="28">
        <v>130</v>
      </c>
      <c r="O28" s="28">
        <v>338686</v>
      </c>
      <c r="P28" s="28">
        <v>533744</v>
      </c>
      <c r="Q28" s="28">
        <f>488285-124385</f>
        <v>363900</v>
      </c>
      <c r="R28" s="40">
        <f t="shared" si="6"/>
        <v>477167</v>
      </c>
      <c r="S28" s="40">
        <f t="shared" si="6"/>
        <v>672225</v>
      </c>
      <c r="T28" s="28">
        <f t="shared" si="6"/>
        <v>476155</v>
      </c>
      <c r="U28" s="29"/>
      <c r="W28" s="29"/>
    </row>
    <row r="29" spans="1:23" x14ac:dyDescent="0.25">
      <c r="A29" s="26" t="s">
        <v>69</v>
      </c>
      <c r="B29" s="27" t="s">
        <v>70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23960</v>
      </c>
      <c r="P29" s="28">
        <v>35209</v>
      </c>
      <c r="Q29" s="28">
        <v>35193</v>
      </c>
      <c r="R29" s="40">
        <f t="shared" si="6"/>
        <v>23960</v>
      </c>
      <c r="S29" s="40">
        <f t="shared" si="6"/>
        <v>35209</v>
      </c>
      <c r="T29" s="28">
        <f t="shared" si="6"/>
        <v>35193</v>
      </c>
      <c r="U29" s="29"/>
      <c r="W29" s="29"/>
    </row>
    <row r="30" spans="1:23" x14ac:dyDescent="0.25">
      <c r="A30" s="26" t="s">
        <v>71</v>
      </c>
      <c r="B30" s="27" t="s">
        <v>72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299812</v>
      </c>
      <c r="P30" s="28">
        <v>304671</v>
      </c>
      <c r="Q30" s="28">
        <v>287783</v>
      </c>
      <c r="R30" s="40">
        <f t="shared" si="6"/>
        <v>299812</v>
      </c>
      <c r="S30" s="40">
        <f t="shared" si="6"/>
        <v>304671</v>
      </c>
      <c r="T30" s="28">
        <f t="shared" si="6"/>
        <v>287783</v>
      </c>
      <c r="U30" s="29"/>
      <c r="W30" s="29"/>
    </row>
    <row r="31" spans="1:23" x14ac:dyDescent="0.25">
      <c r="A31" s="26" t="s">
        <v>73</v>
      </c>
      <c r="B31" s="27" t="s">
        <v>74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198768</v>
      </c>
      <c r="P31" s="28">
        <v>101025</v>
      </c>
      <c r="Q31" s="28">
        <v>0</v>
      </c>
      <c r="R31" s="40">
        <f t="shared" si="6"/>
        <v>198768</v>
      </c>
      <c r="S31" s="40">
        <f t="shared" si="6"/>
        <v>101025</v>
      </c>
      <c r="T31" s="28">
        <f t="shared" si="6"/>
        <v>0</v>
      </c>
      <c r="U31" s="29"/>
      <c r="W31" s="29"/>
    </row>
    <row r="32" spans="1:23" x14ac:dyDescent="0.25">
      <c r="A32" s="26" t="s">
        <v>28</v>
      </c>
      <c r="B32" s="27" t="s">
        <v>75</v>
      </c>
      <c r="C32" s="28">
        <f>C33+C34+C35</f>
        <v>0</v>
      </c>
      <c r="D32" s="28">
        <f t="shared" ref="D32:N32" si="7">D33+D34+D35</f>
        <v>0</v>
      </c>
      <c r="E32" s="28">
        <f t="shared" si="7"/>
        <v>255</v>
      </c>
      <c r="F32" s="28">
        <f t="shared" si="7"/>
        <v>0</v>
      </c>
      <c r="G32" s="28">
        <f t="shared" si="7"/>
        <v>0</v>
      </c>
      <c r="H32" s="28">
        <f t="shared" si="7"/>
        <v>0</v>
      </c>
      <c r="I32" s="28">
        <f t="shared" si="7"/>
        <v>0</v>
      </c>
      <c r="J32" s="28">
        <f t="shared" si="7"/>
        <v>0</v>
      </c>
      <c r="K32" s="28">
        <f t="shared" si="7"/>
        <v>0</v>
      </c>
      <c r="L32" s="28">
        <f t="shared" si="7"/>
        <v>0</v>
      </c>
      <c r="M32" s="28">
        <f t="shared" si="7"/>
        <v>0</v>
      </c>
      <c r="N32" s="28">
        <f t="shared" si="7"/>
        <v>0</v>
      </c>
      <c r="O32" s="28">
        <f>O33+O34+O35</f>
        <v>467785</v>
      </c>
      <c r="P32" s="28">
        <f t="shared" ref="P32:Q32" si="8">P33+P34+P35</f>
        <v>2979503</v>
      </c>
      <c r="Q32" s="28">
        <f t="shared" si="8"/>
        <v>2426890</v>
      </c>
      <c r="R32" s="40">
        <f t="shared" si="6"/>
        <v>467785</v>
      </c>
      <c r="S32" s="40">
        <f t="shared" si="6"/>
        <v>2979503</v>
      </c>
      <c r="T32" s="28">
        <f t="shared" si="6"/>
        <v>2427145</v>
      </c>
      <c r="U32" s="29"/>
      <c r="W32" s="29"/>
    </row>
    <row r="33" spans="1:23" x14ac:dyDescent="0.25">
      <c r="A33" s="26" t="s">
        <v>76</v>
      </c>
      <c r="B33" s="27" t="s">
        <v>77</v>
      </c>
      <c r="C33" s="28">
        <v>0</v>
      </c>
      <c r="D33" s="28">
        <v>0</v>
      </c>
      <c r="E33" s="28">
        <v>255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467785</v>
      </c>
      <c r="P33" s="28">
        <v>2978520</v>
      </c>
      <c r="Q33" s="28">
        <f>2301522+124385</f>
        <v>2425907</v>
      </c>
      <c r="R33" s="40">
        <f t="shared" si="6"/>
        <v>467785</v>
      </c>
      <c r="S33" s="40">
        <f t="shared" si="6"/>
        <v>2978520</v>
      </c>
      <c r="T33" s="28">
        <f t="shared" si="6"/>
        <v>2426162</v>
      </c>
      <c r="U33" s="29"/>
      <c r="W33" s="29"/>
    </row>
    <row r="34" spans="1:23" x14ac:dyDescent="0.25">
      <c r="A34" s="26" t="s">
        <v>78</v>
      </c>
      <c r="B34" s="27" t="s">
        <v>79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40">
        <f t="shared" si="6"/>
        <v>0</v>
      </c>
      <c r="S34" s="40">
        <f t="shared" si="6"/>
        <v>0</v>
      </c>
      <c r="T34" s="28">
        <f t="shared" si="6"/>
        <v>0</v>
      </c>
      <c r="U34" s="29"/>
      <c r="W34" s="29"/>
    </row>
    <row r="35" spans="1:23" x14ac:dyDescent="0.25">
      <c r="A35" s="26" t="s">
        <v>80</v>
      </c>
      <c r="B35" s="27" t="s">
        <v>81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983</v>
      </c>
      <c r="Q35" s="28">
        <v>983</v>
      </c>
      <c r="R35" s="40">
        <f t="shared" si="6"/>
        <v>0</v>
      </c>
      <c r="S35" s="40">
        <f t="shared" si="6"/>
        <v>983</v>
      </c>
      <c r="T35" s="28">
        <f t="shared" si="6"/>
        <v>983</v>
      </c>
      <c r="U35" s="29"/>
      <c r="W35" s="29"/>
    </row>
    <row r="36" spans="1:23" x14ac:dyDescent="0.25">
      <c r="A36" s="26" t="s">
        <v>30</v>
      </c>
      <c r="B36" s="31" t="s">
        <v>82</v>
      </c>
      <c r="C36" s="28">
        <f>C25+C32</f>
        <v>29267</v>
      </c>
      <c r="D36" s="28">
        <f t="shared" ref="D36:N36" si="9">D25+D32</f>
        <v>31930</v>
      </c>
      <c r="E36" s="28">
        <f t="shared" si="9"/>
        <v>28272</v>
      </c>
      <c r="F36" s="28">
        <f t="shared" si="9"/>
        <v>105020</v>
      </c>
      <c r="G36" s="28">
        <f t="shared" si="9"/>
        <v>105020</v>
      </c>
      <c r="H36" s="28">
        <f t="shared" si="9"/>
        <v>85936</v>
      </c>
      <c r="I36" s="28">
        <f t="shared" si="9"/>
        <v>22725</v>
      </c>
      <c r="J36" s="28">
        <f t="shared" si="9"/>
        <v>22725</v>
      </c>
      <c r="K36" s="28">
        <f t="shared" si="9"/>
        <v>24146</v>
      </c>
      <c r="L36" s="28">
        <f t="shared" si="9"/>
        <v>4500</v>
      </c>
      <c r="M36" s="28">
        <f t="shared" si="9"/>
        <v>4500</v>
      </c>
      <c r="N36" s="28">
        <f t="shared" si="9"/>
        <v>130</v>
      </c>
      <c r="O36" s="28">
        <f>O25+O32</f>
        <v>1389272</v>
      </c>
      <c r="P36" s="28">
        <f>P25+P32</f>
        <v>4044784</v>
      </c>
      <c r="Q36" s="28">
        <f>Q25+Q32</f>
        <v>3187456</v>
      </c>
      <c r="R36" s="40">
        <f t="shared" si="6"/>
        <v>1550784</v>
      </c>
      <c r="S36" s="40">
        <f t="shared" si="6"/>
        <v>4208959</v>
      </c>
      <c r="T36" s="28">
        <f t="shared" si="6"/>
        <v>3325940</v>
      </c>
      <c r="U36" s="29"/>
      <c r="W36" s="29"/>
    </row>
    <row r="37" spans="1:23" x14ac:dyDescent="0.25">
      <c r="A37" s="26" t="s">
        <v>32</v>
      </c>
      <c r="B37" s="27" t="s">
        <v>83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222608</v>
      </c>
      <c r="Q37" s="28">
        <v>222608</v>
      </c>
      <c r="R37" s="40">
        <f t="shared" si="6"/>
        <v>0</v>
      </c>
      <c r="S37" s="40">
        <f t="shared" si="6"/>
        <v>222608</v>
      </c>
      <c r="T37" s="28">
        <f t="shared" si="6"/>
        <v>222608</v>
      </c>
      <c r="U37" s="29"/>
      <c r="W37" s="29"/>
    </row>
    <row r="38" spans="1:23" x14ac:dyDescent="0.25">
      <c r="A38" s="26" t="s">
        <v>34</v>
      </c>
      <c r="B38" s="27" t="s">
        <v>84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40">
        <f t="shared" si="6"/>
        <v>0</v>
      </c>
      <c r="S38" s="40">
        <f t="shared" si="6"/>
        <v>0</v>
      </c>
      <c r="T38" s="28">
        <f t="shared" si="6"/>
        <v>0</v>
      </c>
      <c r="U38" s="29"/>
      <c r="W38" s="29"/>
    </row>
    <row r="39" spans="1:23" x14ac:dyDescent="0.25">
      <c r="A39" s="26" t="s">
        <v>36</v>
      </c>
      <c r="B39" s="27" t="s">
        <v>85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665259</v>
      </c>
      <c r="P39" s="28">
        <v>725164</v>
      </c>
      <c r="Q39" s="28">
        <v>631296</v>
      </c>
      <c r="R39" s="40">
        <f t="shared" si="6"/>
        <v>665259</v>
      </c>
      <c r="S39" s="40">
        <f t="shared" si="6"/>
        <v>725164</v>
      </c>
      <c r="T39" s="28">
        <f t="shared" si="6"/>
        <v>631296</v>
      </c>
      <c r="U39" s="29"/>
      <c r="W39" s="29"/>
    </row>
    <row r="40" spans="1:23" x14ac:dyDescent="0.25">
      <c r="A40" s="26"/>
      <c r="B40" s="27" t="s">
        <v>86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665259</v>
      </c>
      <c r="P40" s="28">
        <v>707308</v>
      </c>
      <c r="Q40" s="28">
        <v>631296</v>
      </c>
      <c r="R40" s="40">
        <f t="shared" si="6"/>
        <v>665259</v>
      </c>
      <c r="S40" s="40">
        <f t="shared" si="6"/>
        <v>707308</v>
      </c>
      <c r="T40" s="28">
        <f t="shared" si="6"/>
        <v>631296</v>
      </c>
      <c r="U40" s="29"/>
      <c r="W40" s="29"/>
    </row>
    <row r="41" spans="1:23" x14ac:dyDescent="0.25">
      <c r="A41" s="26" t="s">
        <v>38</v>
      </c>
      <c r="B41" s="27" t="s">
        <v>87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40">
        <f t="shared" si="6"/>
        <v>0</v>
      </c>
      <c r="S41" s="40">
        <f t="shared" si="6"/>
        <v>0</v>
      </c>
      <c r="T41" s="28">
        <f t="shared" si="6"/>
        <v>0</v>
      </c>
      <c r="U41" s="29"/>
      <c r="W41" s="29"/>
    </row>
    <row r="42" spans="1:23" x14ac:dyDescent="0.25">
      <c r="A42" s="26" t="s">
        <v>40</v>
      </c>
      <c r="B42" s="31" t="s">
        <v>88</v>
      </c>
      <c r="C42" s="28">
        <f>C37+C38+C39+C41</f>
        <v>0</v>
      </c>
      <c r="D42" s="28">
        <f t="shared" ref="D42:N42" si="10">D37+D38+D39+D41</f>
        <v>0</v>
      </c>
      <c r="E42" s="28">
        <f t="shared" si="10"/>
        <v>0</v>
      </c>
      <c r="F42" s="28">
        <f t="shared" si="10"/>
        <v>0</v>
      </c>
      <c r="G42" s="28">
        <f t="shared" si="10"/>
        <v>0</v>
      </c>
      <c r="H42" s="28">
        <f t="shared" si="10"/>
        <v>0</v>
      </c>
      <c r="I42" s="28">
        <f t="shared" si="10"/>
        <v>0</v>
      </c>
      <c r="J42" s="28">
        <f t="shared" si="10"/>
        <v>0</v>
      </c>
      <c r="K42" s="28">
        <f t="shared" si="10"/>
        <v>0</v>
      </c>
      <c r="L42" s="28">
        <f t="shared" si="10"/>
        <v>0</v>
      </c>
      <c r="M42" s="28">
        <f t="shared" si="10"/>
        <v>0</v>
      </c>
      <c r="N42" s="28">
        <f t="shared" si="10"/>
        <v>0</v>
      </c>
      <c r="O42" s="28">
        <f>O37+O38+O39+O41</f>
        <v>665259</v>
      </c>
      <c r="P42" s="28">
        <f>P37+P38+P39+P41</f>
        <v>947772</v>
      </c>
      <c r="Q42" s="28">
        <f>Q37+Q38+Q39+Q41</f>
        <v>853904</v>
      </c>
      <c r="R42" s="40">
        <f t="shared" si="6"/>
        <v>665259</v>
      </c>
      <c r="S42" s="40">
        <f t="shared" si="6"/>
        <v>947772</v>
      </c>
      <c r="T42" s="28">
        <f t="shared" si="6"/>
        <v>853904</v>
      </c>
      <c r="U42" s="29"/>
      <c r="W42" s="29"/>
    </row>
    <row r="43" spans="1:23" x14ac:dyDescent="0.25">
      <c r="A43" s="26" t="s">
        <v>42</v>
      </c>
      <c r="B43" s="31" t="s">
        <v>89</v>
      </c>
      <c r="C43" s="28">
        <f>C36+C42</f>
        <v>29267</v>
      </c>
      <c r="D43" s="28">
        <f t="shared" ref="D43:N43" si="11">D36+D42</f>
        <v>31930</v>
      </c>
      <c r="E43" s="28">
        <f t="shared" si="11"/>
        <v>28272</v>
      </c>
      <c r="F43" s="28">
        <f t="shared" si="11"/>
        <v>105020</v>
      </c>
      <c r="G43" s="28">
        <f t="shared" si="11"/>
        <v>105020</v>
      </c>
      <c r="H43" s="28">
        <f t="shared" si="11"/>
        <v>85936</v>
      </c>
      <c r="I43" s="28">
        <f t="shared" si="11"/>
        <v>22725</v>
      </c>
      <c r="J43" s="28">
        <f t="shared" si="11"/>
        <v>22725</v>
      </c>
      <c r="K43" s="28">
        <f t="shared" si="11"/>
        <v>24146</v>
      </c>
      <c r="L43" s="28">
        <f t="shared" si="11"/>
        <v>4500</v>
      </c>
      <c r="M43" s="28">
        <f t="shared" si="11"/>
        <v>4500</v>
      </c>
      <c r="N43" s="28">
        <f t="shared" si="11"/>
        <v>130</v>
      </c>
      <c r="O43" s="28">
        <f>O36+O42</f>
        <v>2054531</v>
      </c>
      <c r="P43" s="28">
        <f>P36+P42</f>
        <v>4992556</v>
      </c>
      <c r="Q43" s="28">
        <f>Q36+Q42</f>
        <v>4041360</v>
      </c>
      <c r="R43" s="40">
        <f t="shared" si="6"/>
        <v>2216043</v>
      </c>
      <c r="S43" s="40">
        <f t="shared" si="6"/>
        <v>5156731</v>
      </c>
      <c r="T43" s="28">
        <f t="shared" si="6"/>
        <v>4179844</v>
      </c>
      <c r="U43" s="29"/>
      <c r="W43" s="29"/>
    </row>
    <row r="44" spans="1:23" x14ac:dyDescent="0.25">
      <c r="D44" s="41"/>
      <c r="E44" s="41"/>
      <c r="G44" s="41"/>
      <c r="H44" s="41"/>
      <c r="J44" s="41"/>
      <c r="K44" s="41"/>
      <c r="R44" s="42"/>
      <c r="W44" s="29"/>
    </row>
    <row r="45" spans="1:23" x14ac:dyDescent="0.25">
      <c r="W45" s="29"/>
    </row>
  </sheetData>
  <mergeCells count="5">
    <mergeCell ref="C1:M1"/>
    <mergeCell ref="R1:T2"/>
    <mergeCell ref="C2:M2"/>
    <mergeCell ref="R3:T3"/>
    <mergeCell ref="O23:T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2015-06-04T09:03:59Z</dcterms:created>
  <dcterms:modified xsi:type="dcterms:W3CDTF">2015-06-04T09:04:08Z</dcterms:modified>
</cp:coreProperties>
</file>