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UMOK\képviselőtestület\Rendeletek\2017. évi rendeletek\"/>
    </mc:Choice>
  </mc:AlternateContent>
  <bookViews>
    <workbookView xWindow="0" yWindow="0" windowWidth="21600" windowHeight="9510" tabRatio="598" firstSheet="4" activeTab="8"/>
  </bookViews>
  <sheets>
    <sheet name="Mérleg" sheetId="3" r:id="rId1"/>
    <sheet name="bevét" sheetId="16" r:id="rId2"/>
    <sheet name="Normatíva " sheetId="17" r:id="rId3"/>
    <sheet name="Bevételek" sheetId="1" r:id="rId4"/>
    <sheet name="Bér, dologi" sheetId="4" r:id="rId5"/>
    <sheet name="Segély" sheetId="5" r:id="rId6"/>
    <sheet name="Fejlesztés" sheetId="11" r:id="rId7"/>
    <sheet name="Támogatások" sheetId="6" r:id="rId8"/>
    <sheet name="Vagyonmérleg" sheetId="23" r:id="rId9"/>
    <sheet name="Közv.támog." sheetId="20" r:id="rId10"/>
    <sheet name="12. és 13. melléklet" sheetId="24" r:id="rId11"/>
  </sheets>
  <calcPr calcId="171027"/>
</workbook>
</file>

<file path=xl/calcChain.xml><?xml version="1.0" encoding="utf-8"?>
<calcChain xmlns="http://schemas.openxmlformats.org/spreadsheetml/2006/main">
  <c r="J20" i="24" l="1"/>
  <c r="E18" i="24"/>
  <c r="J17" i="24"/>
  <c r="E17" i="24"/>
  <c r="I16" i="24"/>
  <c r="J16" i="24" s="1"/>
  <c r="H16" i="24"/>
  <c r="H21" i="24" s="1"/>
  <c r="G16" i="24"/>
  <c r="G21" i="24" s="1"/>
  <c r="D16" i="24"/>
  <c r="E16" i="24" s="1"/>
  <c r="C16" i="24"/>
  <c r="C21" i="24" s="1"/>
  <c r="B16" i="24"/>
  <c r="B21" i="24" s="1"/>
  <c r="E15" i="24"/>
  <c r="J14" i="24"/>
  <c r="E14" i="24"/>
  <c r="J13" i="24"/>
  <c r="E13" i="24"/>
  <c r="J12" i="24"/>
  <c r="J11" i="24"/>
  <c r="E11" i="24"/>
  <c r="J10" i="24"/>
  <c r="E10" i="24"/>
  <c r="J9" i="24"/>
  <c r="E9" i="24"/>
  <c r="D21" i="24" l="1"/>
  <c r="E21" i="24" s="1"/>
  <c r="I21" i="24"/>
  <c r="J21" i="24" s="1"/>
  <c r="J38" i="24" l="1"/>
  <c r="E38" i="24"/>
  <c r="I37" i="24"/>
  <c r="I39" i="24" s="1"/>
  <c r="J39" i="24" s="1"/>
  <c r="H37" i="24"/>
  <c r="H39" i="24" s="1"/>
  <c r="G37" i="24"/>
  <c r="G39" i="24" s="1"/>
  <c r="D37" i="24"/>
  <c r="D39" i="24" s="1"/>
  <c r="C37" i="24"/>
  <c r="C39" i="24" s="1"/>
  <c r="B37" i="24"/>
  <c r="B39" i="24" s="1"/>
  <c r="J36" i="24"/>
  <c r="E36" i="24"/>
  <c r="J35" i="24"/>
  <c r="E35" i="24"/>
  <c r="J34" i="24"/>
  <c r="B27" i="6"/>
  <c r="E39" i="24" l="1"/>
  <c r="E37" i="24"/>
  <c r="J37" i="24"/>
  <c r="C12" i="6"/>
  <c r="D12" i="6"/>
  <c r="B12" i="6"/>
  <c r="B19" i="6" s="1"/>
  <c r="D18" i="5"/>
  <c r="C18" i="5"/>
  <c r="B18" i="5"/>
  <c r="G16" i="1" l="1"/>
  <c r="B16" i="1"/>
  <c r="C43" i="16" l="1"/>
  <c r="D43" i="16"/>
  <c r="B43" i="16"/>
  <c r="C35" i="16"/>
  <c r="D35" i="16"/>
  <c r="B35" i="16"/>
  <c r="C25" i="16"/>
  <c r="B25" i="16"/>
  <c r="C29" i="3"/>
  <c r="D29" i="3"/>
  <c r="B29" i="3"/>
  <c r="C19" i="6" l="1"/>
  <c r="D19" i="6"/>
  <c r="C27" i="6"/>
  <c r="D27" i="6"/>
  <c r="C29" i="6" l="1"/>
  <c r="B29" i="6"/>
  <c r="D29" i="6"/>
  <c r="D15" i="11" l="1"/>
  <c r="E15" i="11"/>
  <c r="C15" i="11"/>
  <c r="N23" i="4"/>
  <c r="N10" i="4"/>
  <c r="N11" i="4"/>
  <c r="N12" i="4"/>
  <c r="N13" i="4"/>
  <c r="N14" i="4"/>
  <c r="N15" i="4"/>
  <c r="N16" i="4"/>
  <c r="N17" i="4"/>
  <c r="N18" i="4"/>
  <c r="N19" i="4"/>
  <c r="N20" i="4"/>
  <c r="N21" i="4"/>
  <c r="N9" i="4"/>
  <c r="J23" i="4"/>
  <c r="J10" i="4"/>
  <c r="J11" i="4"/>
  <c r="J12" i="4"/>
  <c r="J13" i="4"/>
  <c r="J14" i="4"/>
  <c r="J9" i="4"/>
  <c r="F23" i="4"/>
  <c r="F10" i="4"/>
  <c r="F11" i="4"/>
  <c r="F12" i="4"/>
  <c r="F13" i="4"/>
  <c r="F14" i="4"/>
  <c r="F16" i="4"/>
  <c r="F9" i="4"/>
  <c r="C13" i="17"/>
  <c r="D13" i="17"/>
  <c r="B13" i="17"/>
  <c r="C32" i="16"/>
  <c r="D32" i="16"/>
  <c r="B32" i="16"/>
  <c r="D25" i="16"/>
  <c r="D22" i="4"/>
  <c r="D24" i="4" s="1"/>
  <c r="E22" i="4"/>
  <c r="E24" i="4" s="1"/>
  <c r="L22" i="4"/>
  <c r="L24" i="4" s="1"/>
  <c r="I22" i="4"/>
  <c r="I24" i="4" s="1"/>
  <c r="G22" i="4"/>
  <c r="G24" i="4" s="1"/>
  <c r="H12" i="1"/>
  <c r="M22" i="4"/>
  <c r="M24" i="4" s="1"/>
  <c r="K24" i="4"/>
  <c r="H22" i="4"/>
  <c r="H24" i="4" s="1"/>
  <c r="C22" i="4"/>
  <c r="C24" i="4" s="1"/>
  <c r="B39" i="16"/>
  <c r="C21" i="3"/>
  <c r="C27" i="3" s="1"/>
  <c r="G21" i="3"/>
  <c r="G27" i="3" s="1"/>
  <c r="G29" i="3" s="1"/>
  <c r="D21" i="3"/>
  <c r="D27" i="3" s="1"/>
  <c r="F21" i="3"/>
  <c r="F27" i="3" s="1"/>
  <c r="F29" i="3" s="1"/>
  <c r="B21" i="3"/>
  <c r="B27" i="3" s="1"/>
  <c r="D39" i="16"/>
  <c r="C39" i="16"/>
  <c r="H10" i="1"/>
  <c r="H11" i="1"/>
  <c r="H13" i="1"/>
  <c r="H14" i="1"/>
  <c r="H15" i="1"/>
  <c r="H9" i="1"/>
  <c r="D14" i="16"/>
  <c r="C14" i="16"/>
  <c r="F16" i="1"/>
  <c r="E16" i="1"/>
  <c r="D16" i="1"/>
  <c r="C29" i="16"/>
  <c r="D29" i="16"/>
  <c r="B29" i="16"/>
  <c r="B14" i="16"/>
  <c r="H21" i="3"/>
  <c r="H27" i="3" s="1"/>
  <c r="H29" i="3" s="1"/>
  <c r="C16" i="1"/>
  <c r="C11" i="20"/>
  <c r="C27" i="20"/>
  <c r="J22" i="4" l="1"/>
  <c r="H16" i="1"/>
  <c r="F24" i="4"/>
  <c r="N22" i="4"/>
  <c r="F22" i="4"/>
  <c r="N24" i="4"/>
  <c r="J24" i="4"/>
</calcChain>
</file>

<file path=xl/sharedStrings.xml><?xml version="1.0" encoding="utf-8"?>
<sst xmlns="http://schemas.openxmlformats.org/spreadsheetml/2006/main" count="372" uniqueCount="284">
  <si>
    <t>Összesen</t>
  </si>
  <si>
    <t>Felhalmozási bevételek</t>
  </si>
  <si>
    <t>Intézményi működési bevételek</t>
  </si>
  <si>
    <t>Kiszámlázott ÁFA</t>
  </si>
  <si>
    <t>Temetési segély</t>
  </si>
  <si>
    <t>B e v é t e l e k</t>
  </si>
  <si>
    <t>eredeti</t>
  </si>
  <si>
    <t>mód.</t>
  </si>
  <si>
    <t>Működési kiadások</t>
  </si>
  <si>
    <t>%</t>
  </si>
  <si>
    <t>Folyósított ellátás összesen</t>
  </si>
  <si>
    <t>eFt</t>
  </si>
  <si>
    <t>Megnevezés</t>
  </si>
  <si>
    <t>telj.</t>
  </si>
  <si>
    <t>Az önkormányzat által nyújtot közvetett támogatások</t>
  </si>
  <si>
    <t>jogcím</t>
  </si>
  <si>
    <t>Visszanem térítendő lakás építási tám:</t>
  </si>
  <si>
    <t>Helyi adónál biztosított kedvezmények</t>
  </si>
  <si>
    <t>Bérbeadásnál nyújtott kedvezmény</t>
  </si>
  <si>
    <t>Egyéb nyújtott kedvezmény</t>
  </si>
  <si>
    <t>Az Önkormányzat adósság állománya</t>
  </si>
  <si>
    <t>Ft-ban</t>
  </si>
  <si>
    <t>típus</t>
  </si>
  <si>
    <t>összeg</t>
  </si>
  <si>
    <t>lejárat</t>
  </si>
  <si>
    <t>belföldi szállító</t>
  </si>
  <si>
    <t>Állami támogatás adatai</t>
  </si>
  <si>
    <t>Műv.Ház</t>
  </si>
  <si>
    <t>Intézmény finanszírozás</t>
  </si>
  <si>
    <t>Intézményi működési bevételek össz.</t>
  </si>
  <si>
    <t>Igazgatás</t>
  </si>
  <si>
    <t>Óvoda</t>
  </si>
  <si>
    <t>Iskola</t>
  </si>
  <si>
    <t>Önkormányzat össz.</t>
  </si>
  <si>
    <t>Szolgáltatások ellenértéke</t>
  </si>
  <si>
    <t>Intézm. működési bevételek</t>
  </si>
  <si>
    <t>Intézményi működési bevételek (teljesítés adatai)</t>
  </si>
  <si>
    <t>Bevételek</t>
  </si>
  <si>
    <t>Kiadások</t>
  </si>
  <si>
    <t>Eredeti</t>
  </si>
  <si>
    <t>Mód</t>
  </si>
  <si>
    <t>Telj.</t>
  </si>
  <si>
    <t>Tárgyévi bevételek</t>
  </si>
  <si>
    <t>Tárgyévi működési kiadások</t>
  </si>
  <si>
    <t>Mindösszesen</t>
  </si>
  <si>
    <t>Halmozódásmentes főösszeg</t>
  </si>
  <si>
    <t>Önkormányzatok működési támogatási (B11)</t>
  </si>
  <si>
    <t>Egyéb műk. c. tám. bev. államh.-on belülről (B16)</t>
  </si>
  <si>
    <t>Közhatalmi bevételek (B3)</t>
  </si>
  <si>
    <t>Működési bevételek (B4)</t>
  </si>
  <si>
    <t>Felhalmozási bevételek (B5)</t>
  </si>
  <si>
    <t>ÁHT-n belüli megelőlegezések</t>
  </si>
  <si>
    <t>Maradvány igénybevétele (B813) önkormányzat</t>
  </si>
  <si>
    <t>Maradvány igénybevétele (B813) óvoda</t>
  </si>
  <si>
    <t>Személyi juttatások (K1)</t>
  </si>
  <si>
    <t>Munkaadót terh. járulékok és szoc. h. adó (K2)</t>
  </si>
  <si>
    <t>Dologi kiadások (K3)</t>
  </si>
  <si>
    <t>Ellátottak pénzbeli juttatásai (K4)</t>
  </si>
  <si>
    <t>Központi, irányító szervi kiadások folyósítása (K915)</t>
  </si>
  <si>
    <t>Tartalékok (K512)</t>
  </si>
  <si>
    <t>Kormányzati funkció (COFOG)</t>
  </si>
  <si>
    <t>Személyi juttatások</t>
  </si>
  <si>
    <t>Munkaadót terhelő járulékok</t>
  </si>
  <si>
    <t>Dologi kiadások</t>
  </si>
  <si>
    <t>száma</t>
  </si>
  <si>
    <t>megnevezése</t>
  </si>
  <si>
    <t>Eredeti előirányzat</t>
  </si>
  <si>
    <t>Módosított előirányzat</t>
  </si>
  <si>
    <t>Teljesítés</t>
  </si>
  <si>
    <t>011130</t>
  </si>
  <si>
    <t>Önkormányzatok és önk. hivatalok jogalkotási és általános igazgatási tevékenysége</t>
  </si>
  <si>
    <t>066020</t>
  </si>
  <si>
    <t>Város-, községgazdálkodási egyéb szolgáltatások</t>
  </si>
  <si>
    <t>074031</t>
  </si>
  <si>
    <t>Család és nővédelmi eü. gondozás</t>
  </si>
  <si>
    <t>013320</t>
  </si>
  <si>
    <t>Köztemető fenntartása</t>
  </si>
  <si>
    <t>016080</t>
  </si>
  <si>
    <t>Kiemelt állami és önkormányzati rendezvények</t>
  </si>
  <si>
    <t>045160</t>
  </si>
  <si>
    <t>Közutak, hidak, alagutak üzemeltetése, fenntartása</t>
  </si>
  <si>
    <t>052020</t>
  </si>
  <si>
    <t>Szennyvíz gyűjtése, tisztítása, elhelyezése</t>
  </si>
  <si>
    <t>064010</t>
  </si>
  <si>
    <t>Közvilágítás</t>
  </si>
  <si>
    <t>Önkormányzat összesen</t>
  </si>
  <si>
    <t>Bér, járulék és dologi kiadások kormányzati funkció (COFOG) szerinti bontásban</t>
  </si>
  <si>
    <t>Egyéb működési bevételek</t>
  </si>
  <si>
    <t>Ellátási díjak</t>
  </si>
  <si>
    <t>ÁFA visszatérítése</t>
  </si>
  <si>
    <t>Kamatbevételek</t>
  </si>
  <si>
    <t>Közhatalmi bevételek</t>
  </si>
  <si>
    <t>Vagyoni típusú adók</t>
  </si>
  <si>
    <t>Értékesítési és forgalmi adók</t>
  </si>
  <si>
    <t>Gépjárműadók</t>
  </si>
  <si>
    <t>Közhatalmi bevételek összesen</t>
  </si>
  <si>
    <t>Önkormányzatok működési támogatásai</t>
  </si>
  <si>
    <t>Önkormányzatok működési tám. összesen</t>
  </si>
  <si>
    <t>Állami támogatás</t>
  </si>
  <si>
    <t>Ingatlan értékesítés</t>
  </si>
  <si>
    <t>Önkormány-zati vagyon</t>
  </si>
  <si>
    <t>Eredeti ei.</t>
  </si>
  <si>
    <t>Módosított ei.</t>
  </si>
  <si>
    <t>Leányvár Község Önkormányzata</t>
  </si>
  <si>
    <t>Leányvár község Önkormányzatának vagyonmérlege</t>
  </si>
  <si>
    <t>082092</t>
  </si>
  <si>
    <t>Közművelődés</t>
  </si>
  <si>
    <t>082044</t>
  </si>
  <si>
    <t xml:space="preserve">Könyvtár </t>
  </si>
  <si>
    <t>Leányvári Óvoda</t>
  </si>
  <si>
    <t xml:space="preserve">Ellátottak pénzbeli juttatásai </t>
  </si>
  <si>
    <t>Települési Önk. Orsz. Szöv.</t>
  </si>
  <si>
    <t>Ister Gránum</t>
  </si>
  <si>
    <t>Duna Vértes</t>
  </si>
  <si>
    <t>Szociális Alapellátó Központnak (műk.)</t>
  </si>
  <si>
    <t>Szociális Alapellátó Közp. (Családsegítő)</t>
  </si>
  <si>
    <t>Temető</t>
  </si>
  <si>
    <t>ESZKÖZÖK</t>
  </si>
  <si>
    <t>FORRÁSOK</t>
  </si>
  <si>
    <t>Összevont mérleg</t>
  </si>
  <si>
    <t>Egyéb működési célú kiadások (K5)</t>
  </si>
  <si>
    <t>ÁHT-n belüli megelőlegezések visszafizetése</t>
  </si>
  <si>
    <t>Fejlesztés (K6,K7)</t>
  </si>
  <si>
    <t>Tulajdonosi bevételek</t>
  </si>
  <si>
    <t>ebből : telekadó</t>
  </si>
  <si>
    <t>ebből : építményadó</t>
  </si>
  <si>
    <t>ebből: iparűzési adó</t>
  </si>
  <si>
    <t>Helyi önkormányzatok működésének általános támogatása</t>
  </si>
  <si>
    <t>Települési önkormányzatok egyes köznevelési feladatainak támogatása</t>
  </si>
  <si>
    <t>Települési önk-ok szociális, gyermekjóléti és gyermekétkezt-i feladatainak támogatása</t>
  </si>
  <si>
    <t>Települési önkormányzatok kulturális feladatainak támogatása</t>
  </si>
  <si>
    <t>Működési célú költségvetési támogatások és kiegészítő támogatások</t>
  </si>
  <si>
    <t>041236</t>
  </si>
  <si>
    <t>Országos közfoglalkoztatási progam</t>
  </si>
  <si>
    <t>096015</t>
  </si>
  <si>
    <t>Gyermekétkeztetés köznevelési int-ben</t>
  </si>
  <si>
    <t>Önkormányzati segély</t>
  </si>
  <si>
    <t xml:space="preserve">       ebből:beiskolázási tám.</t>
  </si>
  <si>
    <t xml:space="preserve">       ebből: időskorúak tám.</t>
  </si>
  <si>
    <t>Ingatlanok beszerzése, létesítése</t>
  </si>
  <si>
    <t>Informatikai eszközök beszerzése, létesítése</t>
  </si>
  <si>
    <t>Egyéb tárgyi eszközök beszerzése, létesítése</t>
  </si>
  <si>
    <t>Beruházási célú előzetesen felszámított általános forgalmi adó</t>
  </si>
  <si>
    <t>Ingatlanok felújítása</t>
  </si>
  <si>
    <t>Felújítási célú előzetesen felszámított általános forgalmi adó</t>
  </si>
  <si>
    <t>Fejlesztés</t>
  </si>
  <si>
    <t>Egyéb tárgyi eszközök felújítása (ÉDV)</t>
  </si>
  <si>
    <t xml:space="preserve">A helyi önkormányzatok előző évi elszámolásából származó kiadások </t>
  </si>
  <si>
    <t xml:space="preserve">Duna-Pilis Gerecse </t>
  </si>
  <si>
    <t>A/I/1 Vagyoni értékű jogok</t>
  </si>
  <si>
    <t>G/I  Nemzeti vagyon induláskori értéke</t>
  </si>
  <si>
    <t>A/I/2 Szellemi termékek</t>
  </si>
  <si>
    <t>G/III Egyéb eszközök induláskori értéke és változásai</t>
  </si>
  <si>
    <t>A/I Immateriális javak (=A/I/1+A/I/2+A/I/3)</t>
  </si>
  <si>
    <t>G/IV Felhalmozott eredmény</t>
  </si>
  <si>
    <t>A/II/1 Ingatlanok és a kapcsolódó vagyoni értékű jogok</t>
  </si>
  <si>
    <t>G/VI Mérleg szerinti eredmény</t>
  </si>
  <si>
    <t>A/II/2 Gépek, berendezések, felszerelések, járművek</t>
  </si>
  <si>
    <t>G/ SAJÁT TŐKE  (= G/I+…+G/VI)</t>
  </si>
  <si>
    <t>A/II/4 Beruházások, felújítások</t>
  </si>
  <si>
    <t>H/I/2 Költségvetési évben esedékes kötelezettségek munkaadókat terhelő járulékokra és szociális hozzájárulási adóra</t>
  </si>
  <si>
    <t>A/II Tárgyi eszközök  (=A/II/1+...+A/II/5)</t>
  </si>
  <si>
    <t>H/I/3 Költségvetési évben esedékes kötelezettségek dologi kiadásokra</t>
  </si>
  <si>
    <t>A) NEMZETI VAGYONBA TARTOZÓ BEFEKTETETT ESZKÖZÖK (=A/I+A/II+A/III+A/IV)</t>
  </si>
  <si>
    <t>H/I/4 Költségvetési évben esedékes kötelezettségek ellátottak pénzbeli juttatásaira</t>
  </si>
  <si>
    <t>C/II/1 Forintpénztár</t>
  </si>
  <si>
    <t>H/I/6 Költségvetési évben esedékes kötelezettségek beruházásokra</t>
  </si>
  <si>
    <t>C/II Pénztárak, csekkek, betétkönyvek (=C/II/1+C/II/2+C/II/3)</t>
  </si>
  <si>
    <t>H/I/7 Költségvetési évben esedékes kötelezettségek felújításokra</t>
  </si>
  <si>
    <t>C/III/1 Kincstáron kívüli forintszámlák</t>
  </si>
  <si>
    <t>H/I/9 Költségvetési évben esedékes kötelezettségek finanszírozási kiadásokra (&gt;=H/I/9a+…+H/I/9l)</t>
  </si>
  <si>
    <t>C/III Forintszámlák (=C/III/1+C/III/2)</t>
  </si>
  <si>
    <t>H/I/9g - ebből: költségvetési évben esedékes kötelezettségek államháztartáson belüli megelőlegezések visszafizetésére</t>
  </si>
  <si>
    <t>C) PÉNZESZKÖZÖK (=C/I+…+C/IV)</t>
  </si>
  <si>
    <t>H/I Költségvetési évben esedékes kötelezettségek (=H/I/1+…+H/I/9)</t>
  </si>
  <si>
    <t>D/I/3 Költségvetési évben esedékes követelések közhatalmi bevételre (=D/I/3a+…+D/I/3f)</t>
  </si>
  <si>
    <t>H/II/9 Költségvetési évet követően esedékes kötelezettségek finanszírozási kiadásokra (&gt;=H/II/9a+…+H/II/9i)</t>
  </si>
  <si>
    <t>D/I/3d - ebből: költségvetési évben esedékes követelések vagyoni típusú adókra</t>
  </si>
  <si>
    <t>H/II Költségvetési évet követően esedékes kötelezettségek (=H/II/1+…+H/II/9)</t>
  </si>
  <si>
    <t>D/I/3e - ebből: költségvetési évben esedékes követelések termékek és szolgáltatások adóira</t>
  </si>
  <si>
    <t>H/III/3 Más szervezetet megillető bevételek elszámolása</t>
  </si>
  <si>
    <t>D/I/3f - ebből: költségvetési évben esedékes követelések egyéb közhatalmi bevételekre</t>
  </si>
  <si>
    <t>H/III/8 Letétre, megőrzésre, fedezetkezelésre átvett pénzeszközök, biztosítékok</t>
  </si>
  <si>
    <t>D/I/4 Költségvetési évben esedékes követelések működési bevételre (=D/I/4a+…+D/I/4i)</t>
  </si>
  <si>
    <t>H/III Kötelezettség jellegű sajátos elszámolások (=H/III/1+…+H/III/10)</t>
  </si>
  <si>
    <t>D/I/4a - ebből: költségvetési évben esedékes követelések készletértékesítés ellenértékére, szolgáltatások ellenértékére, közvetített szolgáltatások ellenértékére</t>
  </si>
  <si>
    <t>H) KÖTELEZETTSÉGEK (=H/I+H/II+H/III)</t>
  </si>
  <si>
    <t>D/I/4b - ebből: költségvetési évben esedékes követelések tulajdonosi bevételekre</t>
  </si>
  <si>
    <t>FORRÁSOK ÖSSZESEN (=G+H+I+J)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</si>
  <si>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</si>
  <si>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</si>
  <si>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</si>
  <si>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</si>
  <si>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</si>
  <si>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</si>
  <si>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</si>
  <si>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</si>
  <si>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</si>
  <si>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</si>
  <si>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</si>
  <si>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D/III/1 Adott előlegek (=D/III/1a+…+D/III/1f)</t>
  </si>
  <si>
    <t>D/III/1b - ebből: beruházásokra adott előlegek</t>
  </si>
  <si>
    <t>D/III/1e - ebből: foglalkoztatottaknak adott előlegek</t>
  </si>
  <si>
    <t>D/III Követelés jellegű sajátos elszámolások (=D/III/1+…+D/III/9)</t>
  </si>
  <si>
    <t>D) KÖVETELÉSEK  (=D/I+D/II+D/III)</t>
  </si>
  <si>
    <t>E/I December havi illetmények, munkabérek elszámolása</t>
  </si>
  <si>
    <t>E) EGYÉB SAJÁTOS ESZKÖZOLDALI  ELSZÁMOLÁSOK (=E/I+…+E/II)</t>
  </si>
  <si>
    <t>ESZKÖZÖK ÖSSZESEN (=A+B+C+D+E+F)</t>
  </si>
  <si>
    <t>Önkormányzatok működésének támogatásai</t>
  </si>
  <si>
    <t>Eredeti előir.</t>
  </si>
  <si>
    <t>Módosított előir.</t>
  </si>
  <si>
    <t>Mód. ei.</t>
  </si>
  <si>
    <t>Működési bevételek</t>
  </si>
  <si>
    <t>Munkaadót terh. járulékok</t>
  </si>
  <si>
    <t>Felhalmozási célú támogatások</t>
  </si>
  <si>
    <t>Ellátottak juttatásai</t>
  </si>
  <si>
    <t>Egyéb működési célú támogatások bevételei államháztartáson belülről</t>
  </si>
  <si>
    <t>Egyéb működési célú kiadások</t>
  </si>
  <si>
    <t>Központi irányítószervi támogatások folyósítása</t>
  </si>
  <si>
    <t>Előző évi költségvetési maradv. igénybev.</t>
  </si>
  <si>
    <t>Fejlesztés, felújítás</t>
  </si>
  <si>
    <t>Államháztartáson belüli megelőlegezés</t>
  </si>
  <si>
    <t>Céltartalék (elköt.pm.terhére)</t>
  </si>
  <si>
    <t>Általános tartalék</t>
  </si>
  <si>
    <t>ÁHT-n belüli megelőleg. visszafiz.</t>
  </si>
  <si>
    <t xml:space="preserve">Leányvári Óvoda </t>
  </si>
  <si>
    <t>Mód.ei.</t>
  </si>
  <si>
    <t>Intézmény fin.(állami tám.)</t>
  </si>
  <si>
    <t>Munkaadót terh. befizetések</t>
  </si>
  <si>
    <t>Intézmény fin.(önkorm.hozzáj.)</t>
  </si>
  <si>
    <t>Pénzmaradvány</t>
  </si>
  <si>
    <t>Fejlesztések</t>
  </si>
  <si>
    <t>Közös Hivatalnak átadott p. (segélyek)</t>
  </si>
  <si>
    <t>Egyéb működési célú kiadások összesen:</t>
  </si>
  <si>
    <t>Civil szervezetek támogatáa</t>
  </si>
  <si>
    <t>ebből: Asztalitenisz</t>
  </si>
  <si>
    <t xml:space="preserve">          Judo</t>
  </si>
  <si>
    <t xml:space="preserve">          LENA</t>
  </si>
  <si>
    <t xml:space="preserve">          Német Önk.</t>
  </si>
  <si>
    <t xml:space="preserve">          Leányvári Iskoláért Alapítvány</t>
  </si>
  <si>
    <t xml:space="preserve">          Piliscsévi SE</t>
  </si>
  <si>
    <t>Egyéb működési tám. államháztartáson kívülre:</t>
  </si>
  <si>
    <t>Egyéb műk. c. támog. államházt. belülre:</t>
  </si>
  <si>
    <t>Felhalmozási célú átvett pénzeszk.</t>
  </si>
  <si>
    <t>Intézmény fin. (állami tám.)</t>
  </si>
  <si>
    <t>Intézmény fin. ( önkorm.hozzáj.)</t>
  </si>
  <si>
    <t xml:space="preserve">2. melléklet az  ……/2017. (IV.24.) önkormányzati rendelethez   </t>
  </si>
  <si>
    <t xml:space="preserve">1. melléklet az …/2017. (IV.24.) önkormányzati rendelethez   </t>
  </si>
  <si>
    <t>2016. évi beszámoló</t>
  </si>
  <si>
    <t>Bevételek, 2016.</t>
  </si>
  <si>
    <t>Szabálysértési bírság</t>
  </si>
  <si>
    <t>Pótlék</t>
  </si>
  <si>
    <t>Felhalm-i c. átvett pénzeszközök háztartásoktól</t>
  </si>
  <si>
    <t>Egyéb műk-i célú tám-ok bev. Államh-on belülről</t>
  </si>
  <si>
    <t>Előző évi ktgvetési maradvány igénybevétele</t>
  </si>
  <si>
    <t>Államháztartáson belüli megelőlegezések</t>
  </si>
  <si>
    <t>Bevételek összesen:</t>
  </si>
  <si>
    <t xml:space="preserve">3. melléklet az  ……/2017. (IV.24.) önkormányzati rendelethez   </t>
  </si>
  <si>
    <t>2016.</t>
  </si>
  <si>
    <t xml:space="preserve">4. melléklet az  ……/2017. (IV.24.)önkormányzati rendelethez   </t>
  </si>
  <si>
    <t xml:space="preserve">Egyéb működési bevételek </t>
  </si>
  <si>
    <t xml:space="preserve">                                                                             </t>
  </si>
  <si>
    <t xml:space="preserve">5. melléklet az  …/2017. (IV.24.) önkormányzati rendelethez   </t>
  </si>
  <si>
    <t>104042</t>
  </si>
  <si>
    <t>Családsegítés</t>
  </si>
  <si>
    <t xml:space="preserve">6. melléklet az  ……/2017. (IV.24.) önkormányzati rendelethez   </t>
  </si>
  <si>
    <t>Szociális ellátások, 2016.</t>
  </si>
  <si>
    <t>Lakásfenntartási támogatás</t>
  </si>
  <si>
    <t>Helyi megállapítású rend.gyermekvéd.támogatás</t>
  </si>
  <si>
    <t xml:space="preserve">        ebből :Bursa</t>
  </si>
  <si>
    <t xml:space="preserve"> Egyéb önkorm. rend.-ben megállapított juttatás:</t>
  </si>
  <si>
    <t>Szociális tüzifa</t>
  </si>
  <si>
    <t xml:space="preserve">7. melléklet az  …../2017. (IV.24.) önkormányzati rendelethez   </t>
  </si>
  <si>
    <t>Felhalmozási kiadások, 2016.</t>
  </si>
  <si>
    <t xml:space="preserve">8. melléklet az  ……/2017. (IV.24.) önkormányzati rendelethez   </t>
  </si>
  <si>
    <t>Támogatások, átadott pénzeszközök, 2016.</t>
  </si>
  <si>
    <t>KEOP pályázati pénz visszafizetése</t>
  </si>
  <si>
    <t>2015. évi normatíva visszafizetés</t>
  </si>
  <si>
    <t>9. melléklet az …/2017. (IV.24.) önkormányzati rendelethez</t>
  </si>
  <si>
    <t>2016. december 31.</t>
  </si>
  <si>
    <t xml:space="preserve">10. melléklet az  ……/2017. (IV.24.) önkormányzati rendelethez   </t>
  </si>
  <si>
    <t xml:space="preserve">11. melléklet az  ……/2017. (IV.24.) önkormányzati rendelethez   </t>
  </si>
  <si>
    <t xml:space="preserve">12. melléklet az  ……/2017. (IV.24.) önkormányzati rendelethez   </t>
  </si>
  <si>
    <t xml:space="preserve">13. melléklet az  ……/2017. (IV.24.) önkormányzati rendelethez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</si>
</sst>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\-#,##0\ "/>
    <numFmt numFmtId="165" formatCode="_-* #,##0.00,_F_t_-;\-* #,##0.00,_F_t_-;_-* \-??\ _F_t_-;_-@_-"/>
    <numFmt numFmtId="166" formatCode="_-* #,##0\ _F_t_-;\-* #,##0\ _F_t_-;_-* &quot;-&quot;??\ _F_t_-;_-@_-"/>
  </numFmts>
  <fonts count="61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 CE"/>
      <charset val="238"/>
    </font>
    <font>
      <sz val="12"/>
      <name val="Bookman Old Style"/>
      <family val="1"/>
      <charset val="238"/>
    </font>
    <font>
      <b/>
      <sz val="14"/>
      <name val="Bookman Old Style"/>
      <family val="1"/>
      <charset val="238"/>
    </font>
    <font>
      <sz val="13"/>
      <name val="Bookman Old Style"/>
      <family val="1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sz val="11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Arial CE"/>
      <charset val="238"/>
    </font>
    <font>
      <sz val="10"/>
      <name val="MS Sans Serif"/>
      <family val="2"/>
      <charset val="238"/>
    </font>
    <font>
      <sz val="9"/>
      <name val="Arial CE"/>
      <charset val="238"/>
    </font>
    <font>
      <sz val="9"/>
      <name val="Bookman Old Style"/>
      <family val="1"/>
    </font>
    <font>
      <b/>
      <sz val="9"/>
      <name val="Bookman Old Style"/>
      <family val="1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Bookman Old Style"/>
      <family val="1"/>
      <charset val="238"/>
    </font>
    <font>
      <sz val="11"/>
      <name val="Arial CE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Arial CE"/>
      <family val="2"/>
      <charset val="238"/>
    </font>
    <font>
      <sz val="9"/>
      <name val="Bookman Old Style"/>
      <family val="1"/>
      <charset val="238"/>
    </font>
    <font>
      <b/>
      <sz val="9"/>
      <name val="Times New Roman"/>
      <charset val="1"/>
    </font>
    <font>
      <sz val="10"/>
      <name val="Arial"/>
    </font>
    <font>
      <sz val="9"/>
      <name val="Times New Roman"/>
      <charset val="1"/>
    </font>
    <font>
      <i/>
      <sz val="12"/>
      <name val="Times New Roman"/>
      <family val="1"/>
      <charset val="238"/>
    </font>
    <font>
      <b/>
      <sz val="10"/>
      <name val="Arial"/>
    </font>
    <font>
      <sz val="10"/>
      <name val="Arial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Bookman Old Style"/>
      <family val="1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Times New Roman"/>
      <family val="1"/>
      <charset val="238"/>
    </font>
    <font>
      <b/>
      <sz val="11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5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165" fontId="4" fillId="0" borderId="0"/>
    <xf numFmtId="43" fontId="25" fillId="0" borderId="0" applyFont="0" applyFill="0" applyBorder="0" applyAlignment="0" applyProtection="0"/>
    <xf numFmtId="0" fontId="25" fillId="0" borderId="0"/>
    <xf numFmtId="0" fontId="31" fillId="0" borderId="0"/>
    <xf numFmtId="0" fontId="25" fillId="0" borderId="0"/>
    <xf numFmtId="0" fontId="1" fillId="0" borderId="0"/>
    <xf numFmtId="0" fontId="25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5" fontId="4" fillId="0" borderId="0" applyBorder="0" applyProtection="0"/>
    <xf numFmtId="9" fontId="4" fillId="0" borderId="0" applyBorder="0" applyProtection="0"/>
    <xf numFmtId="165" fontId="4" fillId="0" borderId="0"/>
  </cellStyleXfs>
  <cellXfs count="430">
    <xf numFmtId="0" fontId="0" fillId="0" borderId="0" xfId="0"/>
    <xf numFmtId="0" fontId="3" fillId="0" borderId="0" xfId="0" applyFont="1"/>
    <xf numFmtId="0" fontId="0" fillId="0" borderId="0" xfId="0" applyBorder="1"/>
    <xf numFmtId="0" fontId="5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3" fontId="0" fillId="0" borderId="0" xfId="0" applyNumberFormat="1"/>
    <xf numFmtId="0" fontId="19" fillId="0" borderId="0" xfId="0" applyFont="1" applyBorder="1" applyAlignment="1"/>
    <xf numFmtId="0" fontId="18" fillId="0" borderId="0" xfId="0" applyFont="1" applyBorder="1" applyAlignment="1"/>
    <xf numFmtId="0" fontId="21" fillId="0" borderId="0" xfId="0" applyFont="1"/>
    <xf numFmtId="0" fontId="21" fillId="0" borderId="0" xfId="0" applyFont="1" applyAlignment="1"/>
    <xf numFmtId="0" fontId="21" fillId="0" borderId="0" xfId="0" applyFont="1" applyAlignment="1">
      <alignment horizontal="right"/>
    </xf>
    <xf numFmtId="44" fontId="8" fillId="0" borderId="0" xfId="9" applyFont="1" applyAlignment="1"/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26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3" fontId="0" fillId="0" borderId="13" xfId="0" applyNumberFormat="1" applyBorder="1"/>
    <xf numFmtId="0" fontId="0" fillId="0" borderId="14" xfId="0" applyBorder="1" applyAlignment="1">
      <alignment horizontal="right"/>
    </xf>
    <xf numFmtId="0" fontId="0" fillId="0" borderId="15" xfId="0" applyBorder="1"/>
    <xf numFmtId="3" fontId="0" fillId="0" borderId="16" xfId="0" applyNumberFormat="1" applyBorder="1"/>
    <xf numFmtId="0" fontId="0" fillId="0" borderId="17" xfId="0" applyBorder="1"/>
    <xf numFmtId="0" fontId="0" fillId="0" borderId="9" xfId="0" applyBorder="1"/>
    <xf numFmtId="3" fontId="0" fillId="0" borderId="9" xfId="0" applyNumberFormat="1" applyBorder="1"/>
    <xf numFmtId="0" fontId="0" fillId="0" borderId="10" xfId="0" applyBorder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0" borderId="0" xfId="0" applyFont="1" applyAlignment="1"/>
    <xf numFmtId="3" fontId="22" fillId="0" borderId="0" xfId="0" applyNumberFormat="1" applyFont="1" applyBorder="1" applyAlignment="1"/>
    <xf numFmtId="3" fontId="20" fillId="0" borderId="18" xfId="0" applyNumberFormat="1" applyFont="1" applyFill="1" applyBorder="1"/>
    <xf numFmtId="0" fontId="20" fillId="0" borderId="18" xfId="0" applyFont="1" applyBorder="1"/>
    <xf numFmtId="0" fontId="20" fillId="0" borderId="18" xfId="0" applyFont="1" applyFill="1" applyBorder="1"/>
    <xf numFmtId="0" fontId="2" fillId="0" borderId="18" xfId="0" applyFont="1" applyBorder="1"/>
    <xf numFmtId="0" fontId="0" fillId="0" borderId="19" xfId="0" applyBorder="1" applyAlignment="1">
      <alignment horizontal="center" vertical="center" wrapText="1"/>
    </xf>
    <xf numFmtId="0" fontId="8" fillId="0" borderId="20" xfId="0" applyFont="1" applyBorder="1" applyAlignment="1">
      <alignment horizontal="right" wrapText="1"/>
    </xf>
    <xf numFmtId="3" fontId="17" fillId="0" borderId="11" xfId="0" applyNumberFormat="1" applyFont="1" applyBorder="1" applyAlignment="1">
      <alignment horizontal="right" wrapText="1"/>
    </xf>
    <xf numFmtId="3" fontId="8" fillId="0" borderId="18" xfId="0" applyNumberFormat="1" applyFont="1" applyBorder="1" applyAlignment="1"/>
    <xf numFmtId="3" fontId="17" fillId="0" borderId="9" xfId="0" applyNumberFormat="1" applyFont="1" applyBorder="1" applyAlignment="1">
      <alignment horizontal="right" wrapText="1"/>
    </xf>
    <xf numFmtId="3" fontId="8" fillId="0" borderId="6" xfId="0" applyNumberFormat="1" applyFont="1" applyBorder="1" applyAlignment="1"/>
    <xf numFmtId="0" fontId="2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wrapText="1"/>
    </xf>
    <xf numFmtId="0" fontId="2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0" xfId="0" applyBorder="1"/>
    <xf numFmtId="3" fontId="22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/>
    </xf>
    <xf numFmtId="49" fontId="0" fillId="0" borderId="4" xfId="0" applyNumberFormat="1" applyBorder="1"/>
    <xf numFmtId="49" fontId="0" fillId="0" borderId="1" xfId="0" applyNumberFormat="1" applyBorder="1"/>
    <xf numFmtId="0" fontId="22" fillId="0" borderId="0" xfId="0" applyFont="1" applyBorder="1" applyAlignment="1"/>
    <xf numFmtId="0" fontId="33" fillId="0" borderId="1" xfId="0" applyFont="1" applyBorder="1"/>
    <xf numFmtId="0" fontId="33" fillId="0" borderId="1" xfId="0" applyFont="1" applyFill="1" applyBorder="1"/>
    <xf numFmtId="0" fontId="33" fillId="0" borderId="21" xfId="0" applyFont="1" applyFill="1" applyBorder="1"/>
    <xf numFmtId="0" fontId="33" fillId="0" borderId="22" xfId="0" applyFont="1" applyBorder="1"/>
    <xf numFmtId="0" fontId="34" fillId="0" borderId="4" xfId="0" applyFont="1" applyBorder="1"/>
    <xf numFmtId="0" fontId="34" fillId="0" borderId="7" xfId="0" applyFont="1" applyBorder="1"/>
    <xf numFmtId="0" fontId="34" fillId="0" borderId="2" xfId="0" applyFont="1" applyFill="1" applyBorder="1"/>
    <xf numFmtId="3" fontId="33" fillId="0" borderId="18" xfId="10" applyNumberFormat="1" applyFont="1" applyBorder="1"/>
    <xf numFmtId="3" fontId="33" fillId="0" borderId="6" xfId="10" applyNumberFormat="1" applyFont="1" applyFill="1" applyBorder="1"/>
    <xf numFmtId="3" fontId="33" fillId="0" borderId="6" xfId="10" applyNumberFormat="1" applyFont="1" applyBorder="1"/>
    <xf numFmtId="3" fontId="33" fillId="0" borderId="18" xfId="10" applyNumberFormat="1" applyFont="1" applyFill="1" applyBorder="1"/>
    <xf numFmtId="3" fontId="33" fillId="0" borderId="6" xfId="0" applyNumberFormat="1" applyFont="1" applyBorder="1" applyAlignment="1">
      <alignment horizontal="right"/>
    </xf>
    <xf numFmtId="3" fontId="33" fillId="0" borderId="23" xfId="10" applyNumberFormat="1" applyFont="1" applyFill="1" applyBorder="1"/>
    <xf numFmtId="3" fontId="33" fillId="0" borderId="24" xfId="10" applyNumberFormat="1" applyFont="1" applyFill="1" applyBorder="1"/>
    <xf numFmtId="3" fontId="34" fillId="0" borderId="20" xfId="0" applyNumberFormat="1" applyFont="1" applyBorder="1"/>
    <xf numFmtId="3" fontId="34" fillId="0" borderId="25" xfId="10" applyNumberFormat="1" applyFont="1" applyFill="1" applyBorder="1"/>
    <xf numFmtId="3" fontId="34" fillId="0" borderId="19" xfId="0" applyNumberFormat="1" applyFont="1" applyBorder="1"/>
    <xf numFmtId="3" fontId="33" fillId="0" borderId="1" xfId="0" applyNumberFormat="1" applyFont="1" applyBorder="1"/>
    <xf numFmtId="3" fontId="33" fillId="0" borderId="22" xfId="0" applyNumberFormat="1" applyFont="1" applyBorder="1"/>
    <xf numFmtId="3" fontId="34" fillId="0" borderId="4" xfId="0" applyNumberFormat="1" applyFont="1" applyBorder="1"/>
    <xf numFmtId="3" fontId="33" fillId="0" borderId="26" xfId="0" applyNumberFormat="1" applyFont="1" applyBorder="1" applyAlignment="1"/>
    <xf numFmtId="3" fontId="33" fillId="0" borderId="18" xfId="0" applyNumberFormat="1" applyFont="1" applyFill="1" applyBorder="1"/>
    <xf numFmtId="3" fontId="33" fillId="0" borderId="6" xfId="0" applyNumberFormat="1" applyFont="1" applyBorder="1" applyAlignment="1"/>
    <xf numFmtId="3" fontId="33" fillId="0" borderId="18" xfId="0" applyNumberFormat="1" applyFont="1" applyBorder="1"/>
    <xf numFmtId="3" fontId="33" fillId="0" borderId="23" xfId="0" applyNumberFormat="1" applyFont="1" applyBorder="1"/>
    <xf numFmtId="3" fontId="33" fillId="0" borderId="23" xfId="0" applyNumberFormat="1" applyFont="1" applyBorder="1" applyAlignment="1"/>
    <xf numFmtId="3" fontId="33" fillId="0" borderId="24" xfId="0" applyNumberFormat="1" applyFont="1" applyFill="1" applyBorder="1"/>
    <xf numFmtId="3" fontId="33" fillId="0" borderId="24" xfId="0" applyNumberFormat="1" applyFont="1" applyBorder="1"/>
    <xf numFmtId="3" fontId="33" fillId="0" borderId="27" xfId="0" applyNumberFormat="1" applyFont="1" applyBorder="1" applyAlignment="1"/>
    <xf numFmtId="3" fontId="34" fillId="0" borderId="20" xfId="0" applyNumberFormat="1" applyFont="1" applyBorder="1" applyAlignment="1"/>
    <xf numFmtId="3" fontId="34" fillId="0" borderId="5" xfId="0" applyNumberFormat="1" applyFont="1" applyBorder="1" applyAlignment="1"/>
    <xf numFmtId="3" fontId="34" fillId="0" borderId="19" xfId="0" applyNumberFormat="1" applyFont="1" applyBorder="1" applyAlignment="1"/>
    <xf numFmtId="3" fontId="34" fillId="0" borderId="3" xfId="0" applyNumberFormat="1" applyFont="1" applyBorder="1" applyAlignment="1"/>
    <xf numFmtId="3" fontId="33" fillId="2" borderId="6" xfId="0" applyNumberFormat="1" applyFont="1" applyFill="1" applyBorder="1" applyAlignment="1"/>
    <xf numFmtId="3" fontId="12" fillId="0" borderId="18" xfId="0" applyNumberFormat="1" applyFont="1" applyBorder="1"/>
    <xf numFmtId="3" fontId="38" fillId="0" borderId="18" xfId="0" applyNumberFormat="1" applyFont="1" applyBorder="1"/>
    <xf numFmtId="3" fontId="12" fillId="0" borderId="18" xfId="0" applyNumberFormat="1" applyFont="1" applyFill="1" applyBorder="1"/>
    <xf numFmtId="3" fontId="35" fillId="0" borderId="18" xfId="0" applyNumberFormat="1" applyFont="1" applyBorder="1"/>
    <xf numFmtId="3" fontId="14" fillId="0" borderId="18" xfId="0" applyNumberFormat="1" applyFont="1" applyBorder="1"/>
    <xf numFmtId="3" fontId="37" fillId="0" borderId="18" xfId="0" applyNumberFormat="1" applyFont="1" applyBorder="1"/>
    <xf numFmtId="0" fontId="20" fillId="0" borderId="1" xfId="0" applyFont="1" applyBorder="1"/>
    <xf numFmtId="3" fontId="35" fillId="0" borderId="1" xfId="0" applyNumberFormat="1" applyFont="1" applyBorder="1"/>
    <xf numFmtId="0" fontId="35" fillId="0" borderId="1" xfId="0" applyFont="1" applyBorder="1"/>
    <xf numFmtId="3" fontId="14" fillId="0" borderId="1" xfId="0" applyNumberFormat="1" applyFont="1" applyBorder="1"/>
    <xf numFmtId="0" fontId="36" fillId="0" borderId="1" xfId="0" applyFont="1" applyBorder="1"/>
    <xf numFmtId="3" fontId="37" fillId="0" borderId="1" xfId="0" applyNumberFormat="1" applyFont="1" applyBorder="1"/>
    <xf numFmtId="3" fontId="12" fillId="0" borderId="1" xfId="0" applyNumberFormat="1" applyFont="1" applyBorder="1"/>
    <xf numFmtId="3" fontId="38" fillId="0" borderId="1" xfId="0" applyNumberFormat="1" applyFont="1" applyBorder="1"/>
    <xf numFmtId="3" fontId="12" fillId="0" borderId="1" xfId="0" applyNumberFormat="1" applyFont="1" applyFill="1" applyBorder="1"/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right"/>
    </xf>
    <xf numFmtId="3" fontId="41" fillId="2" borderId="6" xfId="8" applyNumberFormat="1" applyFont="1" applyFill="1" applyBorder="1" applyAlignment="1">
      <alignment horizontal="right" vertical="center"/>
    </xf>
    <xf numFmtId="0" fontId="34" fillId="0" borderId="28" xfId="0" applyFont="1" applyBorder="1"/>
    <xf numFmtId="3" fontId="33" fillId="0" borderId="29" xfId="10" applyNumberFormat="1" applyFont="1" applyFill="1" applyBorder="1"/>
    <xf numFmtId="3" fontId="33" fillId="0" borderId="30" xfId="10" applyNumberFormat="1" applyFont="1" applyFill="1" applyBorder="1"/>
    <xf numFmtId="0" fontId="33" fillId="0" borderId="22" xfId="0" applyFont="1" applyFill="1" applyBorder="1"/>
    <xf numFmtId="3" fontId="33" fillId="0" borderId="27" xfId="10" applyNumberFormat="1" applyFont="1" applyFill="1" applyBorder="1"/>
    <xf numFmtId="3" fontId="33" fillId="0" borderId="26" xfId="10" applyNumberFormat="1" applyFont="1" applyFill="1" applyBorder="1"/>
    <xf numFmtId="3" fontId="33" fillId="0" borderId="29" xfId="0" applyNumberFormat="1" applyFont="1" applyBorder="1"/>
    <xf numFmtId="3" fontId="33" fillId="0" borderId="29" xfId="0" applyNumberFormat="1" applyFont="1" applyBorder="1" applyAlignment="1"/>
    <xf numFmtId="3" fontId="33" fillId="0" borderId="30" xfId="0" applyNumberFormat="1" applyFont="1" applyBorder="1" applyAlignment="1"/>
    <xf numFmtId="3" fontId="44" fillId="0" borderId="18" xfId="0" applyNumberFormat="1" applyFont="1" applyFill="1" applyBorder="1"/>
    <xf numFmtId="0" fontId="33" fillId="0" borderId="4" xfId="0" applyFont="1" applyBorder="1"/>
    <xf numFmtId="3" fontId="33" fillId="0" borderId="20" xfId="10" applyNumberFormat="1" applyFont="1" applyBorder="1"/>
    <xf numFmtId="3" fontId="33" fillId="0" borderId="4" xfId="0" applyNumberFormat="1" applyFont="1" applyBorder="1"/>
    <xf numFmtId="3" fontId="44" fillId="0" borderId="20" xfId="0" applyNumberFormat="1" applyFont="1" applyFill="1" applyBorder="1"/>
    <xf numFmtId="3" fontId="33" fillId="0" borderId="20" xfId="0" applyNumberFormat="1" applyFont="1" applyFill="1" applyBorder="1"/>
    <xf numFmtId="3" fontId="33" fillId="0" borderId="5" xfId="0" applyNumberFormat="1" applyFont="1" applyBorder="1" applyAlignment="1"/>
    <xf numFmtId="0" fontId="10" fillId="0" borderId="22" xfId="0" applyFont="1" applyBorder="1"/>
    <xf numFmtId="1" fontId="11" fillId="0" borderId="24" xfId="1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1" fontId="11" fillId="0" borderId="27" xfId="10" applyNumberFormat="1" applyFont="1" applyBorder="1" applyAlignment="1">
      <alignment horizontal="center"/>
    </xf>
    <xf numFmtId="3" fontId="44" fillId="0" borderId="6" xfId="0" applyNumberFormat="1" applyFont="1" applyBorder="1" applyAlignment="1"/>
    <xf numFmtId="3" fontId="33" fillId="0" borderId="5" xfId="10" applyNumberFormat="1" applyFont="1" applyBorder="1"/>
    <xf numFmtId="3" fontId="34" fillId="0" borderId="5" xfId="0" applyNumberFormat="1" applyFont="1" applyBorder="1"/>
    <xf numFmtId="164" fontId="34" fillId="0" borderId="8" xfId="1" applyNumberFormat="1" applyFont="1" applyBorder="1"/>
    <xf numFmtId="3" fontId="34" fillId="0" borderId="28" xfId="0" applyNumberFormat="1" applyFont="1" applyBorder="1"/>
    <xf numFmtId="0" fontId="9" fillId="0" borderId="31" xfId="0" applyFont="1" applyBorder="1"/>
    <xf numFmtId="0" fontId="9" fillId="0" borderId="32" xfId="0" applyFont="1" applyBorder="1"/>
    <xf numFmtId="0" fontId="8" fillId="0" borderId="33" xfId="0" applyFont="1" applyBorder="1"/>
    <xf numFmtId="0" fontId="14" fillId="0" borderId="31" xfId="0" applyFont="1" applyBorder="1"/>
    <xf numFmtId="0" fontId="8" fillId="0" borderId="31" xfId="0" applyFont="1" applyBorder="1"/>
    <xf numFmtId="0" fontId="12" fillId="0" borderId="31" xfId="0" applyFont="1" applyBorder="1"/>
    <xf numFmtId="0" fontId="27" fillId="0" borderId="31" xfId="0" applyFont="1" applyBorder="1"/>
    <xf numFmtId="0" fontId="37" fillId="0" borderId="31" xfId="0" applyFont="1" applyBorder="1"/>
    <xf numFmtId="0" fontId="35" fillId="0" borderId="18" xfId="0" applyFont="1" applyBorder="1"/>
    <xf numFmtId="1" fontId="14" fillId="0" borderId="21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66" fontId="37" fillId="0" borderId="18" xfId="1" applyNumberFormat="1" applyFont="1" applyBorder="1"/>
    <xf numFmtId="166" fontId="38" fillId="0" borderId="1" xfId="1" applyNumberFormat="1" applyFont="1" applyBorder="1"/>
    <xf numFmtId="3" fontId="41" fillId="2" borderId="18" xfId="8" applyNumberFormat="1" applyFont="1" applyFill="1" applyBorder="1" applyAlignment="1">
      <alignment horizontal="right" vertical="center"/>
    </xf>
    <xf numFmtId="0" fontId="40" fillId="2" borderId="1" xfId="0" applyFont="1" applyFill="1" applyBorder="1" applyAlignment="1">
      <alignment horizontal="left" vertical="center"/>
    </xf>
    <xf numFmtId="0" fontId="40" fillId="2" borderId="4" xfId="0" applyFont="1" applyFill="1" applyBorder="1" applyAlignment="1">
      <alignment vertical="center" wrapText="1"/>
    </xf>
    <xf numFmtId="0" fontId="39" fillId="0" borderId="2" xfId="0" applyFont="1" applyBorder="1" applyAlignment="1">
      <alignment horizontal="center" vertical="center"/>
    </xf>
    <xf numFmtId="3" fontId="39" fillId="0" borderId="19" xfId="0" applyNumberFormat="1" applyFont="1" applyBorder="1" applyAlignment="1">
      <alignment horizontal="center"/>
    </xf>
    <xf numFmtId="0" fontId="39" fillId="0" borderId="19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46" fillId="3" borderId="22" xfId="0" applyFont="1" applyFill="1" applyBorder="1" applyAlignment="1">
      <alignment horizontal="center" vertical="center"/>
    </xf>
    <xf numFmtId="0" fontId="47" fillId="3" borderId="27" xfId="0" applyNumberFormat="1" applyFont="1" applyFill="1" applyBorder="1" applyAlignment="1" applyProtection="1">
      <alignment horizontal="center" vertical="center" wrapText="1" shrinkToFit="1"/>
    </xf>
    <xf numFmtId="0" fontId="47" fillId="3" borderId="34" xfId="0" applyNumberFormat="1" applyFont="1" applyFill="1" applyBorder="1" applyAlignment="1" applyProtection="1">
      <alignment horizontal="center" vertical="center" wrapText="1" shrinkToFit="1"/>
    </xf>
    <xf numFmtId="0" fontId="47" fillId="3" borderId="24" xfId="0" applyNumberFormat="1" applyFont="1" applyFill="1" applyBorder="1" applyAlignment="1" applyProtection="1">
      <alignment horizontal="center" vertical="center" wrapText="1" shrinkToFit="1"/>
    </xf>
    <xf numFmtId="0" fontId="47" fillId="3" borderId="35" xfId="0" applyNumberFormat="1" applyFont="1" applyFill="1" applyBorder="1" applyAlignment="1" applyProtection="1">
      <alignment horizontal="center" vertical="center" wrapText="1" shrinkToFit="1"/>
    </xf>
    <xf numFmtId="0" fontId="47" fillId="3" borderId="22" xfId="0" applyNumberFormat="1" applyFont="1" applyFill="1" applyBorder="1" applyAlignment="1" applyProtection="1">
      <alignment horizontal="center" vertical="center" wrapText="1" shrinkToFit="1"/>
    </xf>
    <xf numFmtId="0" fontId="16" fillId="0" borderId="5" xfId="0" applyFont="1" applyBorder="1" applyAlignment="1">
      <alignment wrapText="1"/>
    </xf>
    <xf numFmtId="166" fontId="32" fillId="0" borderId="36" xfId="3" applyNumberFormat="1" applyFont="1" applyBorder="1"/>
    <xf numFmtId="166" fontId="32" fillId="0" borderId="20" xfId="3" applyNumberFormat="1" applyFont="1" applyBorder="1"/>
    <xf numFmtId="166" fontId="32" fillId="0" borderId="37" xfId="3" applyNumberFormat="1" applyFont="1" applyBorder="1" applyAlignment="1"/>
    <xf numFmtId="166" fontId="32" fillId="0" borderId="4" xfId="3" applyNumberFormat="1" applyFont="1" applyBorder="1"/>
    <xf numFmtId="166" fontId="32" fillId="0" borderId="5" xfId="3" applyNumberFormat="1" applyFont="1" applyBorder="1"/>
    <xf numFmtId="0" fontId="16" fillId="0" borderId="6" xfId="0" applyFont="1" applyBorder="1" applyAlignment="1">
      <alignment wrapText="1"/>
    </xf>
    <xf numFmtId="166" fontId="32" fillId="0" borderId="38" xfId="3" applyNumberFormat="1" applyFont="1" applyBorder="1"/>
    <xf numFmtId="166" fontId="32" fillId="0" borderId="18" xfId="3" applyNumberFormat="1" applyFont="1" applyBorder="1"/>
    <xf numFmtId="166" fontId="32" fillId="0" borderId="1" xfId="3" applyNumberFormat="1" applyFont="1" applyBorder="1"/>
    <xf numFmtId="0" fontId="16" fillId="2" borderId="6" xfId="0" applyFont="1" applyFill="1" applyBorder="1" applyAlignment="1">
      <alignment wrapText="1"/>
    </xf>
    <xf numFmtId="166" fontId="30" fillId="4" borderId="39" xfId="3" applyNumberFormat="1" applyFont="1" applyFill="1" applyBorder="1" applyAlignment="1">
      <alignment horizontal="right"/>
    </xf>
    <xf numFmtId="166" fontId="30" fillId="4" borderId="40" xfId="3" applyNumberFormat="1" applyFont="1" applyFill="1" applyBorder="1" applyAlignment="1">
      <alignment horizontal="right"/>
    </xf>
    <xf numFmtId="166" fontId="30" fillId="4" borderId="41" xfId="3" applyNumberFormat="1" applyFont="1" applyFill="1" applyBorder="1" applyAlignment="1">
      <alignment horizontal="right"/>
    </xf>
    <xf numFmtId="166" fontId="30" fillId="4" borderId="42" xfId="3" applyNumberFormat="1" applyFont="1" applyFill="1" applyBorder="1" applyAlignment="1">
      <alignment horizontal="right"/>
    </xf>
    <xf numFmtId="166" fontId="30" fillId="4" borderId="43" xfId="3" applyNumberFormat="1" applyFont="1" applyFill="1" applyBorder="1" applyAlignment="1">
      <alignment horizontal="right"/>
    </xf>
    <xf numFmtId="0" fontId="28" fillId="0" borderId="0" xfId="0" applyFont="1" applyBorder="1" applyAlignment="1"/>
    <xf numFmtId="0" fontId="23" fillId="0" borderId="0" xfId="0" applyFont="1"/>
    <xf numFmtId="0" fontId="11" fillId="0" borderId="44" xfId="0" applyFont="1" applyBorder="1" applyAlignment="1">
      <alignment wrapText="1"/>
    </xf>
    <xf numFmtId="0" fontId="8" fillId="0" borderId="4" xfId="0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9" fillId="0" borderId="45" xfId="0" applyFont="1" applyBorder="1"/>
    <xf numFmtId="0" fontId="7" fillId="0" borderId="9" xfId="0" applyFont="1" applyBorder="1" applyAlignment="1">
      <alignment horizontal="center" vertical="center" wrapText="1"/>
    </xf>
    <xf numFmtId="166" fontId="14" fillId="0" borderId="2" xfId="1" applyNumberFormat="1" applyFont="1" applyBorder="1" applyAlignment="1">
      <alignment horizontal="right"/>
    </xf>
    <xf numFmtId="166" fontId="14" fillId="0" borderId="46" xfId="1" applyNumberFormat="1" applyFont="1" applyBorder="1" applyAlignment="1">
      <alignment horizontal="right"/>
    </xf>
    <xf numFmtId="0" fontId="46" fillId="0" borderId="18" xfId="0" applyFont="1" applyBorder="1" applyAlignment="1">
      <alignment horizontal="left" vertical="top" wrapText="1"/>
    </xf>
    <xf numFmtId="3" fontId="46" fillId="0" borderId="18" xfId="0" applyNumberFormat="1" applyFont="1" applyBorder="1" applyAlignment="1">
      <alignment horizontal="right" vertical="top" wrapText="1"/>
    </xf>
    <xf numFmtId="0" fontId="49" fillId="0" borderId="18" xfId="0" applyFont="1" applyBorder="1" applyAlignment="1">
      <alignment horizontal="left" vertical="top" wrapText="1"/>
    </xf>
    <xf numFmtId="3" fontId="49" fillId="0" borderId="18" xfId="0" applyNumberFormat="1" applyFont="1" applyBorder="1" applyAlignment="1">
      <alignment horizontal="right" vertical="top" wrapText="1"/>
    </xf>
    <xf numFmtId="3" fontId="10" fillId="0" borderId="1" xfId="0" applyNumberFormat="1" applyFont="1" applyBorder="1"/>
    <xf numFmtId="3" fontId="10" fillId="0" borderId="18" xfId="0" applyNumberFormat="1" applyFont="1" applyBorder="1"/>
    <xf numFmtId="166" fontId="30" fillId="5" borderId="40" xfId="3" applyNumberFormat="1" applyFont="1" applyFill="1" applyBorder="1" applyAlignment="1">
      <alignment horizontal="right"/>
    </xf>
    <xf numFmtId="0" fontId="33" fillId="0" borderId="1" xfId="0" applyFont="1" applyFill="1" applyBorder="1" applyAlignment="1">
      <alignment wrapText="1"/>
    </xf>
    <xf numFmtId="3" fontId="27" fillId="0" borderId="1" xfId="0" applyNumberFormat="1" applyFont="1" applyBorder="1"/>
    <xf numFmtId="3" fontId="2" fillId="0" borderId="18" xfId="0" applyNumberFormat="1" applyFont="1" applyBorder="1"/>
    <xf numFmtId="3" fontId="9" fillId="0" borderId="1" xfId="0" applyNumberFormat="1" applyFont="1" applyFill="1" applyBorder="1"/>
    <xf numFmtId="0" fontId="6" fillId="0" borderId="18" xfId="0" applyFont="1" applyBorder="1"/>
    <xf numFmtId="0" fontId="50" fillId="0" borderId="0" xfId="0" applyFont="1"/>
    <xf numFmtId="3" fontId="12" fillId="0" borderId="34" xfId="0" applyNumberFormat="1" applyFont="1" applyBorder="1"/>
    <xf numFmtId="0" fontId="37" fillId="0" borderId="32" xfId="0" applyFont="1" applyFill="1" applyBorder="1"/>
    <xf numFmtId="0" fontId="15" fillId="0" borderId="18" xfId="0" applyFont="1" applyBorder="1"/>
    <xf numFmtId="3" fontId="41" fillId="2" borderId="20" xfId="8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0" fontId="15" fillId="0" borderId="0" xfId="0" applyFont="1"/>
    <xf numFmtId="3" fontId="51" fillId="4" borderId="18" xfId="0" applyNumberFormat="1" applyFont="1" applyFill="1" applyBorder="1" applyAlignment="1" applyProtection="1">
      <alignment horizontal="right" vertical="center" wrapText="1" shrinkToFit="1"/>
    </xf>
    <xf numFmtId="3" fontId="51" fillId="4" borderId="18" xfId="0" applyNumberFormat="1" applyFont="1" applyFill="1" applyBorder="1" applyAlignment="1" applyProtection="1">
      <alignment vertical="center" wrapText="1" shrinkToFit="1"/>
    </xf>
    <xf numFmtId="3" fontId="52" fillId="4" borderId="18" xfId="0" applyNumberFormat="1" applyFont="1" applyFill="1" applyBorder="1" applyAlignment="1" applyProtection="1">
      <alignment horizontal="right" vertical="center" wrapText="1" shrinkToFit="1"/>
    </xf>
    <xf numFmtId="0" fontId="54" fillId="0" borderId="0" xfId="0" applyFont="1"/>
    <xf numFmtId="3" fontId="0" fillId="0" borderId="0" xfId="0" applyNumberFormat="1" applyFill="1"/>
    <xf numFmtId="0" fontId="0" fillId="0" borderId="0" xfId="0" applyFill="1"/>
    <xf numFmtId="166" fontId="0" fillId="2" borderId="6" xfId="1" applyNumberFormat="1" applyFont="1" applyFill="1" applyBorder="1" applyAlignment="1">
      <alignment horizontal="right"/>
    </xf>
    <xf numFmtId="0" fontId="31" fillId="0" borderId="18" xfId="0" applyFont="1" applyBorder="1" applyAlignment="1">
      <alignment wrapText="1"/>
    </xf>
    <xf numFmtId="49" fontId="51" fillId="4" borderId="47" xfId="0" applyNumberFormat="1" applyFont="1" applyFill="1" applyBorder="1" applyAlignment="1" applyProtection="1">
      <alignment horizontal="left" vertical="center" wrapText="1" shrinkToFit="1"/>
    </xf>
    <xf numFmtId="0" fontId="0" fillId="0" borderId="18" xfId="0" applyBorder="1" applyAlignment="1">
      <alignment horizontal="center"/>
    </xf>
    <xf numFmtId="49" fontId="52" fillId="4" borderId="47" xfId="0" applyNumberFormat="1" applyFont="1" applyFill="1" applyBorder="1" applyAlignment="1" applyProtection="1">
      <alignment horizontal="left" vertical="center" wrapText="1" shrinkToFit="1"/>
    </xf>
    <xf numFmtId="0" fontId="40" fillId="2" borderId="7" xfId="0" applyFont="1" applyFill="1" applyBorder="1" applyAlignment="1">
      <alignment horizontal="left" vertical="center"/>
    </xf>
    <xf numFmtId="3" fontId="41" fillId="2" borderId="25" xfId="8" applyNumberFormat="1" applyFont="1" applyFill="1" applyBorder="1" applyAlignment="1">
      <alignment horizontal="right" vertical="center"/>
    </xf>
    <xf numFmtId="3" fontId="41" fillId="2" borderId="8" xfId="8" applyNumberFormat="1" applyFont="1" applyFill="1" applyBorder="1" applyAlignment="1">
      <alignment horizontal="right" vertical="center"/>
    </xf>
    <xf numFmtId="0" fontId="39" fillId="2" borderId="2" xfId="0" applyFont="1" applyFill="1" applyBorder="1" applyAlignment="1">
      <alignment horizontal="left" vertical="center"/>
    </xf>
    <xf numFmtId="3" fontId="42" fillId="2" borderId="19" xfId="8" applyNumberFormat="1" applyFont="1" applyFill="1" applyBorder="1" applyAlignment="1">
      <alignment horizontal="right" vertical="center"/>
    </xf>
    <xf numFmtId="3" fontId="42" fillId="2" borderId="3" xfId="8" applyNumberFormat="1" applyFont="1" applyFill="1" applyBorder="1" applyAlignment="1">
      <alignment horizontal="right" vertical="center"/>
    </xf>
    <xf numFmtId="166" fontId="0" fillId="0" borderId="40" xfId="1" applyNumberFormat="1" applyFont="1" applyBorder="1"/>
    <xf numFmtId="166" fontId="0" fillId="0" borderId="40" xfId="1" applyNumberFormat="1" applyFont="1" applyBorder="1" applyAlignment="1">
      <alignment horizontal="center"/>
    </xf>
    <xf numFmtId="166" fontId="15" fillId="5" borderId="19" xfId="0" applyNumberFormat="1" applyFont="1" applyFill="1" applyBorder="1"/>
    <xf numFmtId="166" fontId="30" fillId="4" borderId="3" xfId="3" applyNumberFormat="1" applyFont="1" applyFill="1" applyBorder="1" applyAlignment="1">
      <alignment horizontal="right"/>
    </xf>
    <xf numFmtId="166" fontId="30" fillId="4" borderId="51" xfId="3" applyNumberFormat="1" applyFont="1" applyFill="1" applyBorder="1" applyAlignment="1">
      <alignment horizontal="right"/>
    </xf>
    <xf numFmtId="3" fontId="29" fillId="0" borderId="18" xfId="0" applyNumberFormat="1" applyFont="1" applyFill="1" applyBorder="1"/>
    <xf numFmtId="0" fontId="29" fillId="0" borderId="18" xfId="0" applyFont="1" applyFill="1" applyBorder="1" applyAlignment="1">
      <alignment horizontal="right"/>
    </xf>
    <xf numFmtId="0" fontId="29" fillId="0" borderId="18" xfId="0" applyFont="1" applyFill="1" applyBorder="1" applyAlignment="1">
      <alignment horizontal="center"/>
    </xf>
    <xf numFmtId="3" fontId="29" fillId="0" borderId="20" xfId="0" applyNumberFormat="1" applyFont="1" applyFill="1" applyBorder="1"/>
    <xf numFmtId="0" fontId="48" fillId="0" borderId="4" xfId="0" applyFont="1" applyFill="1" applyBorder="1"/>
    <xf numFmtId="0" fontId="48" fillId="0" borderId="20" xfId="0" applyFont="1" applyFill="1" applyBorder="1" applyAlignment="1">
      <alignment horizontal="right"/>
    </xf>
    <xf numFmtId="0" fontId="48" fillId="0" borderId="5" xfId="0" applyFont="1" applyFill="1" applyBorder="1" applyAlignment="1">
      <alignment horizontal="center"/>
    </xf>
    <xf numFmtId="0" fontId="29" fillId="0" borderId="1" xfId="0" applyFont="1" applyFill="1" applyBorder="1"/>
    <xf numFmtId="0" fontId="29" fillId="0" borderId="6" xfId="0" applyFont="1" applyFill="1" applyBorder="1" applyAlignment="1">
      <alignment horizontal="center"/>
    </xf>
    <xf numFmtId="3" fontId="29" fillId="0" borderId="6" xfId="0" applyNumberFormat="1" applyFont="1" applyFill="1" applyBorder="1"/>
    <xf numFmtId="0" fontId="28" fillId="0" borderId="2" xfId="0" applyFont="1" applyFill="1" applyBorder="1"/>
    <xf numFmtId="3" fontId="28" fillId="0" borderId="19" xfId="0" applyNumberFormat="1" applyFont="1" applyFill="1" applyBorder="1" applyAlignment="1">
      <alignment horizontal="right"/>
    </xf>
    <xf numFmtId="3" fontId="28" fillId="0" borderId="2" xfId="0" applyNumberFormat="1" applyFont="1" applyBorder="1"/>
    <xf numFmtId="0" fontId="28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right"/>
    </xf>
    <xf numFmtId="0" fontId="28" fillId="0" borderId="3" xfId="0" applyFont="1" applyBorder="1" applyAlignment="1">
      <alignment horizontal="center"/>
    </xf>
    <xf numFmtId="0" fontId="29" fillId="0" borderId="20" xfId="0" applyFont="1" applyFill="1" applyBorder="1" applyAlignment="1"/>
    <xf numFmtId="3" fontId="51" fillId="0" borderId="0" xfId="0" applyNumberFormat="1" applyFont="1" applyBorder="1" applyAlignment="1">
      <alignment horizontal="right"/>
    </xf>
    <xf numFmtId="0" fontId="51" fillId="0" borderId="0" xfId="0" applyFont="1"/>
    <xf numFmtId="3" fontId="51" fillId="0" borderId="18" xfId="10" applyNumberFormat="1" applyFont="1" applyFill="1" applyBorder="1" applyAlignment="1" applyProtection="1">
      <alignment vertical="center"/>
    </xf>
    <xf numFmtId="3" fontId="51" fillId="0" borderId="18" xfId="10" applyNumberFormat="1" applyFont="1" applyFill="1" applyBorder="1" applyAlignment="1" applyProtection="1">
      <alignment horizontal="center" vertical="center"/>
    </xf>
    <xf numFmtId="3" fontId="51" fillId="0" borderId="18" xfId="0" applyNumberFormat="1" applyFont="1" applyBorder="1" applyAlignment="1">
      <alignment vertical="center"/>
    </xf>
    <xf numFmtId="166" fontId="51" fillId="0" borderId="18" xfId="1" applyNumberFormat="1" applyFont="1" applyBorder="1" applyAlignment="1">
      <alignment vertical="center"/>
    </xf>
    <xf numFmtId="3" fontId="51" fillId="0" borderId="18" xfId="0" applyNumberFormat="1" applyFont="1" applyBorder="1" applyAlignment="1">
      <alignment vertical="center" wrapText="1"/>
    </xf>
    <xf numFmtId="0" fontId="0" fillId="0" borderId="18" xfId="0" applyBorder="1" applyAlignment="1">
      <alignment vertical="center"/>
    </xf>
    <xf numFmtId="3" fontId="52" fillId="0" borderId="18" xfId="0" applyNumberFormat="1" applyFont="1" applyBorder="1" applyAlignment="1">
      <alignment horizontal="right" vertical="center"/>
    </xf>
    <xf numFmtId="3" fontId="52" fillId="0" borderId="18" xfId="0" applyNumberFormat="1" applyFont="1" applyBorder="1" applyAlignment="1">
      <alignment vertical="center"/>
    </xf>
    <xf numFmtId="166" fontId="52" fillId="0" borderId="18" xfId="1" applyNumberFormat="1" applyFont="1" applyBorder="1" applyAlignment="1">
      <alignment horizontal="right" vertical="center"/>
    </xf>
    <xf numFmtId="3" fontId="51" fillId="0" borderId="18" xfId="10" applyNumberFormat="1" applyFont="1" applyBorder="1" applyAlignment="1" applyProtection="1">
      <alignment vertical="center"/>
    </xf>
    <xf numFmtId="3" fontId="51" fillId="0" borderId="18" xfId="0" applyNumberFormat="1" applyFont="1" applyBorder="1" applyAlignment="1">
      <alignment horizontal="right" vertical="center"/>
    </xf>
    <xf numFmtId="166" fontId="51" fillId="0" borderId="18" xfId="1" applyNumberFormat="1" applyFont="1" applyBorder="1" applyAlignment="1">
      <alignment horizontal="right" vertical="center"/>
    </xf>
    <xf numFmtId="166" fontId="51" fillId="7" borderId="18" xfId="1" applyNumberFormat="1" applyFont="1" applyFill="1" applyBorder="1" applyAlignment="1">
      <alignment vertical="center"/>
    </xf>
    <xf numFmtId="166" fontId="51" fillId="8" borderId="18" xfId="1" applyNumberFormat="1" applyFont="1" applyFill="1" applyBorder="1" applyAlignment="1">
      <alignment vertical="center"/>
    </xf>
    <xf numFmtId="3" fontId="57" fillId="0" borderId="0" xfId="0" applyNumberFormat="1" applyFont="1" applyBorder="1" applyAlignment="1">
      <alignment horizontal="center" vertical="center"/>
    </xf>
    <xf numFmtId="0" fontId="58" fillId="0" borderId="0" xfId="0" applyFont="1"/>
    <xf numFmtId="0" fontId="58" fillId="0" borderId="0" xfId="0" applyFont="1" applyAlignment="1">
      <alignment horizontal="right"/>
    </xf>
    <xf numFmtId="0" fontId="58" fillId="0" borderId="7" xfId="0" applyFont="1" applyBorder="1"/>
    <xf numFmtId="1" fontId="57" fillId="0" borderId="25" xfId="10" applyNumberFormat="1" applyFont="1" applyBorder="1" applyAlignment="1" applyProtection="1">
      <alignment horizontal="center" vertical="center"/>
    </xf>
    <xf numFmtId="0" fontId="58" fillId="0" borderId="25" xfId="0" applyFont="1" applyBorder="1" applyAlignment="1">
      <alignment horizontal="center" vertical="center"/>
    </xf>
    <xf numFmtId="1" fontId="57" fillId="0" borderId="8" xfId="10" applyNumberFormat="1" applyFont="1" applyFill="1" applyBorder="1" applyAlignment="1" applyProtection="1">
      <alignment horizontal="center" vertical="center"/>
    </xf>
    <xf numFmtId="0" fontId="58" fillId="0" borderId="21" xfId="0" applyFont="1" applyBorder="1"/>
    <xf numFmtId="3" fontId="58" fillId="0" borderId="23" xfId="10" applyNumberFormat="1" applyFont="1" applyBorder="1" applyProtection="1"/>
    <xf numFmtId="3" fontId="58" fillId="0" borderId="23" xfId="0" applyNumberFormat="1" applyFont="1" applyBorder="1"/>
    <xf numFmtId="166" fontId="58" fillId="0" borderId="23" xfId="1" applyNumberFormat="1" applyFont="1" applyBorder="1" applyProtection="1"/>
    <xf numFmtId="166" fontId="58" fillId="0" borderId="26" xfId="1" applyNumberFormat="1" applyFont="1" applyBorder="1" applyProtection="1"/>
    <xf numFmtId="0" fontId="58" fillId="0" borderId="1" xfId="0" applyFont="1" applyBorder="1"/>
    <xf numFmtId="166" fontId="58" fillId="0" borderId="18" xfId="1" applyNumberFormat="1" applyFont="1" applyBorder="1" applyProtection="1"/>
    <xf numFmtId="3" fontId="58" fillId="0" borderId="18" xfId="10" applyNumberFormat="1" applyFont="1" applyBorder="1" applyProtection="1"/>
    <xf numFmtId="3" fontId="58" fillId="0" borderId="18" xfId="0" applyNumberFormat="1" applyFont="1" applyBorder="1"/>
    <xf numFmtId="166" fontId="58" fillId="0" borderId="6" xfId="1" applyNumberFormat="1" applyFont="1" applyBorder="1" applyProtection="1"/>
    <xf numFmtId="0" fontId="57" fillId="0" borderId="1" xfId="0" applyFont="1" applyBorder="1"/>
    <xf numFmtId="166" fontId="57" fillId="0" borderId="18" xfId="1" applyNumberFormat="1" applyFont="1" applyBorder="1" applyAlignment="1" applyProtection="1">
      <alignment horizontal="right"/>
    </xf>
    <xf numFmtId="3" fontId="57" fillId="0" borderId="18" xfId="10" applyNumberFormat="1" applyFont="1" applyBorder="1" applyProtection="1"/>
    <xf numFmtId="3" fontId="57" fillId="0" borderId="18" xfId="0" applyNumberFormat="1" applyFont="1" applyBorder="1"/>
    <xf numFmtId="166" fontId="57" fillId="0" borderId="6" xfId="1" applyNumberFormat="1" applyFont="1" applyBorder="1" applyProtection="1"/>
    <xf numFmtId="166" fontId="58" fillId="0" borderId="25" xfId="1" applyNumberFormat="1" applyFont="1" applyBorder="1" applyProtection="1"/>
    <xf numFmtId="3" fontId="58" fillId="0" borderId="25" xfId="10" applyNumberFormat="1" applyFont="1" applyBorder="1" applyProtection="1"/>
    <xf numFmtId="3" fontId="58" fillId="0" borderId="25" xfId="0" applyNumberFormat="1" applyFont="1" applyBorder="1"/>
    <xf numFmtId="166" fontId="58" fillId="0" borderId="8" xfId="1" applyNumberFormat="1" applyFont="1" applyBorder="1" applyProtection="1"/>
    <xf numFmtId="0" fontId="57" fillId="0" borderId="2" xfId="0" applyFont="1" applyBorder="1"/>
    <xf numFmtId="166" fontId="57" fillId="0" borderId="19" xfId="1" applyNumberFormat="1" applyFont="1" applyBorder="1" applyProtection="1"/>
    <xf numFmtId="3" fontId="57" fillId="0" borderId="19" xfId="10" applyNumberFormat="1" applyFont="1" applyBorder="1" applyProtection="1"/>
    <xf numFmtId="3" fontId="57" fillId="0" borderId="19" xfId="0" applyNumberFormat="1" applyFont="1" applyBorder="1"/>
    <xf numFmtId="166" fontId="57" fillId="0" borderId="3" xfId="1" applyNumberFormat="1" applyFont="1" applyBorder="1" applyProtection="1"/>
    <xf numFmtId="0" fontId="52" fillId="0" borderId="0" xfId="0" applyFont="1" applyBorder="1"/>
    <xf numFmtId="3" fontId="52" fillId="0" borderId="0" xfId="0" applyNumberFormat="1" applyFont="1" applyBorder="1"/>
    <xf numFmtId="3" fontId="52" fillId="0" borderId="0" xfId="10" applyNumberFormat="1" applyFont="1" applyFill="1" applyBorder="1" applyAlignment="1" applyProtection="1">
      <alignment horizontal="center" vertical="center"/>
    </xf>
    <xf numFmtId="166" fontId="52" fillId="0" borderId="0" xfId="1" applyNumberFormat="1" applyFont="1" applyBorder="1"/>
    <xf numFmtId="166" fontId="52" fillId="0" borderId="0" xfId="1" applyNumberFormat="1" applyFont="1" applyBorder="1" applyAlignment="1">
      <alignment horizontal="center" vertical="center"/>
    </xf>
    <xf numFmtId="0" fontId="51" fillId="0" borderId="1" xfId="0" applyFont="1" applyBorder="1" applyAlignment="1">
      <alignment vertical="center"/>
    </xf>
    <xf numFmtId="166" fontId="51" fillId="0" borderId="6" xfId="1" applyNumberFormat="1" applyFont="1" applyBorder="1" applyAlignment="1">
      <alignment horizontal="center" vertical="center"/>
    </xf>
    <xf numFmtId="0" fontId="51" fillId="0" borderId="1" xfId="0" applyFont="1" applyBorder="1" applyAlignment="1">
      <alignment vertical="center" wrapText="1"/>
    </xf>
    <xf numFmtId="0" fontId="52" fillId="0" borderId="1" xfId="0" applyFont="1" applyBorder="1" applyAlignment="1">
      <alignment vertical="center"/>
    </xf>
    <xf numFmtId="166" fontId="52" fillId="0" borderId="6" xfId="1" applyNumberFormat="1" applyFont="1" applyBorder="1" applyAlignment="1">
      <alignment horizontal="center" vertical="center"/>
    </xf>
    <xf numFmtId="3" fontId="53" fillId="7" borderId="0" xfId="0" applyNumberFormat="1" applyFont="1" applyFill="1" applyBorder="1" applyAlignment="1">
      <alignment horizontal="left" wrapText="1"/>
    </xf>
    <xf numFmtId="3" fontId="2" fillId="7" borderId="0" xfId="0" applyNumberFormat="1" applyFont="1" applyFill="1" applyBorder="1" applyAlignment="1">
      <alignment horizontal="left" wrapText="1"/>
    </xf>
    <xf numFmtId="166" fontId="17" fillId="7" borderId="0" xfId="1" applyNumberFormat="1" applyFont="1" applyFill="1" applyBorder="1" applyAlignment="1">
      <alignment horizontal="center"/>
    </xf>
    <xf numFmtId="166" fontId="24" fillId="7" borderId="0" xfId="1" applyNumberFormat="1" applyFont="1" applyFill="1" applyBorder="1" applyAlignment="1">
      <alignment horizontal="center"/>
    </xf>
    <xf numFmtId="0" fontId="0" fillId="7" borderId="0" xfId="0" applyFill="1"/>
    <xf numFmtId="3" fontId="41" fillId="0" borderId="4" xfId="0" applyNumberFormat="1" applyFont="1" applyBorder="1"/>
    <xf numFmtId="3" fontId="41" fillId="0" borderId="1" xfId="0" applyNumberFormat="1" applyFont="1" applyBorder="1"/>
    <xf numFmtId="3" fontId="41" fillId="0" borderId="18" xfId="0" applyNumberFormat="1" applyFont="1" applyBorder="1"/>
    <xf numFmtId="3" fontId="41" fillId="0" borderId="7" xfId="0" applyNumberFormat="1" applyFont="1" applyBorder="1"/>
    <xf numFmtId="0" fontId="59" fillId="0" borderId="1" xfId="0" applyFont="1" applyBorder="1"/>
    <xf numFmtId="3" fontId="59" fillId="0" borderId="1" xfId="0" applyNumberFormat="1" applyFont="1" applyBorder="1"/>
    <xf numFmtId="3" fontId="59" fillId="0" borderId="7" xfId="0" applyNumberFormat="1" applyFont="1" applyBorder="1"/>
    <xf numFmtId="3" fontId="41" fillId="0" borderId="6" xfId="0" applyNumberFormat="1" applyFont="1" applyBorder="1"/>
    <xf numFmtId="3" fontId="41" fillId="7" borderId="1" xfId="0" applyNumberFormat="1" applyFont="1" applyFill="1" applyBorder="1" applyAlignment="1">
      <alignment horizontal="left" wrapText="1"/>
    </xf>
    <xf numFmtId="3" fontId="41" fillId="0" borderId="20" xfId="0" applyNumberFormat="1" applyFont="1" applyBorder="1"/>
    <xf numFmtId="3" fontId="41" fillId="0" borderId="5" xfId="0" applyNumberFormat="1" applyFont="1" applyBorder="1"/>
    <xf numFmtId="3" fontId="42" fillId="7" borderId="2" xfId="0" applyNumberFormat="1" applyFont="1" applyFill="1" applyBorder="1" applyAlignment="1">
      <alignment horizontal="center" wrapText="1"/>
    </xf>
    <xf numFmtId="3" fontId="42" fillId="0" borderId="19" xfId="0" applyNumberFormat="1" applyFont="1" applyBorder="1" applyAlignment="1">
      <alignment horizontal="center"/>
    </xf>
    <xf numFmtId="3" fontId="42" fillId="0" borderId="3" xfId="0" applyNumberFormat="1" applyFont="1" applyBorder="1" applyAlignment="1">
      <alignment horizontal="center"/>
    </xf>
    <xf numFmtId="3" fontId="41" fillId="0" borderId="25" xfId="0" applyNumberFormat="1" applyFont="1" applyBorder="1"/>
    <xf numFmtId="3" fontId="41" fillId="0" borderId="8" xfId="0" applyNumberFormat="1" applyFont="1" applyBorder="1"/>
    <xf numFmtId="3" fontId="28" fillId="7" borderId="4" xfId="0" applyNumberFormat="1" applyFont="1" applyFill="1" applyBorder="1" applyAlignment="1">
      <alignment horizontal="left" wrapText="1"/>
    </xf>
    <xf numFmtId="166" fontId="28" fillId="7" borderId="20" xfId="1" applyNumberFormat="1" applyFont="1" applyFill="1" applyBorder="1" applyAlignment="1">
      <alignment horizontal="center"/>
    </xf>
    <xf numFmtId="166" fontId="28" fillId="7" borderId="5" xfId="1" applyNumberFormat="1" applyFont="1" applyFill="1" applyBorder="1" applyAlignment="1">
      <alignment horizontal="center"/>
    </xf>
    <xf numFmtId="3" fontId="42" fillId="0" borderId="2" xfId="0" applyNumberFormat="1" applyFont="1" applyBorder="1"/>
    <xf numFmtId="3" fontId="42" fillId="0" borderId="19" xfId="0" applyNumberFormat="1" applyFont="1" applyBorder="1"/>
    <xf numFmtId="3" fontId="42" fillId="0" borderId="3" xfId="0" applyNumberFormat="1" applyFont="1" applyBorder="1"/>
    <xf numFmtId="3" fontId="42" fillId="0" borderId="3" xfId="0" applyNumberFormat="1" applyFont="1" applyBorder="1" applyAlignment="1">
      <alignment horizontal="right"/>
    </xf>
    <xf numFmtId="3" fontId="2" fillId="7" borderId="28" xfId="0" applyNumberFormat="1" applyFont="1" applyFill="1" applyBorder="1" applyAlignment="1">
      <alignment horizontal="left" wrapText="1"/>
    </xf>
    <xf numFmtId="166" fontId="17" fillId="7" borderId="29" xfId="1" applyNumberFormat="1" applyFont="1" applyFill="1" applyBorder="1" applyAlignment="1">
      <alignment horizontal="center"/>
    </xf>
    <xf numFmtId="166" fontId="24" fillId="7" borderId="29" xfId="1" applyNumberFormat="1" applyFont="1" applyFill="1" applyBorder="1" applyAlignment="1">
      <alignment horizontal="center"/>
    </xf>
    <xf numFmtId="166" fontId="24" fillId="7" borderId="30" xfId="1" applyNumberFormat="1" applyFont="1" applyFill="1" applyBorder="1" applyAlignment="1">
      <alignment horizontal="center"/>
    </xf>
    <xf numFmtId="0" fontId="24" fillId="0" borderId="0" xfId="0" applyFont="1"/>
    <xf numFmtId="166" fontId="0" fillId="0" borderId="0" xfId="1" applyNumberFormat="1" applyFont="1"/>
    <xf numFmtId="3" fontId="60" fillId="0" borderId="1" xfId="0" applyNumberFormat="1" applyFont="1" applyBorder="1"/>
    <xf numFmtId="3" fontId="60" fillId="0" borderId="18" xfId="0" applyNumberFormat="1" applyFont="1" applyBorder="1"/>
    <xf numFmtId="3" fontId="0" fillId="0" borderId="0" xfId="0" applyNumberFormat="1" applyFont="1"/>
    <xf numFmtId="0" fontId="0" fillId="0" borderId="0" xfId="0" applyFont="1"/>
    <xf numFmtId="0" fontId="28" fillId="0" borderId="20" xfId="0" applyFont="1" applyFill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3" fontId="29" fillId="0" borderId="20" xfId="0" applyNumberFormat="1" applyFont="1" applyFill="1" applyBorder="1" applyAlignment="1"/>
    <xf numFmtId="3" fontId="29" fillId="0" borderId="18" xfId="0" applyNumberFormat="1" applyFont="1" applyFill="1" applyBorder="1" applyAlignment="1"/>
    <xf numFmtId="3" fontId="41" fillId="0" borderId="18" xfId="0" applyNumberFormat="1" applyFont="1" applyBorder="1" applyAlignment="1">
      <alignment horizontal="right"/>
    </xf>
    <xf numFmtId="3" fontId="41" fillId="0" borderId="6" xfId="0" applyNumberFormat="1" applyFont="1" applyBorder="1" applyAlignment="1">
      <alignment horizontal="right"/>
    </xf>
    <xf numFmtId="3" fontId="41" fillId="0" borderId="25" xfId="0" applyNumberFormat="1" applyFont="1" applyBorder="1" applyAlignment="1">
      <alignment horizontal="right"/>
    </xf>
    <xf numFmtId="3" fontId="41" fillId="0" borderId="8" xfId="0" applyNumberFormat="1" applyFont="1" applyBorder="1" applyAlignment="1">
      <alignment horizontal="right"/>
    </xf>
    <xf numFmtId="0" fontId="52" fillId="0" borderId="22" xfId="0" applyFont="1" applyBorder="1" applyAlignment="1">
      <alignment horizontal="center"/>
    </xf>
    <xf numFmtId="0" fontId="52" fillId="0" borderId="24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/>
    </xf>
    <xf numFmtId="0" fontId="52" fillId="0" borderId="27" xfId="0" applyFont="1" applyBorder="1" applyAlignment="1">
      <alignment horizontal="center" vertical="center"/>
    </xf>
    <xf numFmtId="0" fontId="51" fillId="0" borderId="4" xfId="0" applyFont="1" applyBorder="1" applyAlignment="1">
      <alignment vertical="center"/>
    </xf>
    <xf numFmtId="3" fontId="51" fillId="0" borderId="20" xfId="10" applyNumberFormat="1" applyFont="1" applyFill="1" applyBorder="1" applyAlignment="1" applyProtection="1">
      <alignment vertical="center"/>
    </xf>
    <xf numFmtId="3" fontId="51" fillId="0" borderId="20" xfId="10" applyNumberFormat="1" applyFont="1" applyFill="1" applyBorder="1" applyAlignment="1" applyProtection="1">
      <alignment horizontal="center" vertical="center"/>
    </xf>
    <xf numFmtId="3" fontId="51" fillId="0" borderId="20" xfId="0" applyNumberFormat="1" applyFont="1" applyBorder="1" applyAlignment="1">
      <alignment vertical="center"/>
    </xf>
    <xf numFmtId="166" fontId="51" fillId="0" borderId="20" xfId="1" applyNumberFormat="1" applyFont="1" applyFill="1" applyBorder="1" applyAlignment="1">
      <alignment vertical="center"/>
    </xf>
    <xf numFmtId="166" fontId="51" fillId="0" borderId="20" xfId="1" applyNumberFormat="1" applyFont="1" applyBorder="1" applyAlignment="1">
      <alignment vertical="center"/>
    </xf>
    <xf numFmtId="166" fontId="51" fillId="0" borderId="5" xfId="1" applyNumberFormat="1" applyFont="1" applyBorder="1" applyAlignment="1">
      <alignment horizontal="center" vertical="center"/>
    </xf>
    <xf numFmtId="9" fontId="51" fillId="0" borderId="18" xfId="10" applyFont="1" applyFill="1" applyBorder="1" applyAlignment="1" applyProtection="1">
      <alignment horizontal="center" vertical="center"/>
    </xf>
    <xf numFmtId="9" fontId="52" fillId="0" borderId="18" xfId="10" applyFont="1" applyFill="1" applyBorder="1" applyAlignment="1" applyProtection="1">
      <alignment horizontal="center" vertical="center"/>
    </xf>
    <xf numFmtId="0" fontId="51" fillId="0" borderId="7" xfId="0" applyFont="1" applyBorder="1" applyAlignment="1">
      <alignment vertical="center"/>
    </xf>
    <xf numFmtId="3" fontId="51" fillId="0" borderId="25" xfId="10" applyNumberFormat="1" applyFont="1" applyBorder="1" applyAlignment="1" applyProtection="1">
      <alignment vertical="center"/>
    </xf>
    <xf numFmtId="3" fontId="51" fillId="0" borderId="25" xfId="10" applyNumberFormat="1" applyFont="1" applyFill="1" applyBorder="1" applyAlignment="1" applyProtection="1">
      <alignment horizontal="center" vertical="center"/>
    </xf>
    <xf numFmtId="3" fontId="51" fillId="0" borderId="25" xfId="0" applyNumberFormat="1" applyFont="1" applyBorder="1" applyAlignment="1">
      <alignment vertical="center"/>
    </xf>
    <xf numFmtId="166" fontId="51" fillId="0" borderId="25" xfId="1" applyNumberFormat="1" applyFont="1" applyBorder="1" applyAlignment="1">
      <alignment vertical="center"/>
    </xf>
    <xf numFmtId="166" fontId="51" fillId="0" borderId="8" xfId="1" applyNumberFormat="1" applyFont="1" applyBorder="1" applyAlignment="1">
      <alignment horizontal="center" vertical="center"/>
    </xf>
    <xf numFmtId="0" fontId="52" fillId="0" borderId="2" xfId="0" applyFont="1" applyBorder="1"/>
    <xf numFmtId="3" fontId="52" fillId="0" borderId="19" xfId="0" applyNumberFormat="1" applyFont="1" applyBorder="1"/>
    <xf numFmtId="3" fontId="52" fillId="0" borderId="19" xfId="10" applyNumberFormat="1" applyFont="1" applyFill="1" applyBorder="1" applyAlignment="1" applyProtection="1">
      <alignment horizontal="center" vertical="center"/>
    </xf>
    <xf numFmtId="166" fontId="52" fillId="0" borderId="19" xfId="1" applyNumberFormat="1" applyFont="1" applyBorder="1"/>
    <xf numFmtId="166" fontId="52" fillId="0" borderId="3" xfId="1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3" fontId="22" fillId="0" borderId="0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7" fillId="0" borderId="0" xfId="0" applyNumberFormat="1" applyFont="1" applyBorder="1" applyAlignment="1">
      <alignment horizontal="center" vertical="center"/>
    </xf>
    <xf numFmtId="3" fontId="43" fillId="0" borderId="0" xfId="0" applyNumberFormat="1" applyFont="1" applyAlignment="1">
      <alignment horizontal="center"/>
    </xf>
    <xf numFmtId="0" fontId="22" fillId="0" borderId="0" xfId="0" applyFont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19" xfId="0" applyFont="1" applyFill="1" applyBorder="1" applyAlignment="1">
      <alignment horizontal="center"/>
    </xf>
    <xf numFmtId="0" fontId="28" fillId="0" borderId="48" xfId="0" applyFont="1" applyBorder="1" applyAlignment="1">
      <alignment horizontal="center"/>
    </xf>
    <xf numFmtId="0" fontId="15" fillId="4" borderId="39" xfId="0" applyFont="1" applyFill="1" applyBorder="1" applyAlignment="1">
      <alignment horizontal="center"/>
    </xf>
    <xf numFmtId="0" fontId="15" fillId="4" borderId="43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45" fillId="4" borderId="21" xfId="0" applyNumberFormat="1" applyFont="1" applyFill="1" applyBorder="1" applyAlignment="1" applyProtection="1">
      <alignment horizontal="center" vertical="center" wrapText="1" shrinkToFit="1"/>
    </xf>
    <xf numFmtId="0" fontId="45" fillId="4" borderId="26" xfId="0" applyNumberFormat="1" applyFont="1" applyFill="1" applyBorder="1" applyAlignment="1" applyProtection="1">
      <alignment horizontal="center" vertical="center" wrapText="1" shrinkToFit="1"/>
    </xf>
    <xf numFmtId="0" fontId="15" fillId="4" borderId="49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4" borderId="50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9" fillId="6" borderId="18" xfId="7" applyFont="1" applyFill="1" applyBorder="1" applyAlignment="1">
      <alignment horizontal="center" vertical="top" wrapText="1"/>
    </xf>
    <xf numFmtId="0" fontId="1" fillId="0" borderId="0" xfId="7" applyFont="1" applyBorder="1" applyAlignment="1">
      <alignment horizontal="right"/>
    </xf>
    <xf numFmtId="0" fontId="24" fillId="0" borderId="0" xfId="7" applyFont="1" applyBorder="1" applyAlignment="1">
      <alignment horizontal="center"/>
    </xf>
    <xf numFmtId="0" fontId="14" fillId="0" borderId="0" xfId="7" applyFont="1" applyBorder="1" applyAlignment="1">
      <alignment horizontal="center"/>
    </xf>
    <xf numFmtId="0" fontId="0" fillId="0" borderId="0" xfId="7" applyFont="1" applyBorder="1" applyAlignment="1">
      <alignment horizontal="center"/>
    </xf>
    <xf numFmtId="0" fontId="1" fillId="0" borderId="0" xfId="7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57" fillId="0" borderId="21" xfId="0" applyFont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57" fillId="0" borderId="26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4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21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/>
    </xf>
    <xf numFmtId="0" fontId="52" fillId="0" borderId="26" xfId="0" applyFont="1" applyBorder="1" applyAlignment="1">
      <alignment horizontal="center" vertical="center"/>
    </xf>
  </cellXfs>
  <cellStyles count="15">
    <cellStyle name="Ezres" xfId="1" builtinId="3"/>
    <cellStyle name="Ezres 2" xfId="2"/>
    <cellStyle name="Ezres 3" xfId="3"/>
    <cellStyle name="Ezres 4" xfId="12"/>
    <cellStyle name="Normál" xfId="0" builtinId="0"/>
    <cellStyle name="Normál 2" xfId="4"/>
    <cellStyle name="Normál 3" xfId="5"/>
    <cellStyle name="Normál 4" xfId="6"/>
    <cellStyle name="Normál 5" xfId="7"/>
    <cellStyle name="Normál 6" xfId="11"/>
    <cellStyle name="Normál_város" xfId="8"/>
    <cellStyle name="Pénznem" xfId="9" builtinId="4"/>
    <cellStyle name="Százalék" xfId="10" builtinId="5"/>
    <cellStyle name="Százalék 2" xfId="13"/>
    <cellStyle name="TableStyleLight1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6"/>
  <sheetViews>
    <sheetView workbookViewId="0">
      <selection activeCell="B27" sqref="B27"/>
    </sheetView>
  </sheetViews>
  <sheetFormatPr defaultRowHeight="12.75" x14ac:dyDescent="0.2"/>
  <cols>
    <col min="1" max="1" width="42.7109375" customWidth="1"/>
    <col min="2" max="2" width="9.42578125" customWidth="1"/>
    <col min="3" max="3" width="9" customWidth="1"/>
    <col min="4" max="4" width="9.85546875" customWidth="1"/>
    <col min="5" max="5" width="45.42578125" customWidth="1"/>
    <col min="6" max="6" width="9.28515625" style="6" customWidth="1"/>
    <col min="7" max="7" width="9.7109375" customWidth="1"/>
    <col min="8" max="8" width="9.28515625" customWidth="1"/>
    <col min="9" max="9" width="11.28515625" customWidth="1"/>
    <col min="10" max="11" width="10.28515625" customWidth="1"/>
    <col min="12" max="12" width="6" customWidth="1"/>
    <col min="13" max="13" width="10" customWidth="1"/>
  </cols>
  <sheetData>
    <row r="2" spans="1:14" s="3" customFormat="1" ht="15.75" customHeight="1" x14ac:dyDescent="0.25">
      <c r="A2" s="388" t="s">
        <v>247</v>
      </c>
      <c r="B2" s="388"/>
      <c r="C2" s="388"/>
      <c r="D2" s="388"/>
      <c r="E2" s="388"/>
      <c r="F2" s="388"/>
      <c r="G2" s="388"/>
      <c r="H2" s="388"/>
      <c r="I2" s="49"/>
      <c r="J2" s="49"/>
      <c r="K2" s="49"/>
      <c r="L2" s="49"/>
      <c r="M2" s="4"/>
      <c r="N2" s="4"/>
    </row>
    <row r="3" spans="1:14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4" ht="18" x14ac:dyDescent="0.25">
      <c r="A4" s="389" t="s">
        <v>103</v>
      </c>
      <c r="B4" s="389"/>
      <c r="C4" s="389"/>
      <c r="D4" s="389"/>
      <c r="E4" s="389"/>
      <c r="F4" s="389"/>
      <c r="G4" s="389"/>
      <c r="H4" s="389"/>
      <c r="I4" s="2"/>
      <c r="J4" s="2"/>
      <c r="K4" s="2"/>
      <c r="L4" s="2"/>
    </row>
    <row r="5" spans="1:14" ht="15.75" x14ac:dyDescent="0.25">
      <c r="A5" s="390" t="s">
        <v>248</v>
      </c>
      <c r="B5" s="390"/>
      <c r="C5" s="390"/>
      <c r="D5" s="390"/>
      <c r="E5" s="390"/>
      <c r="F5" s="390"/>
      <c r="G5" s="390"/>
      <c r="H5" s="390"/>
      <c r="I5" s="2"/>
      <c r="J5" s="2"/>
      <c r="K5" s="2"/>
      <c r="L5" s="2"/>
    </row>
    <row r="6" spans="1:14" ht="18" x14ac:dyDescent="0.2">
      <c r="A6" s="391" t="s">
        <v>119</v>
      </c>
      <c r="B6" s="391"/>
      <c r="C6" s="391"/>
      <c r="D6" s="391"/>
      <c r="E6" s="391"/>
      <c r="F6" s="391"/>
      <c r="G6" s="391"/>
      <c r="H6" s="391"/>
      <c r="I6" s="2"/>
      <c r="J6" s="2"/>
      <c r="K6" s="2"/>
      <c r="L6" s="2"/>
    </row>
    <row r="7" spans="1:14" ht="18.75" thickBot="1" x14ac:dyDescent="0.3">
      <c r="A7" s="67"/>
      <c r="B7" s="67"/>
      <c r="C7" s="67"/>
      <c r="D7" s="67"/>
      <c r="E7" s="67"/>
      <c r="G7" s="21"/>
      <c r="H7" s="68" t="s">
        <v>11</v>
      </c>
      <c r="I7" s="2"/>
      <c r="J7" s="2"/>
      <c r="K7" s="2"/>
      <c r="L7" s="2"/>
    </row>
    <row r="8" spans="1:14" ht="15" x14ac:dyDescent="0.2">
      <c r="A8" s="385" t="s">
        <v>37</v>
      </c>
      <c r="B8" s="386"/>
      <c r="C8" s="386"/>
      <c r="D8" s="387"/>
      <c r="E8" s="385" t="s">
        <v>38</v>
      </c>
      <c r="F8" s="386"/>
      <c r="G8" s="386"/>
      <c r="H8" s="387"/>
      <c r="I8" s="2"/>
      <c r="J8" s="2"/>
      <c r="K8" s="2"/>
      <c r="L8" s="2"/>
    </row>
    <row r="9" spans="1:14" ht="15.75" thickBot="1" x14ac:dyDescent="0.35">
      <c r="A9" s="140"/>
      <c r="B9" s="141" t="s">
        <v>39</v>
      </c>
      <c r="C9" s="141" t="s">
        <v>40</v>
      </c>
      <c r="D9" s="143" t="s">
        <v>41</v>
      </c>
      <c r="E9" s="142"/>
      <c r="F9" s="141" t="s">
        <v>39</v>
      </c>
      <c r="G9" s="141" t="s">
        <v>40</v>
      </c>
      <c r="H9" s="143" t="s">
        <v>41</v>
      </c>
      <c r="I9" s="2"/>
      <c r="J9" s="2"/>
      <c r="K9" s="2"/>
      <c r="L9" s="2"/>
    </row>
    <row r="10" spans="1:14" ht="13.5" x14ac:dyDescent="0.25">
      <c r="A10" s="134" t="s">
        <v>46</v>
      </c>
      <c r="B10" s="135">
        <v>74448</v>
      </c>
      <c r="C10" s="135">
        <v>76234</v>
      </c>
      <c r="D10" s="145">
        <v>76232</v>
      </c>
      <c r="E10" s="136" t="s">
        <v>54</v>
      </c>
      <c r="F10" s="137">
        <v>54453</v>
      </c>
      <c r="G10" s="138">
        <v>64644</v>
      </c>
      <c r="H10" s="139">
        <v>63582</v>
      </c>
      <c r="I10" s="2"/>
      <c r="J10" s="2"/>
      <c r="K10" s="2"/>
      <c r="L10" s="2"/>
    </row>
    <row r="11" spans="1:14" ht="13.5" x14ac:dyDescent="0.25">
      <c r="A11" s="72" t="s">
        <v>47</v>
      </c>
      <c r="B11" s="79">
        <v>3612</v>
      </c>
      <c r="C11" s="79">
        <v>13265</v>
      </c>
      <c r="D11" s="80">
        <v>13265</v>
      </c>
      <c r="E11" s="89" t="s">
        <v>55</v>
      </c>
      <c r="F11" s="133">
        <v>14772</v>
      </c>
      <c r="G11" s="93">
        <v>15914</v>
      </c>
      <c r="H11" s="94">
        <v>15776</v>
      </c>
      <c r="I11" s="2"/>
      <c r="J11" s="2"/>
      <c r="K11" s="2"/>
      <c r="L11" s="2"/>
    </row>
    <row r="12" spans="1:14" ht="13.5" x14ac:dyDescent="0.25">
      <c r="A12" s="72" t="s">
        <v>48</v>
      </c>
      <c r="B12" s="79">
        <v>44300</v>
      </c>
      <c r="C12" s="79">
        <v>50254</v>
      </c>
      <c r="D12" s="81">
        <v>50279</v>
      </c>
      <c r="E12" s="89" t="s">
        <v>56</v>
      </c>
      <c r="F12" s="133">
        <v>45352</v>
      </c>
      <c r="G12" s="93">
        <v>49858</v>
      </c>
      <c r="H12" s="94">
        <v>40835</v>
      </c>
      <c r="I12" s="2"/>
      <c r="J12" s="2"/>
      <c r="K12" s="2"/>
      <c r="L12" s="2"/>
    </row>
    <row r="13" spans="1:14" ht="13.5" x14ac:dyDescent="0.25">
      <c r="A13" s="72" t="s">
        <v>49</v>
      </c>
      <c r="B13" s="82">
        <v>5526</v>
      </c>
      <c r="C13" s="82">
        <v>19522</v>
      </c>
      <c r="D13" s="81">
        <v>18851</v>
      </c>
      <c r="E13" s="89" t="s">
        <v>57</v>
      </c>
      <c r="F13" s="133">
        <v>7589</v>
      </c>
      <c r="G13" s="93">
        <v>8029</v>
      </c>
      <c r="H13" s="94">
        <v>7296</v>
      </c>
      <c r="I13" s="2"/>
      <c r="J13" s="2"/>
      <c r="K13" s="2"/>
      <c r="L13" s="2"/>
    </row>
    <row r="14" spans="1:14" ht="13.5" x14ac:dyDescent="0.25">
      <c r="A14" s="73" t="s">
        <v>50</v>
      </c>
      <c r="B14" s="82">
        <v>5000</v>
      </c>
      <c r="C14" s="82">
        <v>34343</v>
      </c>
      <c r="D14" s="81">
        <v>28625</v>
      </c>
      <c r="E14" s="89" t="s">
        <v>120</v>
      </c>
      <c r="F14" s="133">
        <v>3973</v>
      </c>
      <c r="G14" s="93">
        <v>5028</v>
      </c>
      <c r="H14" s="94">
        <v>5028</v>
      </c>
      <c r="I14" s="2"/>
      <c r="J14" s="2"/>
      <c r="K14" s="2"/>
      <c r="L14" s="2"/>
    </row>
    <row r="15" spans="1:14" ht="25.5" customHeight="1" x14ac:dyDescent="0.25">
      <c r="A15" s="207" t="s">
        <v>243</v>
      </c>
      <c r="B15" s="82"/>
      <c r="C15" s="82">
        <v>996</v>
      </c>
      <c r="D15" s="80">
        <v>996</v>
      </c>
      <c r="E15" s="89" t="s">
        <v>58</v>
      </c>
      <c r="F15" s="133">
        <v>53266</v>
      </c>
      <c r="G15" s="93">
        <v>51984</v>
      </c>
      <c r="H15" s="94">
        <v>51974</v>
      </c>
      <c r="I15" s="2"/>
      <c r="J15" s="2"/>
      <c r="K15" s="2"/>
      <c r="L15" s="2"/>
    </row>
    <row r="16" spans="1:14" ht="13.5" x14ac:dyDescent="0.25">
      <c r="A16" s="73" t="s">
        <v>244</v>
      </c>
      <c r="B16" s="82">
        <v>41591</v>
      </c>
      <c r="C16" s="82">
        <v>41651</v>
      </c>
      <c r="D16" s="83">
        <v>41651</v>
      </c>
      <c r="E16" s="89"/>
      <c r="F16" s="133"/>
      <c r="G16" s="93"/>
      <c r="H16" s="94"/>
      <c r="I16" s="2"/>
      <c r="J16" s="2"/>
      <c r="K16" s="2"/>
      <c r="L16" s="2"/>
    </row>
    <row r="17" spans="1:12" ht="13.5" x14ac:dyDescent="0.25">
      <c r="A17" s="73" t="s">
        <v>245</v>
      </c>
      <c r="B17" s="82">
        <v>11675</v>
      </c>
      <c r="C17" s="82">
        <v>11973</v>
      </c>
      <c r="D17" s="83">
        <v>10323</v>
      </c>
      <c r="E17" s="89"/>
      <c r="F17" s="133"/>
      <c r="G17" s="93"/>
      <c r="H17" s="144"/>
      <c r="I17" s="2"/>
      <c r="J17" s="2"/>
      <c r="K17" s="2"/>
      <c r="L17" s="2"/>
    </row>
    <row r="18" spans="1:12" ht="13.5" x14ac:dyDescent="0.25">
      <c r="A18" s="73"/>
      <c r="B18" s="79"/>
      <c r="C18" s="82"/>
      <c r="D18" s="81"/>
      <c r="E18" s="89"/>
      <c r="F18" s="95"/>
      <c r="G18" s="93"/>
      <c r="H18" s="94"/>
      <c r="I18" s="2"/>
      <c r="J18" s="2"/>
      <c r="K18" s="2"/>
      <c r="L18" s="2"/>
    </row>
    <row r="19" spans="1:12" ht="13.5" x14ac:dyDescent="0.25">
      <c r="A19" s="73"/>
      <c r="B19" s="79"/>
      <c r="C19" s="82"/>
      <c r="D19" s="81"/>
      <c r="E19" s="89"/>
      <c r="F19" s="95"/>
      <c r="G19" s="93"/>
      <c r="H19" s="94"/>
      <c r="I19" s="2"/>
      <c r="J19" s="2"/>
      <c r="K19" s="2"/>
      <c r="L19" s="2"/>
    </row>
    <row r="20" spans="1:12" ht="14.25" thickBot="1" x14ac:dyDescent="0.3">
      <c r="A20" s="127"/>
      <c r="B20" s="85"/>
      <c r="C20" s="85"/>
      <c r="D20" s="128"/>
      <c r="E20" s="90"/>
      <c r="F20" s="99"/>
      <c r="G20" s="98"/>
      <c r="H20" s="100"/>
      <c r="I20" s="2"/>
      <c r="J20" s="2"/>
      <c r="K20" s="2"/>
      <c r="L20" s="2"/>
    </row>
    <row r="21" spans="1:12" ht="14.25" thickBot="1" x14ac:dyDescent="0.3">
      <c r="A21" s="124" t="s">
        <v>42</v>
      </c>
      <c r="B21" s="125">
        <f>SUM(B10:B20)</f>
        <v>186152</v>
      </c>
      <c r="C21" s="125">
        <f>SUM(C10:C20)</f>
        <v>248238</v>
      </c>
      <c r="D21" s="126">
        <f>SUM(D10:D20)</f>
        <v>240222</v>
      </c>
      <c r="E21" s="148" t="s">
        <v>43</v>
      </c>
      <c r="F21" s="130">
        <f>SUM(F10:F20)</f>
        <v>179405</v>
      </c>
      <c r="G21" s="131">
        <f>SUM(G10:G20)</f>
        <v>195457</v>
      </c>
      <c r="H21" s="132">
        <f>SUM(H10:H20)</f>
        <v>184491</v>
      </c>
      <c r="I21" s="2"/>
      <c r="J21" s="2"/>
      <c r="K21" s="2"/>
      <c r="L21" s="2"/>
    </row>
    <row r="22" spans="1:12" ht="13.5" x14ac:dyDescent="0.25">
      <c r="A22" s="74" t="s">
        <v>51</v>
      </c>
      <c r="B22" s="84"/>
      <c r="C22" s="84">
        <v>2634</v>
      </c>
      <c r="D22" s="129">
        <v>2634</v>
      </c>
      <c r="E22" s="74" t="s">
        <v>121</v>
      </c>
      <c r="F22" s="96"/>
      <c r="G22" s="97">
        <v>5032</v>
      </c>
      <c r="H22" s="92">
        <v>2398</v>
      </c>
      <c r="I22" s="2"/>
      <c r="J22" s="2"/>
      <c r="K22" s="2"/>
      <c r="L22" s="2"/>
    </row>
    <row r="23" spans="1:12" ht="15" x14ac:dyDescent="0.3">
      <c r="A23" s="72" t="s">
        <v>52</v>
      </c>
      <c r="B23" s="79">
        <v>34000</v>
      </c>
      <c r="C23" s="79">
        <v>35621</v>
      </c>
      <c r="D23" s="81">
        <v>35621</v>
      </c>
      <c r="E23" s="204" t="s">
        <v>122</v>
      </c>
      <c r="F23" s="205">
        <v>35728</v>
      </c>
      <c r="G23" s="95">
        <v>41256</v>
      </c>
      <c r="H23" s="94">
        <v>40751</v>
      </c>
      <c r="I23" s="2"/>
      <c r="J23" s="2"/>
      <c r="K23" s="2"/>
      <c r="L23" s="2"/>
    </row>
    <row r="24" spans="1:12" ht="15" x14ac:dyDescent="0.3">
      <c r="A24" s="72" t="s">
        <v>53</v>
      </c>
      <c r="B24" s="79">
        <v>499</v>
      </c>
      <c r="C24" s="79">
        <v>499</v>
      </c>
      <c r="D24" s="81">
        <v>285</v>
      </c>
      <c r="E24" s="204" t="s">
        <v>59</v>
      </c>
      <c r="F24" s="205">
        <v>5518</v>
      </c>
      <c r="G24" s="95">
        <v>45247</v>
      </c>
      <c r="H24" s="94"/>
      <c r="I24" s="2"/>
      <c r="J24" s="2"/>
      <c r="K24" s="2"/>
      <c r="L24" s="2"/>
    </row>
    <row r="25" spans="1:12" ht="15" x14ac:dyDescent="0.3">
      <c r="A25" s="72"/>
      <c r="B25" s="79"/>
      <c r="C25" s="79"/>
      <c r="D25" s="81"/>
      <c r="F25" s="205"/>
      <c r="G25" s="95"/>
      <c r="H25" s="105"/>
      <c r="I25" s="2"/>
      <c r="J25" s="2"/>
      <c r="K25" s="2"/>
      <c r="L25" s="2"/>
    </row>
    <row r="26" spans="1:12" ht="14.25" thickBot="1" x14ac:dyDescent="0.3">
      <c r="A26" s="75"/>
      <c r="B26" s="85"/>
      <c r="C26" s="85"/>
      <c r="D26" s="128"/>
      <c r="E26" s="90"/>
      <c r="F26" s="98"/>
      <c r="G26" s="99"/>
      <c r="H26" s="100"/>
      <c r="I26" s="2"/>
      <c r="J26" s="2"/>
      <c r="K26" s="2"/>
      <c r="L26" s="2"/>
    </row>
    <row r="27" spans="1:12" x14ac:dyDescent="0.2">
      <c r="A27" s="76" t="s">
        <v>44</v>
      </c>
      <c r="B27" s="86">
        <f>SUM(B21:B26)</f>
        <v>220651</v>
      </c>
      <c r="C27" s="86">
        <f>SUM(C21:C26)</f>
        <v>286992</v>
      </c>
      <c r="D27" s="146">
        <f>SUM(D21:D26)</f>
        <v>278762</v>
      </c>
      <c r="E27" s="91" t="s">
        <v>44</v>
      </c>
      <c r="F27" s="86">
        <f>SUM(F21:F26)</f>
        <v>220651</v>
      </c>
      <c r="G27" s="101">
        <f>SUM(G21:G26)</f>
        <v>286992</v>
      </c>
      <c r="H27" s="102">
        <f>SUM(H21:H26)</f>
        <v>227640</v>
      </c>
      <c r="I27" s="2"/>
      <c r="J27" s="2"/>
      <c r="K27" s="2"/>
      <c r="L27" s="2"/>
    </row>
    <row r="28" spans="1:12" ht="13.5" thickBot="1" x14ac:dyDescent="0.25">
      <c r="A28" s="77" t="s">
        <v>28</v>
      </c>
      <c r="B28" s="87">
        <v>-53266</v>
      </c>
      <c r="C28" s="87">
        <v>-53624</v>
      </c>
      <c r="D28" s="147">
        <v>-51974</v>
      </c>
      <c r="E28" s="77" t="s">
        <v>28</v>
      </c>
      <c r="F28" s="87">
        <v>-57274</v>
      </c>
      <c r="G28" s="87">
        <v>-55388</v>
      </c>
      <c r="H28" s="147">
        <v>-53701</v>
      </c>
      <c r="I28" s="2"/>
      <c r="J28" s="2"/>
      <c r="K28" s="2"/>
      <c r="L28" s="2"/>
    </row>
    <row r="29" spans="1:12" ht="13.5" thickBot="1" x14ac:dyDescent="0.25">
      <c r="A29" s="78" t="s">
        <v>45</v>
      </c>
      <c r="B29" s="88">
        <f>SUM(B27:B28)</f>
        <v>167385</v>
      </c>
      <c r="C29" s="88">
        <f t="shared" ref="C29:D29" si="0">SUM(C27:C28)</f>
        <v>233368</v>
      </c>
      <c r="D29" s="88">
        <f t="shared" si="0"/>
        <v>226788</v>
      </c>
      <c r="E29" s="78" t="s">
        <v>45</v>
      </c>
      <c r="F29" s="88">
        <f>SUM(F27:F28)</f>
        <v>163377</v>
      </c>
      <c r="G29" s="103">
        <f>SUM(G27:G28)</f>
        <v>231604</v>
      </c>
      <c r="H29" s="104">
        <f>SUM(H27:H28)</f>
        <v>173939</v>
      </c>
      <c r="I29" s="2"/>
      <c r="J29" s="2"/>
      <c r="K29" s="2"/>
      <c r="L29" s="2"/>
    </row>
    <row r="30" spans="1:12" x14ac:dyDescent="0.2">
      <c r="A30" s="2"/>
      <c r="B30" s="2"/>
      <c r="C30" s="2"/>
      <c r="D30" s="2"/>
      <c r="E30" s="2"/>
      <c r="F30" s="20"/>
      <c r="G30" s="2"/>
      <c r="H30" s="2"/>
      <c r="I30" s="2"/>
      <c r="J30" s="2"/>
      <c r="K30" s="2"/>
      <c r="L30" s="2"/>
    </row>
    <row r="31" spans="1:12" x14ac:dyDescent="0.2">
      <c r="A31" s="2"/>
      <c r="B31" s="2"/>
      <c r="C31" s="2"/>
      <c r="D31" s="2"/>
      <c r="E31" s="2"/>
      <c r="F31" s="20"/>
      <c r="G31" s="2"/>
      <c r="H31" s="2"/>
      <c r="I31" s="2"/>
      <c r="J31" s="2"/>
      <c r="K31" s="2"/>
      <c r="L31" s="2"/>
    </row>
    <row r="32" spans="1:12" x14ac:dyDescent="0.2">
      <c r="A32" s="2"/>
      <c r="B32" s="2"/>
      <c r="C32" s="2"/>
      <c r="D32" s="2"/>
      <c r="E32" s="2"/>
      <c r="F32" s="20"/>
      <c r="G32" s="2"/>
      <c r="H32" s="2"/>
      <c r="I32" s="2"/>
      <c r="J32" s="2"/>
      <c r="K32" s="2"/>
      <c r="L32" s="2"/>
    </row>
    <row r="33" spans="1:12" x14ac:dyDescent="0.2">
      <c r="A33" s="2"/>
      <c r="B33" s="2"/>
      <c r="C33" s="2"/>
      <c r="D33" s="2"/>
      <c r="E33" s="2"/>
      <c r="F33" s="20"/>
      <c r="G33" s="2"/>
      <c r="H33" s="2"/>
      <c r="I33" s="2"/>
      <c r="J33" s="2"/>
      <c r="K33" s="2"/>
      <c r="L33" s="2"/>
    </row>
    <row r="34" spans="1:12" x14ac:dyDescent="0.2">
      <c r="A34" s="2"/>
      <c r="B34" s="2"/>
      <c r="C34" s="2"/>
      <c r="D34" s="2"/>
      <c r="E34" s="2"/>
      <c r="F34" s="20"/>
      <c r="G34" s="2"/>
      <c r="H34" s="2"/>
      <c r="I34" s="2"/>
      <c r="J34" s="2"/>
      <c r="K34" s="2"/>
      <c r="L34" s="2"/>
    </row>
    <row r="35" spans="1:12" x14ac:dyDescent="0.2">
      <c r="A35" s="2"/>
      <c r="B35" s="2"/>
      <c r="C35" s="2"/>
      <c r="D35" s="2"/>
      <c r="E35" s="2"/>
      <c r="F35" s="20"/>
      <c r="G35" s="2"/>
      <c r="H35" s="2"/>
      <c r="I35" s="2"/>
      <c r="J35" s="2"/>
      <c r="K35" s="2"/>
      <c r="L35" s="2"/>
    </row>
    <row r="36" spans="1:12" x14ac:dyDescent="0.2">
      <c r="A36" s="2"/>
      <c r="B36" s="2"/>
      <c r="C36" s="2"/>
      <c r="D36" s="2"/>
      <c r="E36" s="2"/>
      <c r="F36" s="20"/>
      <c r="G36" s="2"/>
      <c r="H36" s="2"/>
      <c r="I36" s="2"/>
      <c r="J36" s="2"/>
      <c r="K36" s="2"/>
      <c r="L36" s="2"/>
    </row>
    <row r="37" spans="1:12" x14ac:dyDescent="0.2">
      <c r="A37" s="2"/>
      <c r="B37" s="2"/>
      <c r="C37" s="2"/>
      <c r="D37" s="2"/>
      <c r="E37" s="2"/>
      <c r="F37" s="20"/>
      <c r="G37" s="2"/>
      <c r="H37" s="2"/>
      <c r="I37" s="2"/>
      <c r="J37" s="2"/>
      <c r="K37" s="2"/>
      <c r="L37" s="2"/>
    </row>
    <row r="38" spans="1:12" x14ac:dyDescent="0.2">
      <c r="A38" s="2"/>
      <c r="B38" s="2"/>
      <c r="C38" s="2"/>
      <c r="D38" s="2"/>
      <c r="E38" s="2"/>
      <c r="F38" s="20"/>
      <c r="G38" s="2"/>
      <c r="H38" s="2"/>
      <c r="I38" s="2"/>
      <c r="J38" s="2"/>
      <c r="K38" s="2"/>
      <c r="L38" s="2"/>
    </row>
    <row r="39" spans="1:12" x14ac:dyDescent="0.2">
      <c r="A39" s="2"/>
      <c r="B39" s="2"/>
      <c r="C39" s="2"/>
      <c r="D39" s="2"/>
      <c r="E39" s="2"/>
      <c r="F39" s="20"/>
      <c r="G39" s="2"/>
      <c r="H39" s="2"/>
      <c r="I39" s="2"/>
      <c r="J39" s="2"/>
      <c r="K39" s="2"/>
      <c r="L39" s="2"/>
    </row>
    <row r="40" spans="1:12" x14ac:dyDescent="0.2">
      <c r="A40" s="2"/>
      <c r="B40" s="2"/>
      <c r="C40" s="2"/>
      <c r="D40" s="2"/>
      <c r="E40" s="2"/>
      <c r="F40" s="20"/>
      <c r="G40" s="2"/>
      <c r="H40" s="2"/>
      <c r="I40" s="2"/>
      <c r="J40" s="2"/>
      <c r="K40" s="2"/>
      <c r="L40" s="2"/>
    </row>
    <row r="41" spans="1:12" x14ac:dyDescent="0.2">
      <c r="A41" s="2"/>
      <c r="B41" s="2"/>
      <c r="C41" s="2"/>
      <c r="D41" s="2"/>
      <c r="E41" s="2"/>
      <c r="F41" s="20"/>
      <c r="G41" s="2"/>
      <c r="H41" s="2"/>
      <c r="I41" s="2"/>
      <c r="J41" s="2"/>
      <c r="K41" s="2"/>
      <c r="L41" s="2"/>
    </row>
    <row r="42" spans="1:12" x14ac:dyDescent="0.2">
      <c r="A42" s="2"/>
      <c r="B42" s="2"/>
      <c r="C42" s="2"/>
      <c r="D42" s="2"/>
      <c r="E42" s="2"/>
      <c r="F42" s="20"/>
      <c r="G42" s="2"/>
      <c r="H42" s="2"/>
      <c r="I42" s="2"/>
      <c r="J42" s="2"/>
      <c r="K42" s="2"/>
      <c r="L42" s="2"/>
    </row>
    <row r="43" spans="1:12" x14ac:dyDescent="0.2">
      <c r="A43" s="2"/>
      <c r="B43" s="2"/>
      <c r="C43" s="2"/>
      <c r="D43" s="2"/>
      <c r="E43" s="2"/>
      <c r="F43" s="20"/>
      <c r="G43" s="2"/>
      <c r="H43" s="2"/>
      <c r="I43" s="2"/>
      <c r="J43" s="2"/>
      <c r="K43" s="2"/>
      <c r="L43" s="2"/>
    </row>
    <row r="44" spans="1:12" x14ac:dyDescent="0.2">
      <c r="A44" s="2"/>
      <c r="B44" s="2"/>
      <c r="C44" s="2"/>
      <c r="D44" s="2"/>
      <c r="E44" s="2"/>
      <c r="F44" s="20"/>
      <c r="G44" s="2"/>
      <c r="H44" s="2"/>
      <c r="I44" s="2"/>
      <c r="J44" s="2"/>
      <c r="K44" s="2"/>
      <c r="L44" s="2"/>
    </row>
    <row r="45" spans="1:12" x14ac:dyDescent="0.2">
      <c r="A45" s="2"/>
      <c r="B45" s="2"/>
      <c r="C45" s="2"/>
      <c r="D45" s="2"/>
      <c r="E45" s="2"/>
      <c r="F45" s="20"/>
      <c r="G45" s="2"/>
      <c r="H45" s="2"/>
      <c r="I45" s="2"/>
      <c r="J45" s="2"/>
      <c r="K45" s="2"/>
      <c r="L45" s="2"/>
    </row>
    <row r="46" spans="1:12" x14ac:dyDescent="0.2">
      <c r="A46" s="2"/>
      <c r="B46" s="2"/>
      <c r="C46" s="2"/>
      <c r="D46" s="2"/>
      <c r="E46" s="2"/>
      <c r="F46" s="20"/>
      <c r="G46" s="2"/>
      <c r="H46" s="2"/>
      <c r="I46" s="2"/>
      <c r="J46" s="2"/>
      <c r="K46" s="2"/>
      <c r="L46" s="2"/>
    </row>
    <row r="47" spans="1:12" x14ac:dyDescent="0.2">
      <c r="A47" s="2"/>
      <c r="B47" s="2"/>
      <c r="C47" s="2"/>
      <c r="D47" s="2"/>
      <c r="E47" s="2"/>
      <c r="F47" s="20"/>
      <c r="G47" s="2"/>
      <c r="H47" s="2"/>
      <c r="I47" s="2"/>
      <c r="J47" s="2"/>
      <c r="K47" s="2"/>
      <c r="L47" s="2"/>
    </row>
    <row r="48" spans="1:12" x14ac:dyDescent="0.2">
      <c r="A48" s="2"/>
      <c r="B48" s="2"/>
      <c r="C48" s="2"/>
      <c r="D48" s="2"/>
      <c r="E48" s="2"/>
      <c r="F48" s="20"/>
      <c r="G48" s="2"/>
      <c r="H48" s="2"/>
      <c r="I48" s="2"/>
      <c r="J48" s="2"/>
      <c r="K48" s="2"/>
      <c r="L48" s="2"/>
    </row>
    <row r="49" spans="1:12" x14ac:dyDescent="0.2">
      <c r="A49" s="2"/>
      <c r="B49" s="2"/>
      <c r="C49" s="2"/>
      <c r="D49" s="2"/>
      <c r="E49" s="2"/>
      <c r="F49" s="20"/>
      <c r="G49" s="2"/>
      <c r="H49" s="2"/>
      <c r="I49" s="2"/>
      <c r="J49" s="2"/>
      <c r="K49" s="2"/>
      <c r="L49" s="2"/>
    </row>
    <row r="50" spans="1:12" x14ac:dyDescent="0.2">
      <c r="A50" s="2"/>
      <c r="B50" s="2"/>
      <c r="C50" s="2"/>
      <c r="D50" s="2"/>
      <c r="E50" s="2"/>
      <c r="F50" s="20"/>
      <c r="G50" s="2"/>
      <c r="H50" s="2"/>
      <c r="I50" s="2"/>
      <c r="J50" s="2"/>
      <c r="K50" s="2"/>
      <c r="L50" s="2"/>
    </row>
    <row r="51" spans="1:12" x14ac:dyDescent="0.2">
      <c r="A51" s="2"/>
      <c r="B51" s="2"/>
      <c r="C51" s="2"/>
      <c r="D51" s="2"/>
      <c r="E51" s="2"/>
      <c r="F51" s="20"/>
      <c r="G51" s="2"/>
      <c r="H51" s="2"/>
      <c r="I51" s="2"/>
      <c r="J51" s="2"/>
      <c r="K51" s="2"/>
      <c r="L51" s="2"/>
    </row>
    <row r="52" spans="1:12" x14ac:dyDescent="0.2">
      <c r="A52" s="2"/>
      <c r="B52" s="2"/>
      <c r="C52" s="2"/>
      <c r="D52" s="2"/>
      <c r="E52" s="2"/>
      <c r="F52" s="20"/>
      <c r="G52" s="2"/>
      <c r="H52" s="2"/>
      <c r="I52" s="2"/>
      <c r="J52" s="2"/>
      <c r="K52" s="2"/>
      <c r="L52" s="2"/>
    </row>
    <row r="53" spans="1:12" x14ac:dyDescent="0.2">
      <c r="A53" s="2"/>
      <c r="B53" s="2"/>
      <c r="C53" s="2"/>
      <c r="D53" s="2"/>
      <c r="E53" s="2"/>
      <c r="F53" s="20"/>
      <c r="G53" s="2"/>
      <c r="H53" s="2"/>
      <c r="I53" s="2"/>
      <c r="J53" s="2"/>
      <c r="K53" s="2"/>
      <c r="L53" s="2"/>
    </row>
    <row r="54" spans="1:12" x14ac:dyDescent="0.2">
      <c r="A54" s="2"/>
      <c r="B54" s="2"/>
      <c r="C54" s="2"/>
      <c r="D54" s="2"/>
      <c r="E54" s="2"/>
      <c r="F54" s="20"/>
      <c r="G54" s="2"/>
      <c r="H54" s="2"/>
      <c r="I54" s="2"/>
      <c r="J54" s="2"/>
      <c r="K54" s="2"/>
      <c r="L54" s="2"/>
    </row>
    <row r="55" spans="1:12" x14ac:dyDescent="0.2">
      <c r="A55" s="2"/>
      <c r="B55" s="2"/>
      <c r="C55" s="2"/>
      <c r="D55" s="2"/>
      <c r="E55" s="2"/>
      <c r="F55" s="20"/>
      <c r="G55" s="2"/>
      <c r="H55" s="2"/>
      <c r="I55" s="2"/>
      <c r="J55" s="2"/>
      <c r="K55" s="2"/>
      <c r="L55" s="2"/>
    </row>
    <row r="56" spans="1:12" x14ac:dyDescent="0.2">
      <c r="A56" s="2"/>
      <c r="B56" s="2"/>
      <c r="C56" s="2"/>
      <c r="D56" s="2"/>
      <c r="E56" s="2"/>
      <c r="F56" s="20"/>
      <c r="G56" s="2"/>
      <c r="H56" s="2"/>
      <c r="I56" s="2"/>
      <c r="J56" s="2"/>
      <c r="K56" s="2"/>
      <c r="L56" s="2"/>
    </row>
    <row r="57" spans="1:12" x14ac:dyDescent="0.2">
      <c r="A57" s="2"/>
      <c r="B57" s="2"/>
      <c r="C57" s="2"/>
      <c r="D57" s="2"/>
      <c r="E57" s="2"/>
      <c r="F57" s="20"/>
      <c r="G57" s="2"/>
      <c r="H57" s="2"/>
      <c r="I57" s="2"/>
      <c r="J57" s="2"/>
      <c r="K57" s="2"/>
      <c r="L57" s="2"/>
    </row>
    <row r="58" spans="1:12" x14ac:dyDescent="0.2">
      <c r="A58" s="2"/>
      <c r="B58" s="2"/>
      <c r="C58" s="2"/>
      <c r="D58" s="2"/>
      <c r="E58" s="2"/>
      <c r="F58" s="20"/>
      <c r="G58" s="2"/>
      <c r="H58" s="2"/>
      <c r="I58" s="2"/>
      <c r="J58" s="2"/>
      <c r="K58" s="2"/>
      <c r="L58" s="2"/>
    </row>
    <row r="59" spans="1:12" x14ac:dyDescent="0.2">
      <c r="A59" s="2"/>
      <c r="B59" s="2"/>
      <c r="C59" s="2"/>
      <c r="D59" s="2"/>
      <c r="E59" s="2"/>
      <c r="F59" s="20"/>
      <c r="G59" s="2"/>
      <c r="H59" s="2"/>
      <c r="I59" s="2"/>
      <c r="J59" s="2"/>
      <c r="K59" s="2"/>
      <c r="L59" s="2"/>
    </row>
    <row r="60" spans="1:12" x14ac:dyDescent="0.2">
      <c r="A60" s="2"/>
      <c r="B60" s="2"/>
      <c r="C60" s="2"/>
      <c r="D60" s="2"/>
      <c r="E60" s="2"/>
      <c r="F60" s="20"/>
      <c r="G60" s="2"/>
      <c r="H60" s="2"/>
      <c r="I60" s="2"/>
      <c r="J60" s="2"/>
      <c r="K60" s="2"/>
      <c r="L60" s="2"/>
    </row>
    <row r="61" spans="1:12" x14ac:dyDescent="0.2">
      <c r="A61" s="2"/>
      <c r="B61" s="2"/>
      <c r="C61" s="2"/>
      <c r="D61" s="2"/>
      <c r="E61" s="2"/>
      <c r="F61" s="20"/>
      <c r="G61" s="2"/>
      <c r="H61" s="2"/>
      <c r="I61" s="2"/>
      <c r="J61" s="2"/>
      <c r="K61" s="2"/>
      <c r="L61" s="2"/>
    </row>
    <row r="62" spans="1:12" x14ac:dyDescent="0.2">
      <c r="A62" s="2"/>
      <c r="B62" s="2"/>
      <c r="C62" s="2"/>
      <c r="D62" s="2"/>
      <c r="E62" s="2"/>
      <c r="F62" s="20"/>
      <c r="G62" s="2"/>
      <c r="H62" s="2"/>
      <c r="I62" s="2"/>
      <c r="J62" s="2"/>
      <c r="K62" s="2"/>
      <c r="L62" s="2"/>
    </row>
    <row r="63" spans="1:12" x14ac:dyDescent="0.2">
      <c r="A63" s="2"/>
      <c r="B63" s="2"/>
      <c r="C63" s="2"/>
      <c r="D63" s="2"/>
      <c r="E63" s="2"/>
      <c r="F63" s="20"/>
      <c r="G63" s="2"/>
      <c r="H63" s="2"/>
      <c r="I63" s="2"/>
      <c r="J63" s="2"/>
      <c r="K63" s="2"/>
      <c r="L63" s="2"/>
    </row>
    <row r="64" spans="1:12" x14ac:dyDescent="0.2">
      <c r="A64" s="2"/>
      <c r="B64" s="2"/>
      <c r="C64" s="2"/>
      <c r="D64" s="2"/>
      <c r="E64" s="2"/>
      <c r="F64" s="20"/>
      <c r="G64" s="2"/>
      <c r="H64" s="2"/>
      <c r="I64" s="2"/>
      <c r="J64" s="2"/>
      <c r="K64" s="2"/>
      <c r="L64" s="2"/>
    </row>
    <row r="65" spans="1:12" x14ac:dyDescent="0.2">
      <c r="A65" s="2"/>
      <c r="B65" s="2"/>
      <c r="C65" s="2"/>
      <c r="D65" s="2"/>
      <c r="E65" s="2"/>
      <c r="F65" s="20"/>
      <c r="G65" s="2"/>
      <c r="H65" s="2"/>
      <c r="I65" s="2"/>
      <c r="J65" s="2"/>
      <c r="K65" s="2"/>
      <c r="L65" s="2"/>
    </row>
    <row r="66" spans="1:12" x14ac:dyDescent="0.2">
      <c r="A66" s="2"/>
      <c r="B66" s="2"/>
      <c r="C66" s="2"/>
      <c r="D66" s="2"/>
      <c r="E66" s="2"/>
      <c r="F66" s="20"/>
      <c r="G66" s="2"/>
      <c r="H66" s="2"/>
      <c r="I66" s="2"/>
      <c r="J66" s="2"/>
      <c r="K66" s="2"/>
      <c r="L66" s="2"/>
    </row>
  </sheetData>
  <mergeCells count="6">
    <mergeCell ref="A8:D8"/>
    <mergeCell ref="E8:H8"/>
    <mergeCell ref="A2:H2"/>
    <mergeCell ref="A4:H4"/>
    <mergeCell ref="A5:H5"/>
    <mergeCell ref="A6:H6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F10" sqref="F10"/>
    </sheetView>
  </sheetViews>
  <sheetFormatPr defaultRowHeight="12.75" x14ac:dyDescent="0.2"/>
  <cols>
    <col min="1" max="1" width="16.140625" customWidth="1"/>
    <col min="2" max="2" width="39.7109375" customWidth="1"/>
    <col min="3" max="3" width="12.5703125" bestFit="1" customWidth="1"/>
  </cols>
  <sheetData>
    <row r="1" spans="1:5" ht="15.75" x14ac:dyDescent="0.25">
      <c r="A1" s="390" t="s">
        <v>280</v>
      </c>
      <c r="B1" s="390"/>
      <c r="C1" s="390"/>
      <c r="D1" s="390"/>
      <c r="E1" s="390"/>
    </row>
    <row r="3" spans="1:5" ht="15" x14ac:dyDescent="0.2">
      <c r="A3" s="418" t="s">
        <v>14</v>
      </c>
      <c r="B3" s="418"/>
      <c r="C3" s="418"/>
      <c r="D3" s="418"/>
      <c r="E3" s="418"/>
    </row>
    <row r="4" spans="1:5" ht="15" x14ac:dyDescent="0.2">
      <c r="A4" s="418">
        <v>2016</v>
      </c>
      <c r="B4" s="418"/>
      <c r="C4" s="418"/>
      <c r="D4" s="418"/>
      <c r="E4" s="418"/>
    </row>
    <row r="5" spans="1:5" ht="13.5" thickBot="1" x14ac:dyDescent="0.25"/>
    <row r="6" spans="1:5" ht="13.5" thickBot="1" x14ac:dyDescent="0.25">
      <c r="B6" s="24" t="s">
        <v>15</v>
      </c>
      <c r="C6" s="25" t="s">
        <v>11</v>
      </c>
    </row>
    <row r="7" spans="1:5" x14ac:dyDescent="0.2">
      <c r="B7" s="26" t="s">
        <v>16</v>
      </c>
      <c r="C7" s="27">
        <v>0</v>
      </c>
    </row>
    <row r="8" spans="1:5" x14ac:dyDescent="0.2">
      <c r="B8" s="23" t="s">
        <v>17</v>
      </c>
      <c r="C8" s="225">
        <v>0</v>
      </c>
    </row>
    <row r="9" spans="1:5" x14ac:dyDescent="0.2">
      <c r="B9" s="23" t="s">
        <v>18</v>
      </c>
      <c r="C9" s="28">
        <v>0</v>
      </c>
    </row>
    <row r="10" spans="1:5" ht="13.5" thickBot="1" x14ac:dyDescent="0.25">
      <c r="B10" s="29" t="s">
        <v>19</v>
      </c>
      <c r="C10" s="30">
        <v>0</v>
      </c>
    </row>
    <row r="11" spans="1:5" ht="13.5" thickBot="1" x14ac:dyDescent="0.25">
      <c r="B11" s="31" t="s">
        <v>0</v>
      </c>
      <c r="C11" s="32">
        <f>SUM(C8:C10)</f>
        <v>0</v>
      </c>
    </row>
    <row r="17" spans="1:5" ht="15.75" x14ac:dyDescent="0.25">
      <c r="A17" s="390" t="s">
        <v>281</v>
      </c>
      <c r="B17" s="390"/>
      <c r="C17" s="390"/>
      <c r="D17" s="390"/>
      <c r="E17" s="390"/>
    </row>
    <row r="19" spans="1:5" ht="15" x14ac:dyDescent="0.2">
      <c r="A19" s="417" t="s">
        <v>20</v>
      </c>
      <c r="B19" s="417"/>
      <c r="C19" s="417"/>
      <c r="D19" s="417"/>
      <c r="E19" s="417"/>
    </row>
    <row r="20" spans="1:5" ht="15" x14ac:dyDescent="0.2">
      <c r="A20" s="417">
        <v>2016</v>
      </c>
      <c r="B20" s="417"/>
      <c r="C20" s="417"/>
      <c r="D20" s="417"/>
      <c r="E20" s="417"/>
    </row>
    <row r="21" spans="1:5" x14ac:dyDescent="0.2">
      <c r="D21" s="5" t="s">
        <v>21</v>
      </c>
    </row>
    <row r="22" spans="1:5" ht="13.5" thickBot="1" x14ac:dyDescent="0.25"/>
    <row r="23" spans="1:5" ht="13.5" thickBot="1" x14ac:dyDescent="0.25">
      <c r="B23" s="33" t="s">
        <v>22</v>
      </c>
      <c r="C23" s="33" t="s">
        <v>23</v>
      </c>
      <c r="D23" s="34" t="s">
        <v>24</v>
      </c>
    </row>
    <row r="24" spans="1:5" x14ac:dyDescent="0.2">
      <c r="B24" s="35"/>
      <c r="C24" s="35"/>
      <c r="D24" s="36"/>
    </row>
    <row r="25" spans="1:5" x14ac:dyDescent="0.2">
      <c r="B25" s="37" t="s">
        <v>25</v>
      </c>
      <c r="C25" s="38">
        <v>0</v>
      </c>
      <c r="D25" s="39"/>
    </row>
    <row r="26" spans="1:5" ht="13.5" thickBot="1" x14ac:dyDescent="0.25">
      <c r="B26" s="40"/>
      <c r="C26" s="41"/>
      <c r="D26" s="42"/>
    </row>
    <row r="27" spans="1:5" ht="13.5" thickBot="1" x14ac:dyDescent="0.25">
      <c r="B27" s="43" t="s">
        <v>0</v>
      </c>
      <c r="C27" s="44">
        <f>SUM(C25:C26)</f>
        <v>0</v>
      </c>
      <c r="D27" s="45"/>
    </row>
    <row r="28" spans="1:5" x14ac:dyDescent="0.2">
      <c r="C28" s="12"/>
    </row>
  </sheetData>
  <mergeCells count="6">
    <mergeCell ref="A19:E19"/>
    <mergeCell ref="A20:E20"/>
    <mergeCell ref="A1:E1"/>
    <mergeCell ref="A17:E17"/>
    <mergeCell ref="A3:E3"/>
    <mergeCell ref="A4:E4"/>
  </mergeCells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K5" sqref="K5"/>
    </sheetView>
  </sheetViews>
  <sheetFormatPr defaultRowHeight="12.75" x14ac:dyDescent="0.2"/>
  <cols>
    <col min="1" max="1" width="29" customWidth="1"/>
    <col min="6" max="6" width="36.28515625" customWidth="1"/>
    <col min="7" max="7" width="10" customWidth="1"/>
    <col min="8" max="8" width="10.140625" customWidth="1"/>
    <col min="9" max="9" width="10" customWidth="1"/>
    <col min="10" max="10" width="7.28515625" customWidth="1"/>
  </cols>
  <sheetData>
    <row r="1" spans="1:10" ht="15.75" x14ac:dyDescent="0.25">
      <c r="A1" s="390" t="s">
        <v>282</v>
      </c>
      <c r="B1" s="390"/>
      <c r="C1" s="390"/>
      <c r="D1" s="390"/>
      <c r="E1" s="390"/>
      <c r="F1" s="390"/>
      <c r="G1" s="390"/>
      <c r="H1" s="390"/>
      <c r="I1" s="390"/>
      <c r="J1" s="390"/>
    </row>
    <row r="2" spans="1:10" ht="15.75" x14ac:dyDescent="0.25">
      <c r="A2" s="423" t="s">
        <v>103</v>
      </c>
      <c r="B2" s="423"/>
      <c r="C2" s="423"/>
      <c r="D2" s="423"/>
      <c r="E2" s="423"/>
      <c r="F2" s="423"/>
      <c r="G2" s="423"/>
      <c r="H2" s="423"/>
      <c r="I2" s="423"/>
      <c r="J2" s="423"/>
    </row>
    <row r="3" spans="1:10" ht="15.75" x14ac:dyDescent="0.25">
      <c r="A3" s="423" t="s">
        <v>248</v>
      </c>
      <c r="B3" s="423"/>
      <c r="C3" s="423"/>
      <c r="D3" s="423"/>
      <c r="E3" s="423"/>
      <c r="F3" s="423"/>
      <c r="G3" s="423"/>
      <c r="H3" s="423"/>
      <c r="I3" s="423"/>
      <c r="J3" s="423"/>
    </row>
    <row r="4" spans="1:10" ht="15.75" x14ac:dyDescent="0.25">
      <c r="A4" s="424"/>
      <c r="B4" s="424"/>
      <c r="C4" s="424"/>
      <c r="D4" s="424"/>
      <c r="E4" s="424"/>
      <c r="F4" s="424"/>
      <c r="G4" s="424"/>
      <c r="H4" s="424"/>
      <c r="I4" s="424"/>
      <c r="J4" s="424"/>
    </row>
    <row r="5" spans="1:10" x14ac:dyDescent="0.2">
      <c r="A5" s="425">
        <v>42735</v>
      </c>
      <c r="B5" s="426"/>
      <c r="C5" s="426"/>
      <c r="D5" s="426"/>
      <c r="E5" s="426"/>
      <c r="F5" s="426"/>
      <c r="G5" s="426"/>
      <c r="H5" s="426"/>
      <c r="I5" s="426"/>
      <c r="J5" s="426"/>
    </row>
    <row r="6" spans="1:10" ht="13.5" thickBot="1" x14ac:dyDescent="0.25">
      <c r="A6" s="258"/>
      <c r="B6" s="258"/>
      <c r="C6" s="258"/>
      <c r="D6" s="258"/>
      <c r="E6" s="258"/>
      <c r="F6" s="258"/>
      <c r="G6" s="259"/>
      <c r="H6" s="259"/>
      <c r="I6" s="259"/>
      <c r="J6" s="258" t="s">
        <v>11</v>
      </c>
    </row>
    <row r="7" spans="1:10" x14ac:dyDescent="0.2">
      <c r="A7" s="427" t="s">
        <v>37</v>
      </c>
      <c r="B7" s="428"/>
      <c r="C7" s="428"/>
      <c r="D7" s="428"/>
      <c r="E7" s="428"/>
      <c r="F7" s="428" t="s">
        <v>38</v>
      </c>
      <c r="G7" s="428"/>
      <c r="H7" s="428"/>
      <c r="I7" s="428"/>
      <c r="J7" s="429"/>
    </row>
    <row r="8" spans="1:10" ht="13.5" thickBot="1" x14ac:dyDescent="0.25">
      <c r="A8" s="361"/>
      <c r="B8" s="362" t="s">
        <v>101</v>
      </c>
      <c r="C8" s="362" t="s">
        <v>211</v>
      </c>
      <c r="D8" s="362" t="s">
        <v>68</v>
      </c>
      <c r="E8" s="362" t="s">
        <v>9</v>
      </c>
      <c r="F8" s="363"/>
      <c r="G8" s="362" t="s">
        <v>101</v>
      </c>
      <c r="H8" s="362" t="s">
        <v>211</v>
      </c>
      <c r="I8" s="362" t="s">
        <v>68</v>
      </c>
      <c r="J8" s="364" t="s">
        <v>9</v>
      </c>
    </row>
    <row r="9" spans="1:10" x14ac:dyDescent="0.2">
      <c r="A9" s="365" t="s">
        <v>212</v>
      </c>
      <c r="B9" s="366">
        <v>5526</v>
      </c>
      <c r="C9" s="366">
        <v>19522</v>
      </c>
      <c r="D9" s="366">
        <v>18851</v>
      </c>
      <c r="E9" s="367">
        <f>D9/C9*100</f>
        <v>96.5628521667862</v>
      </c>
      <c r="F9" s="368" t="s">
        <v>61</v>
      </c>
      <c r="G9" s="369">
        <v>16467</v>
      </c>
      <c r="H9" s="370">
        <v>26289</v>
      </c>
      <c r="I9" s="370">
        <v>25238</v>
      </c>
      <c r="J9" s="371">
        <f>I9/H9*100</f>
        <v>96.002130168511542</v>
      </c>
    </row>
    <row r="10" spans="1:10" x14ac:dyDescent="0.2">
      <c r="A10" s="310" t="s">
        <v>91</v>
      </c>
      <c r="B10" s="260">
        <v>44300</v>
      </c>
      <c r="C10" s="260">
        <v>50254</v>
      </c>
      <c r="D10" s="260">
        <v>50279</v>
      </c>
      <c r="E10" s="261">
        <f t="shared" ref="E10:E21" si="0">D10/C10*100</f>
        <v>100.0497472837983</v>
      </c>
      <c r="F10" s="262" t="s">
        <v>213</v>
      </c>
      <c r="G10" s="272">
        <v>4503</v>
      </c>
      <c r="H10" s="263">
        <v>5656</v>
      </c>
      <c r="I10" s="263">
        <v>5521</v>
      </c>
      <c r="J10" s="311">
        <f t="shared" ref="J10:J21" si="1">I10/H10*100</f>
        <v>97.613154172560115</v>
      </c>
    </row>
    <row r="11" spans="1:10" x14ac:dyDescent="0.2">
      <c r="A11" s="310" t="s">
        <v>96</v>
      </c>
      <c r="B11" s="260">
        <v>74448</v>
      </c>
      <c r="C11" s="260">
        <v>76234</v>
      </c>
      <c r="D11" s="260">
        <v>76232</v>
      </c>
      <c r="E11" s="261">
        <f t="shared" si="0"/>
        <v>99.997376498675123</v>
      </c>
      <c r="F11" s="262" t="s">
        <v>63</v>
      </c>
      <c r="G11" s="273">
        <v>39842</v>
      </c>
      <c r="H11" s="263">
        <v>44471</v>
      </c>
      <c r="I11" s="263">
        <v>37514</v>
      </c>
      <c r="J11" s="311">
        <f t="shared" si="1"/>
        <v>84.356097231903931</v>
      </c>
    </row>
    <row r="12" spans="1:10" x14ac:dyDescent="0.2">
      <c r="A12" s="310" t="s">
        <v>214</v>
      </c>
      <c r="B12" s="260"/>
      <c r="C12" s="260"/>
      <c r="D12" s="260"/>
      <c r="E12" s="261"/>
      <c r="F12" s="262" t="s">
        <v>215</v>
      </c>
      <c r="G12" s="263">
        <v>7589</v>
      </c>
      <c r="H12" s="263">
        <v>8029</v>
      </c>
      <c r="I12" s="263">
        <v>7296</v>
      </c>
      <c r="J12" s="311">
        <f t="shared" si="1"/>
        <v>90.870594096400552</v>
      </c>
    </row>
    <row r="13" spans="1:10" ht="25.5" customHeight="1" x14ac:dyDescent="0.2">
      <c r="A13" s="312" t="s">
        <v>216</v>
      </c>
      <c r="B13" s="260">
        <v>3612</v>
      </c>
      <c r="C13" s="260">
        <v>13265</v>
      </c>
      <c r="D13" s="260">
        <v>13265</v>
      </c>
      <c r="E13" s="261">
        <f t="shared" si="0"/>
        <v>100</v>
      </c>
      <c r="F13" s="262" t="s">
        <v>217</v>
      </c>
      <c r="G13" s="263">
        <v>3973</v>
      </c>
      <c r="H13" s="263">
        <v>5028</v>
      </c>
      <c r="I13" s="263">
        <v>5028</v>
      </c>
      <c r="J13" s="311">
        <f t="shared" si="1"/>
        <v>100</v>
      </c>
    </row>
    <row r="14" spans="1:10" ht="23.25" customHeight="1" x14ac:dyDescent="0.2">
      <c r="A14" s="310" t="s">
        <v>243</v>
      </c>
      <c r="B14" s="260"/>
      <c r="C14" s="260">
        <v>996</v>
      </c>
      <c r="D14" s="260">
        <v>996</v>
      </c>
      <c r="E14" s="261">
        <f t="shared" si="0"/>
        <v>100</v>
      </c>
      <c r="F14" s="264" t="s">
        <v>218</v>
      </c>
      <c r="G14" s="263">
        <v>53266</v>
      </c>
      <c r="H14" s="263">
        <v>51984</v>
      </c>
      <c r="I14" s="263">
        <v>51974</v>
      </c>
      <c r="J14" s="311">
        <f t="shared" si="1"/>
        <v>99.980763311788252</v>
      </c>
    </row>
    <row r="15" spans="1:10" x14ac:dyDescent="0.2">
      <c r="A15" s="310" t="s">
        <v>1</v>
      </c>
      <c r="B15" s="260">
        <v>5000</v>
      </c>
      <c r="C15" s="260">
        <v>34343</v>
      </c>
      <c r="D15" s="260">
        <v>28625</v>
      </c>
      <c r="E15" s="372">
        <f>D15/C15</f>
        <v>0.83350318842267712</v>
      </c>
      <c r="F15" s="265"/>
      <c r="G15" s="265"/>
      <c r="H15" s="265"/>
      <c r="I15" s="265"/>
      <c r="J15" s="311"/>
    </row>
    <row r="16" spans="1:10" x14ac:dyDescent="0.2">
      <c r="A16" s="313" t="s">
        <v>42</v>
      </c>
      <c r="B16" s="266">
        <f>SUM(B9:B15)</f>
        <v>132886</v>
      </c>
      <c r="C16" s="266">
        <f>SUM(C9:C15)</f>
        <v>194614</v>
      </c>
      <c r="D16" s="266">
        <f>SUM(D9:D15)</f>
        <v>188248</v>
      </c>
      <c r="E16" s="373">
        <f>D16/C16</f>
        <v>0.96728909533743723</v>
      </c>
      <c r="F16" s="267" t="s">
        <v>43</v>
      </c>
      <c r="G16" s="268">
        <f>SUM(G9:G15)</f>
        <v>125640</v>
      </c>
      <c r="H16" s="268">
        <f t="shared" ref="H16:I16" si="2">SUM(H9:H15)</f>
        <v>141457</v>
      </c>
      <c r="I16" s="268">
        <f t="shared" si="2"/>
        <v>132571</v>
      </c>
      <c r="J16" s="314">
        <f t="shared" si="1"/>
        <v>93.718232395710359</v>
      </c>
    </row>
    <row r="17" spans="1:10" ht="24.75" customHeight="1" x14ac:dyDescent="0.2">
      <c r="A17" s="312" t="s">
        <v>219</v>
      </c>
      <c r="B17" s="269">
        <v>34000</v>
      </c>
      <c r="C17" s="270">
        <v>35621</v>
      </c>
      <c r="D17" s="270">
        <v>35621</v>
      </c>
      <c r="E17" s="372">
        <f>D17/C17</f>
        <v>1</v>
      </c>
      <c r="F17" s="262" t="s">
        <v>220</v>
      </c>
      <c r="G17" s="271">
        <v>35728</v>
      </c>
      <c r="H17" s="263">
        <v>41133</v>
      </c>
      <c r="I17" s="263">
        <v>40628</v>
      </c>
      <c r="J17" s="311">
        <f t="shared" si="1"/>
        <v>98.772275302068905</v>
      </c>
    </row>
    <row r="18" spans="1:10" x14ac:dyDescent="0.2">
      <c r="A18" s="310" t="s">
        <v>221</v>
      </c>
      <c r="B18" s="269"/>
      <c r="C18" s="269">
        <v>2634</v>
      </c>
      <c r="D18" s="269">
        <v>2634</v>
      </c>
      <c r="E18" s="372">
        <f>D18/C18</f>
        <v>1</v>
      </c>
      <c r="F18" s="262" t="s">
        <v>222</v>
      </c>
      <c r="G18" s="263"/>
      <c r="H18" s="263"/>
      <c r="I18" s="263"/>
      <c r="J18" s="311"/>
    </row>
    <row r="19" spans="1:10" x14ac:dyDescent="0.2">
      <c r="A19" s="310"/>
      <c r="B19" s="269"/>
      <c r="C19" s="269"/>
      <c r="D19" s="269"/>
      <c r="E19" s="261"/>
      <c r="F19" s="262" t="s">
        <v>223</v>
      </c>
      <c r="G19" s="263">
        <v>5518</v>
      </c>
      <c r="H19" s="263">
        <v>45247</v>
      </c>
      <c r="I19" s="263"/>
      <c r="J19" s="311"/>
    </row>
    <row r="20" spans="1:10" ht="13.5" thickBot="1" x14ac:dyDescent="0.25">
      <c r="A20" s="374"/>
      <c r="B20" s="375"/>
      <c r="C20" s="375"/>
      <c r="D20" s="375"/>
      <c r="E20" s="376"/>
      <c r="F20" s="377" t="s">
        <v>224</v>
      </c>
      <c r="G20" s="378"/>
      <c r="H20" s="378">
        <v>5032</v>
      </c>
      <c r="I20" s="378">
        <v>2398</v>
      </c>
      <c r="J20" s="379">
        <f t="shared" si="1"/>
        <v>47.655007949125597</v>
      </c>
    </row>
    <row r="21" spans="1:10" ht="13.5" thickBot="1" x14ac:dyDescent="0.25">
      <c r="A21" s="380" t="s">
        <v>44</v>
      </c>
      <c r="B21" s="381">
        <f>SUM(B16:B19)</f>
        <v>166886</v>
      </c>
      <c r="C21" s="381">
        <f>SUM(C16:C19)</f>
        <v>232869</v>
      </c>
      <c r="D21" s="381">
        <f>SUM(D16:D19)</f>
        <v>226503</v>
      </c>
      <c r="E21" s="382">
        <f t="shared" si="0"/>
        <v>97.266274171315203</v>
      </c>
      <c r="F21" s="381" t="s">
        <v>44</v>
      </c>
      <c r="G21" s="383">
        <f>SUM(G16:G20)</f>
        <v>166886</v>
      </c>
      <c r="H21" s="383">
        <f t="shared" ref="H21:I21" si="3">SUM(H16:H20)</f>
        <v>232869</v>
      </c>
      <c r="I21" s="383">
        <f t="shared" si="3"/>
        <v>175597</v>
      </c>
      <c r="J21" s="384">
        <f t="shared" si="1"/>
        <v>75.405914913535071</v>
      </c>
    </row>
    <row r="22" spans="1:10" x14ac:dyDescent="0.2">
      <c r="A22" s="305"/>
      <c r="B22" s="306"/>
      <c r="C22" s="306"/>
      <c r="D22" s="306"/>
      <c r="E22" s="307"/>
      <c r="F22" s="306"/>
      <c r="G22" s="308"/>
      <c r="H22" s="308"/>
      <c r="I22" s="308"/>
      <c r="J22" s="309"/>
    </row>
    <row r="23" spans="1:10" x14ac:dyDescent="0.2">
      <c r="A23" s="305"/>
      <c r="B23" s="306"/>
      <c r="C23" s="306"/>
      <c r="D23" s="306"/>
      <c r="E23" s="307"/>
      <c r="F23" s="306"/>
      <c r="G23" s="308"/>
      <c r="H23" s="308"/>
      <c r="I23" s="308"/>
      <c r="J23" s="309"/>
    </row>
    <row r="24" spans="1:10" x14ac:dyDescent="0.2">
      <c r="A24" s="305"/>
      <c r="B24" s="306"/>
      <c r="C24" s="306"/>
      <c r="D24" s="306"/>
      <c r="E24" s="307"/>
      <c r="F24" s="306"/>
      <c r="G24" s="308"/>
      <c r="H24" s="308"/>
      <c r="I24" s="308"/>
      <c r="J24" s="309"/>
    </row>
    <row r="25" spans="1:10" ht="15.75" x14ac:dyDescent="0.25">
      <c r="A25" s="390" t="s">
        <v>283</v>
      </c>
      <c r="B25" s="390"/>
      <c r="C25" s="390"/>
      <c r="D25" s="390"/>
      <c r="E25" s="390"/>
      <c r="F25" s="390"/>
      <c r="G25" s="390"/>
      <c r="H25" s="390"/>
      <c r="I25" s="390"/>
      <c r="J25" s="390"/>
    </row>
    <row r="27" spans="1:10" x14ac:dyDescent="0.2">
      <c r="A27" s="422" t="s">
        <v>225</v>
      </c>
      <c r="B27" s="422"/>
      <c r="C27" s="422"/>
      <c r="D27" s="422"/>
      <c r="E27" s="422"/>
      <c r="F27" s="422"/>
      <c r="G27" s="422"/>
      <c r="H27" s="422"/>
      <c r="I27" s="422"/>
      <c r="J27" s="422"/>
    </row>
    <row r="28" spans="1:10" x14ac:dyDescent="0.2">
      <c r="A28" s="422" t="s">
        <v>248</v>
      </c>
      <c r="B28" s="422"/>
      <c r="C28" s="422"/>
      <c r="D28" s="422"/>
      <c r="E28" s="422"/>
      <c r="F28" s="422"/>
      <c r="G28" s="422"/>
      <c r="H28" s="422"/>
      <c r="I28" s="422"/>
      <c r="J28" s="422"/>
    </row>
    <row r="30" spans="1:10" x14ac:dyDescent="0.2">
      <c r="A30" s="274"/>
      <c r="B30" s="274"/>
      <c r="C30" s="274"/>
      <c r="D30" s="274"/>
      <c r="E30" s="274"/>
      <c r="F30" s="274"/>
      <c r="G30" s="274"/>
      <c r="H30" s="275"/>
      <c r="I30" s="275"/>
      <c r="J30" s="276" t="s">
        <v>11</v>
      </c>
    </row>
    <row r="31" spans="1:10" ht="13.5" thickBot="1" x14ac:dyDescent="0.25">
      <c r="A31" s="274"/>
      <c r="B31" s="274"/>
      <c r="C31" s="274"/>
      <c r="D31" s="274"/>
      <c r="E31" s="274"/>
      <c r="F31" s="274"/>
      <c r="G31" s="274"/>
      <c r="H31" s="275"/>
      <c r="I31" s="275"/>
      <c r="J31" s="276" t="s">
        <v>11</v>
      </c>
    </row>
    <row r="32" spans="1:10" x14ac:dyDescent="0.2">
      <c r="A32" s="419" t="s">
        <v>37</v>
      </c>
      <c r="B32" s="420"/>
      <c r="C32" s="420"/>
      <c r="D32" s="420"/>
      <c r="E32" s="420"/>
      <c r="F32" s="420" t="s">
        <v>38</v>
      </c>
      <c r="G32" s="420"/>
      <c r="H32" s="420"/>
      <c r="I32" s="420"/>
      <c r="J32" s="421"/>
    </row>
    <row r="33" spans="1:10" ht="13.5" thickBot="1" x14ac:dyDescent="0.25">
      <c r="A33" s="277"/>
      <c r="B33" s="278" t="s">
        <v>101</v>
      </c>
      <c r="C33" s="278" t="s">
        <v>226</v>
      </c>
      <c r="D33" s="278" t="s">
        <v>68</v>
      </c>
      <c r="E33" s="278" t="s">
        <v>9</v>
      </c>
      <c r="F33" s="279"/>
      <c r="G33" s="278" t="s">
        <v>101</v>
      </c>
      <c r="H33" s="278" t="s">
        <v>226</v>
      </c>
      <c r="I33" s="278" t="s">
        <v>68</v>
      </c>
      <c r="J33" s="280" t="s">
        <v>9</v>
      </c>
    </row>
    <row r="34" spans="1:10" x14ac:dyDescent="0.2">
      <c r="A34" s="281"/>
      <c r="B34" s="282"/>
      <c r="C34" s="282"/>
      <c r="D34" s="282"/>
      <c r="E34" s="282"/>
      <c r="F34" s="283" t="s">
        <v>61</v>
      </c>
      <c r="G34" s="284">
        <v>37986</v>
      </c>
      <c r="H34" s="284">
        <v>38355</v>
      </c>
      <c r="I34" s="284">
        <v>38344</v>
      </c>
      <c r="J34" s="285">
        <f t="shared" ref="J34:J39" si="4">I34/H34*100</f>
        <v>99.971320557945504</v>
      </c>
    </row>
    <row r="35" spans="1:10" x14ac:dyDescent="0.2">
      <c r="A35" s="286" t="s">
        <v>227</v>
      </c>
      <c r="B35" s="287">
        <v>41591</v>
      </c>
      <c r="C35" s="287">
        <v>41651</v>
      </c>
      <c r="D35" s="287">
        <v>41651</v>
      </c>
      <c r="E35" s="288">
        <f>D35/C35*100</f>
        <v>100</v>
      </c>
      <c r="F35" s="289" t="s">
        <v>228</v>
      </c>
      <c r="G35" s="287">
        <v>10269</v>
      </c>
      <c r="H35" s="287">
        <v>10258</v>
      </c>
      <c r="I35" s="287">
        <v>10255</v>
      </c>
      <c r="J35" s="290">
        <f t="shared" si="4"/>
        <v>99.970754533047383</v>
      </c>
    </row>
    <row r="36" spans="1:10" x14ac:dyDescent="0.2">
      <c r="A36" s="286" t="s">
        <v>229</v>
      </c>
      <c r="B36" s="287">
        <v>11675</v>
      </c>
      <c r="C36" s="287">
        <v>11973</v>
      </c>
      <c r="D36" s="287">
        <v>10323</v>
      </c>
      <c r="E36" s="288">
        <f>D36/C36*100</f>
        <v>86.218992733650708</v>
      </c>
      <c r="F36" s="289" t="s">
        <v>63</v>
      </c>
      <c r="G36" s="287">
        <v>5510</v>
      </c>
      <c r="H36" s="287">
        <v>5387</v>
      </c>
      <c r="I36" s="287">
        <v>3321</v>
      </c>
      <c r="J36" s="290">
        <f t="shared" si="4"/>
        <v>61.648412845739742</v>
      </c>
    </row>
    <row r="37" spans="1:10" x14ac:dyDescent="0.2">
      <c r="A37" s="291" t="s">
        <v>42</v>
      </c>
      <c r="B37" s="292">
        <f>SUM(B34:B36)</f>
        <v>53266</v>
      </c>
      <c r="C37" s="292">
        <f>SUM(C34:C36)</f>
        <v>53624</v>
      </c>
      <c r="D37" s="292">
        <f>SUM(D34:D36)</f>
        <v>51974</v>
      </c>
      <c r="E37" s="293">
        <f>D37/C37*100</f>
        <v>96.923019543487982</v>
      </c>
      <c r="F37" s="294" t="s">
        <v>43</v>
      </c>
      <c r="G37" s="292">
        <f>SUM(G34:G36)</f>
        <v>53765</v>
      </c>
      <c r="H37" s="292">
        <f>SUM(H34:H36)</f>
        <v>54000</v>
      </c>
      <c r="I37" s="292">
        <f>SUM(I34:I36)</f>
        <v>51920</v>
      </c>
      <c r="J37" s="295">
        <f t="shared" si="4"/>
        <v>96.148148148148152</v>
      </c>
    </row>
    <row r="38" spans="1:10" ht="13.5" thickBot="1" x14ac:dyDescent="0.25">
      <c r="A38" s="277" t="s">
        <v>230</v>
      </c>
      <c r="B38" s="296">
        <v>499</v>
      </c>
      <c r="C38" s="296">
        <v>499</v>
      </c>
      <c r="D38" s="296">
        <v>285</v>
      </c>
      <c r="E38" s="297">
        <f>D38/C38*100</f>
        <v>57.114228456913828</v>
      </c>
      <c r="F38" s="298" t="s">
        <v>231</v>
      </c>
      <c r="G38" s="296"/>
      <c r="H38" s="296">
        <v>123</v>
      </c>
      <c r="I38" s="296">
        <v>123</v>
      </c>
      <c r="J38" s="299">
        <f t="shared" si="4"/>
        <v>100</v>
      </c>
    </row>
    <row r="39" spans="1:10" ht="13.5" thickBot="1" x14ac:dyDescent="0.25">
      <c r="A39" s="300" t="s">
        <v>44</v>
      </c>
      <c r="B39" s="301">
        <f>SUM(B37:B38)</f>
        <v>53765</v>
      </c>
      <c r="C39" s="301">
        <f>SUM(C37:C38)</f>
        <v>54123</v>
      </c>
      <c r="D39" s="301">
        <f>SUM(D37:D38)</f>
        <v>52259</v>
      </c>
      <c r="E39" s="302">
        <f>D39/C39*100</f>
        <v>96.555992831143882</v>
      </c>
      <c r="F39" s="303" t="s">
        <v>44</v>
      </c>
      <c r="G39" s="301">
        <f>SUM(G37:G38)</f>
        <v>53765</v>
      </c>
      <c r="H39" s="301">
        <f>SUM(H37:H38)</f>
        <v>54123</v>
      </c>
      <c r="I39" s="301">
        <f>SUM(I37:I38)</f>
        <v>52043</v>
      </c>
      <c r="J39" s="304">
        <f t="shared" si="4"/>
        <v>96.156901871662697</v>
      </c>
    </row>
  </sheetData>
  <mergeCells count="12">
    <mergeCell ref="A32:E32"/>
    <mergeCell ref="F32:J32"/>
    <mergeCell ref="A27:J27"/>
    <mergeCell ref="A28:J28"/>
    <mergeCell ref="A1:J1"/>
    <mergeCell ref="A25:J25"/>
    <mergeCell ref="A2:J2"/>
    <mergeCell ref="A3:J3"/>
    <mergeCell ref="A4:J4"/>
    <mergeCell ref="A5:J5"/>
    <mergeCell ref="A7:E7"/>
    <mergeCell ref="F7:J7"/>
  </mergeCells>
  <phoneticPr fontId="16" type="noConversion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1" workbookViewId="0">
      <selection activeCell="B43" sqref="B43:D43"/>
    </sheetView>
  </sheetViews>
  <sheetFormatPr defaultRowHeight="12.75" x14ac:dyDescent="0.2"/>
  <cols>
    <col min="1" max="1" width="57.85546875" bestFit="1" customWidth="1"/>
    <col min="2" max="2" width="11.42578125" bestFit="1" customWidth="1"/>
    <col min="3" max="3" width="13.28515625" customWidth="1"/>
    <col min="4" max="4" width="13" customWidth="1"/>
  </cols>
  <sheetData>
    <row r="1" spans="1:10" ht="14.25" customHeight="1" x14ac:dyDescent="0.25">
      <c r="A1" s="390" t="s">
        <v>246</v>
      </c>
      <c r="B1" s="390"/>
      <c r="C1" s="390"/>
      <c r="D1" s="390"/>
      <c r="E1" s="46"/>
      <c r="F1" s="46"/>
      <c r="G1" s="46"/>
      <c r="H1" s="46"/>
      <c r="I1" s="46"/>
      <c r="J1" s="46"/>
    </row>
    <row r="2" spans="1:10" ht="16.5" customHeight="1" x14ac:dyDescent="0.25">
      <c r="A2" s="389" t="s">
        <v>103</v>
      </c>
      <c r="B2" s="389"/>
      <c r="C2" s="389"/>
      <c r="D2" s="389"/>
      <c r="E2" s="50"/>
      <c r="F2" s="50"/>
      <c r="G2" s="50"/>
      <c r="H2" s="46"/>
      <c r="I2" s="46"/>
      <c r="J2" s="46"/>
    </row>
    <row r="3" spans="1:10" ht="16.5" customHeight="1" x14ac:dyDescent="0.25">
      <c r="A3" s="66"/>
      <c r="B3" s="66"/>
      <c r="C3" s="66"/>
      <c r="D3" s="66"/>
      <c r="E3" s="50"/>
      <c r="F3" s="50"/>
      <c r="G3" s="50"/>
      <c r="H3" s="46"/>
      <c r="I3" s="46"/>
      <c r="J3" s="46"/>
    </row>
    <row r="4" spans="1:10" ht="14.25" customHeight="1" x14ac:dyDescent="0.25">
      <c r="A4" s="390" t="s">
        <v>249</v>
      </c>
      <c r="B4" s="390"/>
      <c r="C4" s="390"/>
      <c r="D4" s="390"/>
      <c r="E4" s="46"/>
      <c r="F4" s="46"/>
      <c r="G4" s="46"/>
      <c r="H4" s="46"/>
      <c r="I4" s="46"/>
      <c r="J4" s="46"/>
    </row>
    <row r="5" spans="1:10" ht="14.25" customHeight="1" thickBot="1" x14ac:dyDescent="0.3">
      <c r="A5" s="47"/>
      <c r="B5" s="47"/>
      <c r="C5" s="47"/>
      <c r="D5" s="47"/>
      <c r="E5" s="46"/>
      <c r="F5" s="46"/>
      <c r="G5" s="46"/>
      <c r="H5" s="46"/>
      <c r="I5" s="46"/>
      <c r="J5" s="46"/>
    </row>
    <row r="6" spans="1:10" ht="15.75" x14ac:dyDescent="0.25">
      <c r="A6" s="151"/>
      <c r="B6" s="158" t="s">
        <v>6</v>
      </c>
      <c r="C6" s="159" t="s">
        <v>7</v>
      </c>
      <c r="D6" s="159" t="s">
        <v>13</v>
      </c>
    </row>
    <row r="7" spans="1:10" ht="15.75" x14ac:dyDescent="0.25">
      <c r="A7" s="152" t="s">
        <v>2</v>
      </c>
      <c r="B7" s="112"/>
      <c r="C7" s="52"/>
      <c r="D7" s="52"/>
    </row>
    <row r="8" spans="1:10" ht="15.75" x14ac:dyDescent="0.25">
      <c r="A8" s="149" t="s">
        <v>34</v>
      </c>
      <c r="B8" s="113">
        <v>200</v>
      </c>
      <c r="C8" s="109">
        <v>309</v>
      </c>
      <c r="D8" s="51">
        <v>309</v>
      </c>
    </row>
    <row r="9" spans="1:10" ht="15.75" x14ac:dyDescent="0.25">
      <c r="A9" s="149" t="s">
        <v>123</v>
      </c>
      <c r="B9" s="113">
        <v>200</v>
      </c>
      <c r="C9" s="109">
        <v>5025</v>
      </c>
      <c r="D9" s="51">
        <v>5009</v>
      </c>
    </row>
    <row r="10" spans="1:10" ht="15.75" x14ac:dyDescent="0.25">
      <c r="A10" s="149" t="s">
        <v>88</v>
      </c>
      <c r="B10" s="113">
        <v>4036</v>
      </c>
      <c r="C10" s="109">
        <v>4036</v>
      </c>
      <c r="D10" s="51">
        <v>3690</v>
      </c>
    </row>
    <row r="11" spans="1:10" ht="15.75" x14ac:dyDescent="0.25">
      <c r="A11" s="149" t="s">
        <v>3</v>
      </c>
      <c r="B11" s="113">
        <v>1090</v>
      </c>
      <c r="C11" s="109">
        <v>10026</v>
      </c>
      <c r="D11" s="51">
        <v>9717</v>
      </c>
    </row>
    <row r="12" spans="1:10" ht="15.75" x14ac:dyDescent="0.25">
      <c r="A12" s="149" t="s">
        <v>87</v>
      </c>
      <c r="B12" s="114"/>
      <c r="C12" s="157">
        <v>49</v>
      </c>
      <c r="D12" s="53">
        <v>49</v>
      </c>
    </row>
    <row r="13" spans="1:10" ht="15.75" x14ac:dyDescent="0.25">
      <c r="A13" s="149" t="s">
        <v>90</v>
      </c>
      <c r="B13" s="113"/>
      <c r="C13" s="52">
        <v>77</v>
      </c>
      <c r="D13" s="53">
        <v>77</v>
      </c>
    </row>
    <row r="14" spans="1:10" ht="15.75" x14ac:dyDescent="0.25">
      <c r="A14" s="152" t="s">
        <v>29</v>
      </c>
      <c r="B14" s="115">
        <f>SUM(B8:B13)</f>
        <v>5526</v>
      </c>
      <c r="C14" s="110">
        <f>SUM(C8:C13)</f>
        <v>19522</v>
      </c>
      <c r="D14" s="110">
        <f>SUM(D8:D13)</f>
        <v>18851</v>
      </c>
    </row>
    <row r="15" spans="1:10" ht="15.75" x14ac:dyDescent="0.25">
      <c r="A15" s="153"/>
      <c r="B15" s="112"/>
      <c r="C15" s="52"/>
      <c r="D15" s="52"/>
    </row>
    <row r="16" spans="1:10" ht="15.75" x14ac:dyDescent="0.25">
      <c r="A16" s="154" t="s">
        <v>91</v>
      </c>
      <c r="B16" s="116"/>
      <c r="C16" s="54"/>
      <c r="D16" s="54"/>
    </row>
    <row r="17" spans="1:4" ht="15.75" x14ac:dyDescent="0.25">
      <c r="A17" s="155" t="s">
        <v>92</v>
      </c>
      <c r="B17" s="208">
        <v>8500</v>
      </c>
      <c r="C17" s="54">
        <v>9944</v>
      </c>
      <c r="D17" s="54">
        <v>9893</v>
      </c>
    </row>
    <row r="18" spans="1:4" ht="15.75" x14ac:dyDescent="0.25">
      <c r="A18" s="150" t="s">
        <v>124</v>
      </c>
      <c r="B18" s="113">
        <v>3000</v>
      </c>
      <c r="C18" s="109">
        <v>3000</v>
      </c>
      <c r="D18" s="52">
        <v>2949</v>
      </c>
    </row>
    <row r="19" spans="1:4" ht="15" x14ac:dyDescent="0.25">
      <c r="A19" s="150" t="s">
        <v>125</v>
      </c>
      <c r="B19" s="113">
        <v>5500</v>
      </c>
      <c r="C19" s="109">
        <v>6944</v>
      </c>
      <c r="D19" s="109">
        <v>6944</v>
      </c>
    </row>
    <row r="20" spans="1:4" ht="15" x14ac:dyDescent="0.25">
      <c r="A20" s="155" t="s">
        <v>93</v>
      </c>
      <c r="B20" s="349">
        <v>33000</v>
      </c>
      <c r="C20" s="350">
        <v>35661</v>
      </c>
      <c r="D20" s="350">
        <v>35661</v>
      </c>
    </row>
    <row r="21" spans="1:4" ht="15" x14ac:dyDescent="0.25">
      <c r="A21" s="156" t="s">
        <v>126</v>
      </c>
      <c r="B21" s="113">
        <v>32000</v>
      </c>
      <c r="C21" s="109">
        <v>35661</v>
      </c>
      <c r="D21" s="109">
        <v>35661</v>
      </c>
    </row>
    <row r="22" spans="1:4" ht="15" x14ac:dyDescent="0.25">
      <c r="A22" s="155" t="s">
        <v>94</v>
      </c>
      <c r="B22" s="113">
        <v>3800</v>
      </c>
      <c r="C22" s="109">
        <v>4351</v>
      </c>
      <c r="D22" s="109">
        <v>4426</v>
      </c>
    </row>
    <row r="23" spans="1:4" ht="15" x14ac:dyDescent="0.25">
      <c r="A23" s="156" t="s">
        <v>250</v>
      </c>
      <c r="B23" s="113"/>
      <c r="C23" s="109">
        <v>48</v>
      </c>
      <c r="D23" s="109">
        <v>48</v>
      </c>
    </row>
    <row r="24" spans="1:4" ht="15" x14ac:dyDescent="0.25">
      <c r="A24" s="156" t="s">
        <v>251</v>
      </c>
      <c r="B24" s="113"/>
      <c r="C24" s="109">
        <v>250</v>
      </c>
      <c r="D24" s="109">
        <v>251</v>
      </c>
    </row>
    <row r="25" spans="1:4" ht="15" x14ac:dyDescent="0.25">
      <c r="A25" s="154" t="s">
        <v>95</v>
      </c>
      <c r="B25" s="118">
        <f>SUM(B22+B21+B19+B18)</f>
        <v>44300</v>
      </c>
      <c r="C25" s="106">
        <f>SUM(C24+C23+C22+C21+C19+C18)</f>
        <v>50254</v>
      </c>
      <c r="D25" s="106">
        <f>SUM(D22:D24,D20,D17)</f>
        <v>50279</v>
      </c>
    </row>
    <row r="26" spans="1:4" ht="15.75" x14ac:dyDescent="0.25">
      <c r="A26" s="154"/>
      <c r="B26" s="118"/>
      <c r="C26" s="54"/>
      <c r="D26" s="209"/>
    </row>
    <row r="27" spans="1:4" ht="15.75" x14ac:dyDescent="0.25">
      <c r="A27" s="154" t="s">
        <v>96</v>
      </c>
      <c r="B27" s="116"/>
      <c r="C27" s="54"/>
      <c r="D27" s="54"/>
    </row>
    <row r="28" spans="1:4" ht="15" x14ac:dyDescent="0.25">
      <c r="A28" s="149" t="s">
        <v>98</v>
      </c>
      <c r="B28" s="119">
        <v>74448</v>
      </c>
      <c r="C28" s="107">
        <v>76234</v>
      </c>
      <c r="D28" s="107">
        <v>76232</v>
      </c>
    </row>
    <row r="29" spans="1:4" ht="15" x14ac:dyDescent="0.25">
      <c r="A29" s="154" t="s">
        <v>97</v>
      </c>
      <c r="B29" s="120">
        <f>SUM(B28)</f>
        <v>74448</v>
      </c>
      <c r="C29" s="108">
        <f>SUM(C28)</f>
        <v>76234</v>
      </c>
      <c r="D29" s="108">
        <f>SUM(D28)</f>
        <v>76232</v>
      </c>
    </row>
    <row r="30" spans="1:4" ht="15.75" x14ac:dyDescent="0.25">
      <c r="A30" s="154"/>
      <c r="B30" s="120"/>
      <c r="C30" s="54"/>
      <c r="D30" s="54"/>
    </row>
    <row r="31" spans="1:4" s="212" customFormat="1" ht="15.75" x14ac:dyDescent="0.25">
      <c r="A31" s="156" t="s">
        <v>252</v>
      </c>
      <c r="B31" s="210"/>
      <c r="C31" s="211">
        <v>996</v>
      </c>
      <c r="D31" s="211">
        <v>996</v>
      </c>
    </row>
    <row r="32" spans="1:4" ht="15" x14ac:dyDescent="0.25">
      <c r="A32" s="154" t="s">
        <v>252</v>
      </c>
      <c r="B32" s="118">
        <f>SUM(B31:B31)</f>
        <v>0</v>
      </c>
      <c r="C32" s="118">
        <f>SUM(C31:C31)</f>
        <v>996</v>
      </c>
      <c r="D32" s="118">
        <f>SUM(D31:D31)</f>
        <v>996</v>
      </c>
    </row>
    <row r="33" spans="1:4" ht="15.75" x14ac:dyDescent="0.25">
      <c r="A33" s="154"/>
      <c r="B33" s="118"/>
      <c r="C33" s="54"/>
      <c r="D33" s="54"/>
    </row>
    <row r="34" spans="1:4" ht="15.75" x14ac:dyDescent="0.25">
      <c r="A34" s="156" t="s">
        <v>253</v>
      </c>
      <c r="B34" s="117">
        <v>3612</v>
      </c>
      <c r="C34" s="211">
        <v>13265</v>
      </c>
      <c r="D34" s="211">
        <v>13265</v>
      </c>
    </row>
    <row r="35" spans="1:4" ht="15" x14ac:dyDescent="0.25">
      <c r="A35" s="155" t="s">
        <v>253</v>
      </c>
      <c r="B35" s="118">
        <f>SUM(B34)</f>
        <v>3612</v>
      </c>
      <c r="C35" s="118">
        <f t="shared" ref="C35:D35" si="0">SUM(C34)</f>
        <v>13265</v>
      </c>
      <c r="D35" s="118">
        <f t="shared" si="0"/>
        <v>13265</v>
      </c>
    </row>
    <row r="36" spans="1:4" ht="15.75" x14ac:dyDescent="0.25">
      <c r="A36" s="154"/>
      <c r="B36" s="118"/>
      <c r="C36" s="54"/>
      <c r="D36" s="54"/>
    </row>
    <row r="37" spans="1:4" ht="15.75" x14ac:dyDescent="0.25">
      <c r="A37" s="154"/>
      <c r="B37" s="118"/>
      <c r="C37" s="54"/>
      <c r="D37" s="54"/>
    </row>
    <row r="38" spans="1:4" ht="15" x14ac:dyDescent="0.25">
      <c r="A38" s="156" t="s">
        <v>99</v>
      </c>
      <c r="B38" s="117">
        <v>5000</v>
      </c>
      <c r="C38" s="111">
        <v>34343</v>
      </c>
      <c r="D38" s="111">
        <v>28625</v>
      </c>
    </row>
    <row r="39" spans="1:4" ht="15" x14ac:dyDescent="0.25">
      <c r="A39" s="154" t="s">
        <v>1</v>
      </c>
      <c r="B39" s="118">
        <f>SUM(B38:B38)</f>
        <v>5000</v>
      </c>
      <c r="C39" s="106">
        <f>SUM(C38:C38)</f>
        <v>34343</v>
      </c>
      <c r="D39" s="106">
        <f>SUM(D38:D38)</f>
        <v>28625</v>
      </c>
    </row>
    <row r="40" spans="1:4" ht="15.75" x14ac:dyDescent="0.25">
      <c r="A40" s="154"/>
      <c r="B40" s="118"/>
      <c r="C40" s="54"/>
      <c r="D40" s="54"/>
    </row>
    <row r="41" spans="1:4" ht="15" x14ac:dyDescent="0.25">
      <c r="A41" s="149" t="s">
        <v>254</v>
      </c>
      <c r="B41" s="161">
        <v>34000</v>
      </c>
      <c r="C41" s="160">
        <v>35621</v>
      </c>
      <c r="D41" s="160">
        <v>35621</v>
      </c>
    </row>
    <row r="42" spans="1:4" ht="15" x14ac:dyDescent="0.25">
      <c r="A42" s="214" t="s">
        <v>255</v>
      </c>
      <c r="B42" s="161"/>
      <c r="C42" s="160">
        <v>2634</v>
      </c>
      <c r="D42" s="160">
        <v>2634</v>
      </c>
    </row>
    <row r="43" spans="1:4" ht="15.75" thickBot="1" x14ac:dyDescent="0.3">
      <c r="A43" s="215" t="s">
        <v>256</v>
      </c>
      <c r="B43" s="213">
        <f>SUM(B42+B41+B39+B35+B32+B29+B25+B14)</f>
        <v>166886</v>
      </c>
      <c r="C43" s="213">
        <f t="shared" ref="C43:D43" si="1">SUM(C42+C41+C39+C35+C32+C29+C25+C14)</f>
        <v>232869</v>
      </c>
      <c r="D43" s="213">
        <f t="shared" si="1"/>
        <v>226503</v>
      </c>
    </row>
  </sheetData>
  <mergeCells count="3">
    <mergeCell ref="A1:D1"/>
    <mergeCell ref="A4:D4"/>
    <mergeCell ref="A2:D2"/>
  </mergeCells>
  <phoneticPr fontId="16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D13" sqref="D13"/>
    </sheetView>
  </sheetViews>
  <sheetFormatPr defaultRowHeight="12.75" x14ac:dyDescent="0.2"/>
  <cols>
    <col min="1" max="1" width="72.85546875" customWidth="1"/>
    <col min="2" max="2" width="14.140625" customWidth="1"/>
    <col min="3" max="4" width="13.5703125" customWidth="1"/>
    <col min="5" max="5" width="5.85546875" style="6" customWidth="1"/>
    <col min="9" max="9" width="8.85546875" customWidth="1"/>
  </cols>
  <sheetData>
    <row r="1" spans="1:11" ht="15.75" x14ac:dyDescent="0.25">
      <c r="A1" s="390" t="s">
        <v>257</v>
      </c>
      <c r="B1" s="390"/>
      <c r="C1" s="390"/>
      <c r="D1" s="390"/>
      <c r="E1" s="390"/>
      <c r="F1" s="46"/>
      <c r="G1" s="46"/>
      <c r="H1" s="46"/>
      <c r="I1" s="46"/>
      <c r="J1" s="46"/>
      <c r="K1" s="46"/>
    </row>
    <row r="2" spans="1:11" ht="10.5" customHeight="1" x14ac:dyDescent="0.25">
      <c r="A2" s="47"/>
      <c r="B2" s="47"/>
      <c r="C2" s="47"/>
      <c r="D2" s="47"/>
      <c r="E2" s="47"/>
      <c r="F2" s="46"/>
      <c r="G2" s="46"/>
      <c r="H2" s="46"/>
      <c r="I2" s="46"/>
      <c r="J2" s="46"/>
      <c r="K2" s="46"/>
    </row>
    <row r="3" spans="1:11" ht="18" x14ac:dyDescent="0.25">
      <c r="A3" s="389" t="s">
        <v>103</v>
      </c>
      <c r="B3" s="389"/>
      <c r="C3" s="389"/>
      <c r="D3" s="389"/>
      <c r="E3" s="389"/>
      <c r="F3" s="46"/>
      <c r="G3" s="46"/>
      <c r="H3" s="46"/>
      <c r="I3" s="46"/>
      <c r="J3" s="46"/>
      <c r="K3" s="46"/>
    </row>
    <row r="4" spans="1:11" ht="18" x14ac:dyDescent="0.25">
      <c r="A4" s="389" t="s">
        <v>258</v>
      </c>
      <c r="B4" s="389"/>
      <c r="C4" s="389"/>
      <c r="D4" s="389"/>
      <c r="E4" s="389"/>
      <c r="F4" s="46"/>
      <c r="G4" s="46"/>
      <c r="H4" s="46"/>
      <c r="I4" s="46"/>
      <c r="J4" s="46"/>
      <c r="K4" s="46"/>
    </row>
    <row r="5" spans="1:11" ht="19.5" customHeight="1" x14ac:dyDescent="0.25">
      <c r="A5" s="392" t="s">
        <v>26</v>
      </c>
      <c r="B5" s="392"/>
      <c r="C5" s="392"/>
      <c r="D5" s="392"/>
      <c r="E5" s="392"/>
    </row>
    <row r="6" spans="1:11" ht="13.5" thickBot="1" x14ac:dyDescent="0.25">
      <c r="D6" s="5" t="s">
        <v>11</v>
      </c>
    </row>
    <row r="7" spans="1:11" ht="15" thickBot="1" x14ac:dyDescent="0.25">
      <c r="A7" s="165" t="s">
        <v>12</v>
      </c>
      <c r="B7" s="166" t="s">
        <v>101</v>
      </c>
      <c r="C7" s="167" t="s">
        <v>102</v>
      </c>
      <c r="D7" s="168" t="s">
        <v>68</v>
      </c>
    </row>
    <row r="8" spans="1:11" ht="15" x14ac:dyDescent="0.2">
      <c r="A8" s="164" t="s">
        <v>127</v>
      </c>
      <c r="B8" s="216">
        <v>9135</v>
      </c>
      <c r="C8" s="65">
        <v>9135</v>
      </c>
      <c r="D8" s="27">
        <v>9135</v>
      </c>
    </row>
    <row r="9" spans="1:11" ht="15" x14ac:dyDescent="0.2">
      <c r="A9" s="163" t="s">
        <v>128</v>
      </c>
      <c r="B9" s="162">
        <v>41590</v>
      </c>
      <c r="C9" s="162">
        <v>41651</v>
      </c>
      <c r="D9" s="123">
        <v>41651</v>
      </c>
    </row>
    <row r="10" spans="1:11" ht="15" x14ac:dyDescent="0.2">
      <c r="A10" s="163" t="s">
        <v>129</v>
      </c>
      <c r="B10" s="162">
        <v>21692</v>
      </c>
      <c r="C10" s="162">
        <v>21800</v>
      </c>
      <c r="D10" s="123">
        <v>21800</v>
      </c>
    </row>
    <row r="11" spans="1:11" ht="15" x14ac:dyDescent="0.2">
      <c r="A11" s="163" t="s">
        <v>130</v>
      </c>
      <c r="B11" s="162">
        <v>2031</v>
      </c>
      <c r="C11" s="162">
        <v>2031</v>
      </c>
      <c r="D11" s="123">
        <v>2031</v>
      </c>
    </row>
    <row r="12" spans="1:11" ht="15.75" thickBot="1" x14ac:dyDescent="0.25">
      <c r="A12" s="230" t="s">
        <v>131</v>
      </c>
      <c r="B12" s="231">
        <v>0</v>
      </c>
      <c r="C12" s="231">
        <v>1616</v>
      </c>
      <c r="D12" s="232">
        <v>1615</v>
      </c>
    </row>
    <row r="13" spans="1:11" ht="15" thickBot="1" x14ac:dyDescent="0.25">
      <c r="A13" s="233" t="s">
        <v>208</v>
      </c>
      <c r="B13" s="234">
        <f>SUM(B8:B12)</f>
        <v>74448</v>
      </c>
      <c r="C13" s="234">
        <f>SUM(C8:C12)</f>
        <v>76233</v>
      </c>
      <c r="D13" s="235">
        <f>SUM(D8:D12)</f>
        <v>76232</v>
      </c>
    </row>
  </sheetData>
  <mergeCells count="4">
    <mergeCell ref="A5:E5"/>
    <mergeCell ref="A3:E3"/>
    <mergeCell ref="A1:E1"/>
    <mergeCell ref="A4:E4"/>
  </mergeCells>
  <phoneticPr fontId="0" type="noConversion"/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E14" sqref="E14"/>
    </sheetView>
  </sheetViews>
  <sheetFormatPr defaultRowHeight="12.75" x14ac:dyDescent="0.2"/>
  <cols>
    <col min="1" max="1" width="41" customWidth="1"/>
    <col min="2" max="3" width="13.140625" customWidth="1"/>
    <col min="4" max="5" width="13.28515625" customWidth="1"/>
    <col min="6" max="6" width="10.7109375" customWidth="1"/>
    <col min="7" max="7" width="11.140625" customWidth="1"/>
    <col min="8" max="8" width="16" customWidth="1"/>
    <col min="9" max="10" width="9.5703125" customWidth="1"/>
    <col min="11" max="11" width="15.42578125" customWidth="1"/>
  </cols>
  <sheetData>
    <row r="1" spans="1:11" ht="15.75" x14ac:dyDescent="0.25">
      <c r="A1" s="390" t="s">
        <v>259</v>
      </c>
      <c r="B1" s="390"/>
      <c r="C1" s="390"/>
      <c r="D1" s="390"/>
      <c r="E1" s="390"/>
      <c r="F1" s="390"/>
      <c r="G1" s="390"/>
      <c r="H1" s="390"/>
      <c r="I1" s="46"/>
      <c r="J1" s="46"/>
      <c r="K1" s="46"/>
    </row>
    <row r="2" spans="1:11" ht="15.75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8" x14ac:dyDescent="0.25">
      <c r="A3" s="389" t="s">
        <v>103</v>
      </c>
      <c r="B3" s="389"/>
      <c r="C3" s="389"/>
      <c r="D3" s="389"/>
      <c r="E3" s="389"/>
      <c r="F3" s="389"/>
      <c r="G3" s="389"/>
      <c r="H3" s="389"/>
      <c r="I3" s="47"/>
      <c r="J3" s="47"/>
      <c r="K3" s="47"/>
    </row>
    <row r="4" spans="1:11" ht="18" x14ac:dyDescent="0.25">
      <c r="A4" s="389" t="s">
        <v>258</v>
      </c>
      <c r="B4" s="389"/>
      <c r="C4" s="389"/>
      <c r="D4" s="389"/>
      <c r="E4" s="389"/>
      <c r="F4" s="389"/>
      <c r="G4" s="389"/>
      <c r="H4" s="389"/>
      <c r="I4" s="47"/>
      <c r="J4" s="47"/>
      <c r="K4" s="47"/>
    </row>
    <row r="5" spans="1:11" ht="18" x14ac:dyDescent="0.25">
      <c r="A5" s="66"/>
      <c r="B5" s="66"/>
      <c r="C5" s="66"/>
      <c r="D5" s="66"/>
      <c r="E5" s="66"/>
      <c r="F5" s="66"/>
      <c r="G5" s="66"/>
      <c r="H5" s="66"/>
      <c r="I5" s="47"/>
      <c r="J5" s="47"/>
      <c r="K5" s="47"/>
    </row>
    <row r="6" spans="1:11" ht="27.75" customHeight="1" x14ac:dyDescent="0.25">
      <c r="A6" s="390" t="s">
        <v>36</v>
      </c>
      <c r="B6" s="390"/>
      <c r="C6" s="390"/>
      <c r="D6" s="390"/>
      <c r="E6" s="390"/>
      <c r="F6" s="390"/>
      <c r="G6" s="390"/>
      <c r="H6" s="390"/>
      <c r="I6" s="46"/>
      <c r="J6" s="46"/>
      <c r="K6" s="46"/>
    </row>
    <row r="7" spans="1:11" ht="16.5" thickBot="1" x14ac:dyDescent="0.3">
      <c r="A7" s="15"/>
      <c r="B7" s="15"/>
      <c r="C7" s="15"/>
      <c r="D7" s="15"/>
      <c r="E7" s="15"/>
      <c r="F7" s="15"/>
      <c r="G7" s="15"/>
      <c r="H7" s="17" t="s">
        <v>11</v>
      </c>
      <c r="I7" s="16"/>
      <c r="J7" s="16"/>
      <c r="K7" s="48"/>
    </row>
    <row r="8" spans="1:11" ht="32.25" thickBot="1" x14ac:dyDescent="0.25">
      <c r="A8" s="197" t="s">
        <v>5</v>
      </c>
      <c r="B8" s="63" t="s">
        <v>30</v>
      </c>
      <c r="C8" s="55" t="s">
        <v>100</v>
      </c>
      <c r="D8" s="55" t="s">
        <v>31</v>
      </c>
      <c r="E8" s="55" t="s">
        <v>32</v>
      </c>
      <c r="F8" s="55" t="s">
        <v>27</v>
      </c>
      <c r="G8" s="64" t="s">
        <v>116</v>
      </c>
      <c r="H8" s="61" t="s">
        <v>33</v>
      </c>
    </row>
    <row r="9" spans="1:11" ht="15.75" x14ac:dyDescent="0.25">
      <c r="A9" s="196" t="s">
        <v>34</v>
      </c>
      <c r="B9" s="194">
        <v>29</v>
      </c>
      <c r="C9" s="56"/>
      <c r="D9" s="56"/>
      <c r="E9" s="56"/>
      <c r="F9" s="56"/>
      <c r="G9" s="62">
        <v>279</v>
      </c>
      <c r="H9" s="57">
        <f>SUM(B9:G9)</f>
        <v>308</v>
      </c>
    </row>
    <row r="10" spans="1:11" ht="15.75" x14ac:dyDescent="0.25">
      <c r="A10" s="149" t="s">
        <v>123</v>
      </c>
      <c r="B10" s="195">
        <v>346</v>
      </c>
      <c r="C10" s="58">
        <v>4298</v>
      </c>
      <c r="D10" s="58"/>
      <c r="E10" s="58"/>
      <c r="F10" s="58">
        <v>366</v>
      </c>
      <c r="G10" s="60"/>
      <c r="H10" s="57">
        <f t="shared" ref="H10:H15" si="0">SUM(B10:G10)</f>
        <v>5010</v>
      </c>
    </row>
    <row r="11" spans="1:11" ht="15.75" x14ac:dyDescent="0.25">
      <c r="A11" s="149" t="s">
        <v>88</v>
      </c>
      <c r="B11" s="195"/>
      <c r="C11" s="58"/>
      <c r="D11" s="58">
        <v>1037</v>
      </c>
      <c r="E11" s="58">
        <v>2652</v>
      </c>
      <c r="F11" s="58"/>
      <c r="G11" s="60"/>
      <c r="H11" s="57">
        <f t="shared" si="0"/>
        <v>3689</v>
      </c>
    </row>
    <row r="12" spans="1:11" ht="15.75" x14ac:dyDescent="0.25">
      <c r="A12" s="149" t="s">
        <v>3</v>
      </c>
      <c r="B12" s="195">
        <v>7454</v>
      </c>
      <c r="C12" s="58">
        <v>1160</v>
      </c>
      <c r="D12" s="58">
        <v>283</v>
      </c>
      <c r="E12" s="58">
        <v>721</v>
      </c>
      <c r="F12" s="58">
        <v>99</v>
      </c>
      <c r="G12" s="60"/>
      <c r="H12" s="57">
        <f>SUM(B12:G12)</f>
        <v>9717</v>
      </c>
    </row>
    <row r="13" spans="1:11" ht="15.75" x14ac:dyDescent="0.25">
      <c r="A13" s="149" t="s">
        <v>89</v>
      </c>
      <c r="B13" s="195"/>
      <c r="C13" s="58"/>
      <c r="D13" s="58"/>
      <c r="E13" s="58"/>
      <c r="F13" s="58" t="s">
        <v>261</v>
      </c>
      <c r="G13" s="60"/>
      <c r="H13" s="57">
        <f t="shared" si="0"/>
        <v>0</v>
      </c>
    </row>
    <row r="14" spans="1:11" ht="18" customHeight="1" x14ac:dyDescent="0.25">
      <c r="A14" s="149" t="s">
        <v>260</v>
      </c>
      <c r="B14" s="195">
        <v>77</v>
      </c>
      <c r="C14" s="58"/>
      <c r="D14" s="58"/>
      <c r="E14" s="58"/>
      <c r="F14" s="58"/>
      <c r="G14" s="60"/>
      <c r="H14" s="57">
        <f t="shared" si="0"/>
        <v>77</v>
      </c>
    </row>
    <row r="15" spans="1:11" ht="15" customHeight="1" thickBot="1" x14ac:dyDescent="0.3">
      <c r="A15" s="149" t="s">
        <v>90</v>
      </c>
      <c r="B15" s="195">
        <v>49</v>
      </c>
      <c r="C15" s="58"/>
      <c r="D15" s="58"/>
      <c r="E15" s="58"/>
      <c r="F15" s="58"/>
      <c r="G15" s="60"/>
      <c r="H15" s="57">
        <f t="shared" si="0"/>
        <v>49</v>
      </c>
    </row>
    <row r="16" spans="1:11" ht="16.5" thickBot="1" x14ac:dyDescent="0.3">
      <c r="A16" s="193" t="s">
        <v>35</v>
      </c>
      <c r="B16" s="198">
        <f>SUM(B9:B15)</f>
        <v>7955</v>
      </c>
      <c r="C16" s="199">
        <f t="shared" ref="C16:F16" si="1">SUM(C9:C15)</f>
        <v>5458</v>
      </c>
      <c r="D16" s="199">
        <f t="shared" si="1"/>
        <v>1320</v>
      </c>
      <c r="E16" s="199">
        <f t="shared" si="1"/>
        <v>3373</v>
      </c>
      <c r="F16" s="199">
        <f t="shared" si="1"/>
        <v>465</v>
      </c>
      <c r="G16" s="199">
        <f>SUM(G9:G15)</f>
        <v>279</v>
      </c>
      <c r="H16" s="59">
        <f>SUM(B16:G16)</f>
        <v>18850</v>
      </c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  <row r="27" spans="1:1" x14ac:dyDescent="0.2">
      <c r="A27" s="2"/>
    </row>
    <row r="28" spans="1:1" x14ac:dyDescent="0.2">
      <c r="A28" s="2"/>
    </row>
    <row r="29" spans="1:1" x14ac:dyDescent="0.2">
      <c r="A29" s="2"/>
    </row>
    <row r="30" spans="1:1" x14ac:dyDescent="0.2">
      <c r="A30" s="2"/>
    </row>
    <row r="31" spans="1:1" x14ac:dyDescent="0.2">
      <c r="A31" s="2"/>
    </row>
    <row r="32" spans="1: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</sheetData>
  <mergeCells count="4">
    <mergeCell ref="A1:H1"/>
    <mergeCell ref="A6:H6"/>
    <mergeCell ref="A3:H3"/>
    <mergeCell ref="A4:H4"/>
  </mergeCells>
  <phoneticPr fontId="0" type="noConversion"/>
  <printOptions horizontalCentered="1" verticalCentered="1"/>
  <pageMargins left="0.19685039370078741" right="0.19685039370078741" top="0.98425196850393704" bottom="0.98425196850393704" header="0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workbookViewId="0">
      <selection activeCell="M24" sqref="M24"/>
    </sheetView>
  </sheetViews>
  <sheetFormatPr defaultRowHeight="12.75" x14ac:dyDescent="0.2"/>
  <cols>
    <col min="1" max="1" width="8.28515625" customWidth="1"/>
    <col min="2" max="2" width="18.7109375" customWidth="1"/>
    <col min="3" max="3" width="10.5703125" customWidth="1"/>
    <col min="4" max="4" width="10.28515625" style="11" customWidth="1"/>
    <col min="5" max="5" width="11.28515625" customWidth="1"/>
    <col min="6" max="6" width="6.7109375" customWidth="1"/>
    <col min="7" max="7" width="10.140625" customWidth="1"/>
    <col min="8" max="8" width="10.42578125" style="6" customWidth="1"/>
    <col min="9" max="9" width="10.5703125" customWidth="1"/>
    <col min="10" max="10" width="7.42578125" customWidth="1"/>
    <col min="11" max="11" width="10" customWidth="1"/>
    <col min="12" max="13" width="10.140625" customWidth="1"/>
    <col min="14" max="14" width="7" customWidth="1"/>
    <col min="15" max="15" width="6.140625" customWidth="1"/>
    <col min="16" max="16" width="4.42578125" customWidth="1"/>
    <col min="17" max="19" width="8.28515625" style="1" customWidth="1"/>
    <col min="20" max="20" width="5.140625" style="1" customWidth="1"/>
    <col min="21" max="21" width="7.85546875" customWidth="1"/>
    <col min="22" max="23" width="7.7109375" customWidth="1"/>
  </cols>
  <sheetData>
    <row r="1" spans="1:27" ht="15" customHeight="1" x14ac:dyDescent="0.25">
      <c r="A1" s="390" t="s">
        <v>262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46"/>
      <c r="Q1" s="46"/>
      <c r="R1" s="46"/>
      <c r="S1" s="46"/>
      <c r="T1" s="46"/>
      <c r="W1" s="22"/>
    </row>
    <row r="2" spans="1:27" ht="15" customHeight="1" x14ac:dyDescent="0.25">
      <c r="A2" s="389" t="s">
        <v>103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50"/>
      <c r="Q2" s="50"/>
      <c r="R2" s="50"/>
      <c r="S2" s="50"/>
      <c r="T2" s="50"/>
      <c r="W2" s="22"/>
    </row>
    <row r="3" spans="1:27" ht="18.75" customHeight="1" x14ac:dyDescent="0.25">
      <c r="A3" s="393" t="s">
        <v>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71"/>
      <c r="Q3" s="71"/>
      <c r="R3" s="71"/>
      <c r="S3" s="71"/>
      <c r="T3" s="19"/>
      <c r="U3" s="14"/>
      <c r="V3" s="14"/>
      <c r="W3" s="14"/>
      <c r="X3" s="14"/>
      <c r="Y3" s="14"/>
      <c r="Z3" s="14"/>
      <c r="AA3" s="14"/>
    </row>
    <row r="4" spans="1:27" ht="17.25" customHeight="1" x14ac:dyDescent="0.25">
      <c r="A4" s="393">
        <v>2016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71"/>
      <c r="Q4" s="71"/>
      <c r="R4" s="71"/>
      <c r="S4" s="71"/>
      <c r="T4" s="19"/>
      <c r="U4" s="13"/>
      <c r="V4" s="13"/>
      <c r="W4" s="13"/>
      <c r="X4" s="13"/>
      <c r="Y4" s="13"/>
      <c r="Z4" s="13"/>
      <c r="AA4" s="13"/>
    </row>
    <row r="5" spans="1:27" ht="15.75" x14ac:dyDescent="0.2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2" t="s">
        <v>11</v>
      </c>
      <c r="O5" s="121"/>
    </row>
    <row r="6" spans="1:27" ht="18.75" customHeight="1" thickBot="1" x14ac:dyDescent="0.3">
      <c r="A6" s="396" t="s">
        <v>86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191"/>
    </row>
    <row r="7" spans="1:27" ht="22.5" customHeight="1" x14ac:dyDescent="0.2">
      <c r="A7" s="401" t="s">
        <v>60</v>
      </c>
      <c r="B7" s="402"/>
      <c r="C7" s="403" t="s">
        <v>61</v>
      </c>
      <c r="D7" s="404"/>
      <c r="E7" s="404"/>
      <c r="F7" s="405"/>
      <c r="G7" s="406" t="s">
        <v>62</v>
      </c>
      <c r="H7" s="404"/>
      <c r="I7" s="404"/>
      <c r="J7" s="407"/>
      <c r="K7" s="406" t="s">
        <v>63</v>
      </c>
      <c r="L7" s="404"/>
      <c r="M7" s="404"/>
      <c r="N7" s="407"/>
    </row>
    <row r="8" spans="1:27" ht="24.75" thickBot="1" x14ac:dyDescent="0.25">
      <c r="A8" s="169" t="s">
        <v>64</v>
      </c>
      <c r="B8" s="170" t="s">
        <v>65</v>
      </c>
      <c r="C8" s="171" t="s">
        <v>66</v>
      </c>
      <c r="D8" s="172" t="s">
        <v>67</v>
      </c>
      <c r="E8" s="172" t="s">
        <v>68</v>
      </c>
      <c r="F8" s="173" t="s">
        <v>9</v>
      </c>
      <c r="G8" s="174" t="s">
        <v>66</v>
      </c>
      <c r="H8" s="172" t="s">
        <v>67</v>
      </c>
      <c r="I8" s="172" t="s">
        <v>68</v>
      </c>
      <c r="J8" s="170" t="s">
        <v>9</v>
      </c>
      <c r="K8" s="174" t="s">
        <v>66</v>
      </c>
      <c r="L8" s="172" t="s">
        <v>67</v>
      </c>
      <c r="M8" s="172" t="s">
        <v>68</v>
      </c>
      <c r="N8" s="170" t="s">
        <v>9</v>
      </c>
    </row>
    <row r="9" spans="1:27" ht="45" x14ac:dyDescent="0.2">
      <c r="A9" s="69" t="s">
        <v>69</v>
      </c>
      <c r="B9" s="175" t="s">
        <v>70</v>
      </c>
      <c r="C9" s="176">
        <v>6604</v>
      </c>
      <c r="D9" s="177">
        <v>8602</v>
      </c>
      <c r="E9" s="177">
        <v>7786</v>
      </c>
      <c r="F9" s="178">
        <f>E9/D9*100</f>
        <v>90.51383399209486</v>
      </c>
      <c r="G9" s="179">
        <v>1833</v>
      </c>
      <c r="H9" s="177">
        <v>1985</v>
      </c>
      <c r="I9" s="177">
        <v>1944</v>
      </c>
      <c r="J9" s="180">
        <f t="shared" ref="J9:J14" si="0">I9/H9*100</f>
        <v>97.934508816120896</v>
      </c>
      <c r="K9" s="179">
        <v>8396</v>
      </c>
      <c r="L9" s="177">
        <v>13159</v>
      </c>
      <c r="M9" s="177">
        <v>8723</v>
      </c>
      <c r="N9" s="180">
        <f>M9/L9*100</f>
        <v>66.289231704536817</v>
      </c>
    </row>
    <row r="10" spans="1:27" ht="33.75" x14ac:dyDescent="0.2">
      <c r="A10" s="70" t="s">
        <v>132</v>
      </c>
      <c r="B10" s="181" t="s">
        <v>133</v>
      </c>
      <c r="C10" s="182"/>
      <c r="D10" s="183">
        <v>7127</v>
      </c>
      <c r="E10" s="183">
        <v>7127</v>
      </c>
      <c r="F10" s="178">
        <f t="shared" ref="F10:F16" si="1">E10/D10*100</f>
        <v>100</v>
      </c>
      <c r="G10" s="184"/>
      <c r="H10" s="183">
        <v>970</v>
      </c>
      <c r="I10" s="183">
        <v>970</v>
      </c>
      <c r="J10" s="180">
        <f t="shared" si="0"/>
        <v>100</v>
      </c>
      <c r="K10" s="184"/>
      <c r="L10" s="183">
        <v>457</v>
      </c>
      <c r="M10" s="183">
        <v>457</v>
      </c>
      <c r="N10" s="180">
        <f t="shared" ref="N10:N21" si="2">M10/L10*100</f>
        <v>100</v>
      </c>
    </row>
    <row r="11" spans="1:27" ht="33.75" x14ac:dyDescent="0.2">
      <c r="A11" s="70" t="s">
        <v>71</v>
      </c>
      <c r="B11" s="181" t="s">
        <v>72</v>
      </c>
      <c r="C11" s="182">
        <v>1812</v>
      </c>
      <c r="D11" s="183">
        <v>1038</v>
      </c>
      <c r="E11" s="183">
        <v>962</v>
      </c>
      <c r="F11" s="178">
        <f t="shared" si="1"/>
        <v>92.678227360308284</v>
      </c>
      <c r="G11" s="184">
        <v>490</v>
      </c>
      <c r="H11" s="183">
        <v>243</v>
      </c>
      <c r="I11" s="183">
        <v>243</v>
      </c>
      <c r="J11" s="180">
        <f t="shared" si="0"/>
        <v>100</v>
      </c>
      <c r="K11" s="184">
        <v>3452</v>
      </c>
      <c r="L11" s="183">
        <v>3091</v>
      </c>
      <c r="M11" s="183">
        <v>2284</v>
      </c>
      <c r="N11" s="180">
        <f t="shared" si="2"/>
        <v>73.891944354577817</v>
      </c>
    </row>
    <row r="12" spans="1:27" ht="22.5" x14ac:dyDescent="0.2">
      <c r="A12" s="70" t="s">
        <v>73</v>
      </c>
      <c r="B12" s="181" t="s">
        <v>74</v>
      </c>
      <c r="C12" s="182">
        <v>2664</v>
      </c>
      <c r="D12" s="183">
        <v>3032</v>
      </c>
      <c r="E12" s="183">
        <v>2895</v>
      </c>
      <c r="F12" s="178">
        <f t="shared" si="1"/>
        <v>95.481530343007918</v>
      </c>
      <c r="G12" s="184">
        <v>723</v>
      </c>
      <c r="H12" s="183">
        <v>785</v>
      </c>
      <c r="I12" s="183">
        <v>781</v>
      </c>
      <c r="J12" s="180">
        <f t="shared" si="0"/>
        <v>99.490445859872608</v>
      </c>
      <c r="K12" s="184">
        <v>716</v>
      </c>
      <c r="L12" s="183">
        <v>716</v>
      </c>
      <c r="M12" s="183">
        <v>583</v>
      </c>
      <c r="N12" s="180">
        <f t="shared" si="2"/>
        <v>81.424581005586589</v>
      </c>
    </row>
    <row r="13" spans="1:27" x14ac:dyDescent="0.2">
      <c r="A13" s="70" t="s">
        <v>105</v>
      </c>
      <c r="B13" s="181" t="s">
        <v>106</v>
      </c>
      <c r="C13" s="182">
        <v>3662</v>
      </c>
      <c r="D13" s="183">
        <v>4617</v>
      </c>
      <c r="E13" s="183">
        <v>4595</v>
      </c>
      <c r="F13" s="178">
        <f t="shared" si="1"/>
        <v>99.523500108295423</v>
      </c>
      <c r="G13" s="184">
        <v>1005</v>
      </c>
      <c r="H13" s="183">
        <v>1274</v>
      </c>
      <c r="I13" s="183">
        <v>1184</v>
      </c>
      <c r="J13" s="180">
        <f t="shared" si="0"/>
        <v>92.935635792778655</v>
      </c>
      <c r="K13" s="184">
        <v>4330</v>
      </c>
      <c r="L13" s="183">
        <v>3736</v>
      </c>
      <c r="M13" s="183">
        <v>2784</v>
      </c>
      <c r="N13" s="180">
        <f t="shared" si="2"/>
        <v>74.518201284796575</v>
      </c>
    </row>
    <row r="14" spans="1:27" ht="22.5" x14ac:dyDescent="0.2">
      <c r="A14" s="70" t="s">
        <v>134</v>
      </c>
      <c r="B14" s="181" t="s">
        <v>135</v>
      </c>
      <c r="C14" s="182">
        <v>675</v>
      </c>
      <c r="D14" s="183">
        <v>777</v>
      </c>
      <c r="E14" s="183">
        <v>777</v>
      </c>
      <c r="F14" s="178">
        <f t="shared" si="1"/>
        <v>100</v>
      </c>
      <c r="G14" s="184">
        <v>182</v>
      </c>
      <c r="H14" s="183">
        <v>205</v>
      </c>
      <c r="I14" s="183">
        <v>205</v>
      </c>
      <c r="J14" s="180">
        <f t="shared" si="0"/>
        <v>100</v>
      </c>
      <c r="K14" s="184">
        <v>13749</v>
      </c>
      <c r="L14" s="183">
        <v>12749</v>
      </c>
      <c r="M14" s="183">
        <v>12628</v>
      </c>
      <c r="N14" s="180">
        <f t="shared" si="2"/>
        <v>99.050905953408105</v>
      </c>
    </row>
    <row r="15" spans="1:27" x14ac:dyDescent="0.2">
      <c r="A15" s="70" t="s">
        <v>75</v>
      </c>
      <c r="B15" s="181" t="s">
        <v>76</v>
      </c>
      <c r="C15" s="182"/>
      <c r="D15" s="183"/>
      <c r="E15" s="183"/>
      <c r="F15" s="178"/>
      <c r="G15" s="184"/>
      <c r="H15" s="183"/>
      <c r="I15" s="183"/>
      <c r="J15" s="180"/>
      <c r="K15" s="184">
        <v>381</v>
      </c>
      <c r="L15" s="183">
        <v>541</v>
      </c>
      <c r="M15" s="183">
        <v>556</v>
      </c>
      <c r="N15" s="180">
        <f t="shared" si="2"/>
        <v>102.77264325323475</v>
      </c>
    </row>
    <row r="16" spans="1:27" ht="33.75" x14ac:dyDescent="0.2">
      <c r="A16" s="70" t="s">
        <v>77</v>
      </c>
      <c r="B16" s="181" t="s">
        <v>78</v>
      </c>
      <c r="C16" s="182">
        <v>50</v>
      </c>
      <c r="D16" s="183">
        <v>96</v>
      </c>
      <c r="E16" s="183">
        <v>96</v>
      </c>
      <c r="F16" s="178">
        <f t="shared" si="1"/>
        <v>100</v>
      </c>
      <c r="G16" s="184"/>
      <c r="H16" s="183"/>
      <c r="I16" s="183"/>
      <c r="J16" s="180"/>
      <c r="K16" s="184">
        <v>2071</v>
      </c>
      <c r="L16" s="183">
        <v>2025</v>
      </c>
      <c r="M16" s="183">
        <v>1522</v>
      </c>
      <c r="N16" s="180">
        <f t="shared" si="2"/>
        <v>75.160493827160494</v>
      </c>
    </row>
    <row r="17" spans="1:14" ht="33.75" x14ac:dyDescent="0.2">
      <c r="A17" s="70" t="s">
        <v>79</v>
      </c>
      <c r="B17" s="181" t="s">
        <v>80</v>
      </c>
      <c r="C17" s="182"/>
      <c r="D17" s="183"/>
      <c r="E17" s="183"/>
      <c r="F17" s="178"/>
      <c r="G17" s="184"/>
      <c r="H17" s="183"/>
      <c r="I17" s="183"/>
      <c r="J17" s="180"/>
      <c r="K17" s="184">
        <v>2500</v>
      </c>
      <c r="L17" s="183">
        <v>3444</v>
      </c>
      <c r="M17" s="183">
        <v>3444</v>
      </c>
      <c r="N17" s="180">
        <f t="shared" si="2"/>
        <v>100</v>
      </c>
    </row>
    <row r="18" spans="1:14" ht="22.5" x14ac:dyDescent="0.2">
      <c r="A18" s="70" t="s">
        <v>81</v>
      </c>
      <c r="B18" s="181" t="s">
        <v>82</v>
      </c>
      <c r="C18" s="182"/>
      <c r="D18" s="183"/>
      <c r="E18" s="183"/>
      <c r="F18" s="178"/>
      <c r="G18" s="184"/>
      <c r="H18" s="183"/>
      <c r="I18" s="183"/>
      <c r="J18" s="180"/>
      <c r="K18" s="184"/>
      <c r="L18" s="183">
        <v>198</v>
      </c>
      <c r="M18" s="183">
        <v>198</v>
      </c>
      <c r="N18" s="180">
        <f t="shared" si="2"/>
        <v>100</v>
      </c>
    </row>
    <row r="19" spans="1:14" x14ac:dyDescent="0.2">
      <c r="A19" s="70" t="s">
        <v>83</v>
      </c>
      <c r="B19" s="181" t="s">
        <v>84</v>
      </c>
      <c r="C19" s="182"/>
      <c r="D19" s="183"/>
      <c r="E19" s="183"/>
      <c r="F19" s="178"/>
      <c r="G19" s="184"/>
      <c r="H19" s="183"/>
      <c r="I19" s="183"/>
      <c r="J19" s="180"/>
      <c r="K19" s="184">
        <v>4146</v>
      </c>
      <c r="L19" s="183">
        <v>3325</v>
      </c>
      <c r="M19" s="183">
        <v>3320</v>
      </c>
      <c r="N19" s="180">
        <f t="shared" si="2"/>
        <v>99.849624060150376</v>
      </c>
    </row>
    <row r="20" spans="1:14" x14ac:dyDescent="0.2">
      <c r="A20" s="70" t="s">
        <v>107</v>
      </c>
      <c r="B20" s="185" t="s">
        <v>108</v>
      </c>
      <c r="C20" s="182"/>
      <c r="D20" s="183"/>
      <c r="E20" s="183"/>
      <c r="F20" s="178"/>
      <c r="G20" s="184"/>
      <c r="H20" s="183"/>
      <c r="I20" s="183"/>
      <c r="J20" s="180"/>
      <c r="K20" s="184">
        <v>83</v>
      </c>
      <c r="L20" s="183">
        <v>83</v>
      </c>
      <c r="M20" s="183">
        <v>68</v>
      </c>
      <c r="N20" s="180">
        <f t="shared" si="2"/>
        <v>81.92771084337349</v>
      </c>
    </row>
    <row r="21" spans="1:14" ht="13.5" thickBot="1" x14ac:dyDescent="0.25">
      <c r="A21" s="70" t="s">
        <v>263</v>
      </c>
      <c r="B21" s="181" t="s">
        <v>264</v>
      </c>
      <c r="C21" s="182">
        <v>1000</v>
      </c>
      <c r="D21" s="183">
        <v>1000</v>
      </c>
      <c r="E21" s="183">
        <v>1000</v>
      </c>
      <c r="F21" s="178"/>
      <c r="G21" s="184">
        <v>270</v>
      </c>
      <c r="H21" s="183">
        <v>194</v>
      </c>
      <c r="I21" s="183">
        <v>194</v>
      </c>
      <c r="J21" s="180"/>
      <c r="K21" s="184"/>
      <c r="L21" s="183">
        <v>947</v>
      </c>
      <c r="M21" s="183">
        <v>947</v>
      </c>
      <c r="N21" s="180">
        <f t="shared" si="2"/>
        <v>100</v>
      </c>
    </row>
    <row r="22" spans="1:14" ht="13.5" thickBot="1" x14ac:dyDescent="0.25">
      <c r="A22" s="397" t="s">
        <v>85</v>
      </c>
      <c r="B22" s="398"/>
      <c r="C22" s="186">
        <f>SUM(C9:C21)</f>
        <v>16467</v>
      </c>
      <c r="D22" s="187">
        <f>SUM(D9:D21)</f>
        <v>26289</v>
      </c>
      <c r="E22" s="187">
        <f>SUM(E9:E21)</f>
        <v>25238</v>
      </c>
      <c r="F22" s="188">
        <f>E22/D22*100</f>
        <v>96.002130168511542</v>
      </c>
      <c r="G22" s="189">
        <f>SUM(G9:G21)</f>
        <v>4503</v>
      </c>
      <c r="H22" s="187">
        <f>SUM(H9:H21)</f>
        <v>5656</v>
      </c>
      <c r="I22" s="187">
        <f>SUM(I9:I21)</f>
        <v>5521</v>
      </c>
      <c r="J22" s="190">
        <f>I22/H22*100</f>
        <v>97.613154172560115</v>
      </c>
      <c r="K22" s="186">
        <v>39842</v>
      </c>
      <c r="L22" s="187">
        <f>SUM(L9:L21)</f>
        <v>44471</v>
      </c>
      <c r="M22" s="206">
        <f>SUM(M9:M21)</f>
        <v>37514</v>
      </c>
      <c r="N22" s="188">
        <f>M22/L22*100</f>
        <v>84.356097231903931</v>
      </c>
    </row>
    <row r="23" spans="1:14" ht="13.5" thickBot="1" x14ac:dyDescent="0.25">
      <c r="A23" s="399" t="s">
        <v>109</v>
      </c>
      <c r="B23" s="400"/>
      <c r="C23" s="236">
        <v>37986</v>
      </c>
      <c r="D23" s="236">
        <v>38355</v>
      </c>
      <c r="E23" s="236">
        <v>38344</v>
      </c>
      <c r="F23" s="188">
        <f>E23/D23*100</f>
        <v>99.971320557945504</v>
      </c>
      <c r="G23" s="236">
        <v>10269</v>
      </c>
      <c r="H23" s="237">
        <v>10258</v>
      </c>
      <c r="I23" s="236">
        <v>10255</v>
      </c>
      <c r="J23" s="190">
        <f>I23/H23*100</f>
        <v>99.970754533047383</v>
      </c>
      <c r="K23" s="236">
        <v>5510</v>
      </c>
      <c r="L23" s="236">
        <v>5387</v>
      </c>
      <c r="M23" s="236">
        <v>3321</v>
      </c>
      <c r="N23" s="188">
        <f>M23/L23*100</f>
        <v>61.648412845739742</v>
      </c>
    </row>
    <row r="24" spans="1:14" ht="13.5" thickBot="1" x14ac:dyDescent="0.25">
      <c r="A24" s="394" t="s">
        <v>44</v>
      </c>
      <c r="B24" s="395"/>
      <c r="C24" s="238">
        <f>SUM(C22:C23)</f>
        <v>54453</v>
      </c>
      <c r="D24" s="238">
        <f>SUM(D22:D23)</f>
        <v>64644</v>
      </c>
      <c r="E24" s="238">
        <f>SUM(E22:E23)</f>
        <v>63582</v>
      </c>
      <c r="F24" s="239">
        <f>E24/D24*100</f>
        <v>98.357156116576945</v>
      </c>
      <c r="G24" s="238">
        <f>SUM(G22:G23)</f>
        <v>14772</v>
      </c>
      <c r="H24" s="238">
        <f>SUM(H22:H23)</f>
        <v>15914</v>
      </c>
      <c r="I24" s="238">
        <f>SUM(I22:I23)</f>
        <v>15776</v>
      </c>
      <c r="J24" s="240">
        <f>I24/H24*100</f>
        <v>99.132839009677014</v>
      </c>
      <c r="K24" s="238">
        <f>SUM(K22:K23)</f>
        <v>45352</v>
      </c>
      <c r="L24" s="238">
        <f>SUM(L22:L23)</f>
        <v>49858</v>
      </c>
      <c r="M24" s="238">
        <f>SUM(M22:M23)</f>
        <v>40835</v>
      </c>
      <c r="N24" s="239">
        <f>M24/L24*100</f>
        <v>81.902603393637932</v>
      </c>
    </row>
  </sheetData>
  <mergeCells count="12">
    <mergeCell ref="A1:O1"/>
    <mergeCell ref="A2:O2"/>
    <mergeCell ref="A3:O3"/>
    <mergeCell ref="A4:O4"/>
    <mergeCell ref="A24:B24"/>
    <mergeCell ref="A6:N6"/>
    <mergeCell ref="A22:B22"/>
    <mergeCell ref="A23:B23"/>
    <mergeCell ref="A7:B7"/>
    <mergeCell ref="C7:F7"/>
    <mergeCell ref="G7:J7"/>
    <mergeCell ref="K7:N7"/>
  </mergeCells>
  <phoneticPr fontId="0" type="noConversion"/>
  <printOptions horizontalCentered="1" verticalCentered="1"/>
  <pageMargins left="0.19685039370078741" right="0" top="0.39370078740157483" bottom="0.19685039370078741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C18" sqref="C18:D18"/>
    </sheetView>
  </sheetViews>
  <sheetFormatPr defaultRowHeight="12.75" x14ac:dyDescent="0.2"/>
  <cols>
    <col min="1" max="1" width="46.85546875" style="5" customWidth="1"/>
    <col min="2" max="2" width="12.42578125" style="5" customWidth="1"/>
    <col min="3" max="3" width="14.5703125" style="5" customWidth="1"/>
    <col min="4" max="4" width="11.5703125" style="6" customWidth="1"/>
    <col min="5" max="5" width="7.42578125" style="12" customWidth="1"/>
    <col min="7" max="7" width="10.28515625" customWidth="1"/>
  </cols>
  <sheetData>
    <row r="1" spans="1:18" ht="15" customHeight="1" x14ac:dyDescent="0.25">
      <c r="A1" s="390" t="s">
        <v>265</v>
      </c>
      <c r="B1" s="390"/>
      <c r="C1" s="390"/>
      <c r="D1" s="390"/>
      <c r="E1" s="390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ht="20.25" customHeight="1" x14ac:dyDescent="0.25">
      <c r="A2" s="389" t="s">
        <v>103</v>
      </c>
      <c r="B2" s="389"/>
      <c r="C2" s="389"/>
      <c r="D2" s="389"/>
      <c r="E2" s="389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15.75" customHeight="1" x14ac:dyDescent="0.2">
      <c r="A3" s="6"/>
      <c r="B3" s="6"/>
      <c r="C3" s="6"/>
    </row>
    <row r="4" spans="1:18" ht="23.25" customHeight="1" x14ac:dyDescent="0.25">
      <c r="A4" s="408" t="s">
        <v>266</v>
      </c>
      <c r="B4" s="408"/>
      <c r="C4" s="408"/>
      <c r="D4" s="408"/>
      <c r="E4" s="408"/>
    </row>
    <row r="5" spans="1:18" ht="15" x14ac:dyDescent="0.3">
      <c r="A5" s="8"/>
      <c r="B5" s="8"/>
      <c r="C5" s="8"/>
      <c r="D5" s="9"/>
      <c r="E5" s="10"/>
    </row>
    <row r="7" spans="1:18" ht="13.5" thickBot="1" x14ac:dyDescent="0.25">
      <c r="D7" s="5" t="s">
        <v>11</v>
      </c>
    </row>
    <row r="8" spans="1:18" ht="16.5" thickBot="1" x14ac:dyDescent="0.3">
      <c r="A8" s="253" t="s">
        <v>110</v>
      </c>
      <c r="B8" s="254" t="s">
        <v>101</v>
      </c>
      <c r="C8" s="255" t="s">
        <v>102</v>
      </c>
      <c r="D8" s="256" t="s">
        <v>68</v>
      </c>
    </row>
    <row r="9" spans="1:18" s="224" customFormat="1" ht="15.75" x14ac:dyDescent="0.25">
      <c r="A9" s="244" t="s">
        <v>267</v>
      </c>
      <c r="B9" s="353">
        <v>400</v>
      </c>
      <c r="C9" s="257">
        <v>493</v>
      </c>
      <c r="D9" s="257">
        <v>493</v>
      </c>
      <c r="E9" s="223"/>
    </row>
    <row r="10" spans="1:18" s="224" customFormat="1" ht="15.75" x14ac:dyDescent="0.25">
      <c r="A10" s="241" t="s">
        <v>268</v>
      </c>
      <c r="B10" s="354"/>
      <c r="C10" s="242">
        <v>3810</v>
      </c>
      <c r="D10" s="243">
        <v>3810</v>
      </c>
      <c r="E10" s="223"/>
    </row>
    <row r="11" spans="1:18" ht="15.75" x14ac:dyDescent="0.25">
      <c r="A11" s="245" t="s">
        <v>269</v>
      </c>
      <c r="B11" s="355"/>
      <c r="C11" s="246">
        <v>650</v>
      </c>
      <c r="D11" s="247">
        <v>650</v>
      </c>
    </row>
    <row r="12" spans="1:18" ht="15.75" x14ac:dyDescent="0.25">
      <c r="A12" s="245" t="s">
        <v>137</v>
      </c>
      <c r="B12" s="355"/>
      <c r="C12" s="246">
        <v>2760</v>
      </c>
      <c r="D12" s="247">
        <v>2760</v>
      </c>
    </row>
    <row r="13" spans="1:18" ht="15.75" x14ac:dyDescent="0.25">
      <c r="A13" s="245" t="s">
        <v>138</v>
      </c>
      <c r="B13" s="355"/>
      <c r="C13" s="246">
        <v>400</v>
      </c>
      <c r="D13" s="247">
        <v>400</v>
      </c>
    </row>
    <row r="14" spans="1:18" s="224" customFormat="1" ht="15.75" x14ac:dyDescent="0.25">
      <c r="A14" s="248" t="s">
        <v>4</v>
      </c>
      <c r="B14" s="356">
        <v>112</v>
      </c>
      <c r="C14" s="242">
        <v>56</v>
      </c>
      <c r="D14" s="249">
        <v>56</v>
      </c>
      <c r="E14" s="223"/>
    </row>
    <row r="15" spans="1:18" s="224" customFormat="1" ht="15.75" x14ac:dyDescent="0.25">
      <c r="A15" s="248" t="s">
        <v>270</v>
      </c>
      <c r="B15" s="356">
        <v>3700</v>
      </c>
      <c r="C15" s="241"/>
      <c r="D15" s="250"/>
      <c r="E15" s="223"/>
    </row>
    <row r="16" spans="1:18" s="352" customFormat="1" ht="15.75" x14ac:dyDescent="0.25">
      <c r="A16" s="248" t="s">
        <v>271</v>
      </c>
      <c r="B16" s="356"/>
      <c r="C16" s="242">
        <v>978</v>
      </c>
      <c r="D16" s="249">
        <v>244</v>
      </c>
      <c r="E16" s="351"/>
    </row>
    <row r="17" spans="1:5" s="352" customFormat="1" ht="16.5" thickBot="1" x14ac:dyDescent="0.3">
      <c r="A17" s="248" t="s">
        <v>136</v>
      </c>
      <c r="B17" s="356">
        <v>3377</v>
      </c>
      <c r="C17" s="242">
        <v>2692</v>
      </c>
      <c r="D17" s="249">
        <v>2692</v>
      </c>
      <c r="E17" s="351"/>
    </row>
    <row r="18" spans="1:5" ht="16.5" thickBot="1" x14ac:dyDescent="0.3">
      <c r="A18" s="251" t="s">
        <v>10</v>
      </c>
      <c r="B18" s="252">
        <f>SUM(B9:B17)</f>
        <v>7589</v>
      </c>
      <c r="C18" s="252">
        <f>SUM(C17+C16+C14+C13+C12+C11+C9)</f>
        <v>8029</v>
      </c>
      <c r="D18" s="252">
        <f>SUM(D17+D16+D14+D13+D12+D11+D9)</f>
        <v>7295</v>
      </c>
    </row>
    <row r="19" spans="1:5" ht="17.25" x14ac:dyDescent="0.3">
      <c r="A19" s="8"/>
      <c r="B19" s="192"/>
    </row>
  </sheetData>
  <mergeCells count="3">
    <mergeCell ref="A4:E4"/>
    <mergeCell ref="A1:E1"/>
    <mergeCell ref="A2:E2"/>
  </mergeCells>
  <phoneticPr fontId="0" type="noConversion"/>
  <printOptions horizontalCentered="1" verticalCentered="1"/>
  <pageMargins left="0.39370078740157483" right="0.39370078740157483" top="0.78740157480314965" bottom="0.98425196850393704" header="0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7" workbookViewId="0">
      <selection activeCell="D22" sqref="D22"/>
    </sheetView>
  </sheetViews>
  <sheetFormatPr defaultRowHeight="12.75" x14ac:dyDescent="0.2"/>
  <cols>
    <col min="1" max="1" width="2.42578125" customWidth="1"/>
    <col min="2" max="2" width="45.42578125" customWidth="1"/>
    <col min="3" max="3" width="14.42578125" customWidth="1"/>
    <col min="4" max="4" width="14.85546875" customWidth="1"/>
    <col min="5" max="5" width="9.28515625" bestFit="1" customWidth="1"/>
  </cols>
  <sheetData>
    <row r="1" spans="1:9" ht="18.75" customHeight="1" x14ac:dyDescent="0.25">
      <c r="A1" s="15"/>
      <c r="B1" s="390" t="s">
        <v>272</v>
      </c>
      <c r="C1" s="390"/>
      <c r="D1" s="390"/>
      <c r="E1" s="390"/>
    </row>
    <row r="2" spans="1:9" ht="18.75" customHeight="1" x14ac:dyDescent="0.25">
      <c r="A2" s="15"/>
      <c r="B2" s="389" t="s">
        <v>103</v>
      </c>
      <c r="C2" s="389"/>
      <c r="D2" s="389"/>
      <c r="E2" s="389"/>
      <c r="F2" s="50"/>
      <c r="G2" s="50"/>
      <c r="H2" s="50"/>
      <c r="I2" s="50"/>
    </row>
    <row r="3" spans="1:9" ht="18.75" customHeight="1" x14ac:dyDescent="0.25">
      <c r="A3" s="15"/>
      <c r="B3" s="15"/>
      <c r="C3" s="15"/>
      <c r="D3" s="15"/>
      <c r="E3" s="15"/>
    </row>
    <row r="5" spans="1:9" ht="18" x14ac:dyDescent="0.2">
      <c r="B5" s="409" t="s">
        <v>273</v>
      </c>
      <c r="C5" s="409"/>
      <c r="D5" s="409"/>
      <c r="E5" s="409"/>
    </row>
    <row r="6" spans="1:9" ht="18" x14ac:dyDescent="0.2">
      <c r="B6" s="217"/>
      <c r="C6" s="217"/>
      <c r="D6" s="217"/>
      <c r="E6" s="5" t="s">
        <v>11</v>
      </c>
    </row>
    <row r="7" spans="1:9" ht="27.75" customHeight="1" x14ac:dyDescent="0.2">
      <c r="B7" s="228"/>
      <c r="C7" s="215" t="s">
        <v>209</v>
      </c>
      <c r="D7" s="215" t="s">
        <v>210</v>
      </c>
      <c r="E7" s="215" t="s">
        <v>68</v>
      </c>
    </row>
    <row r="8" spans="1:9" ht="22.5" customHeight="1" x14ac:dyDescent="0.2">
      <c r="B8" s="227" t="s">
        <v>139</v>
      </c>
      <c r="C8" s="219">
        <v>1800</v>
      </c>
      <c r="D8" s="220">
        <v>400</v>
      </c>
      <c r="E8" s="220">
        <v>120</v>
      </c>
    </row>
    <row r="9" spans="1:9" ht="20.25" customHeight="1" x14ac:dyDescent="0.2">
      <c r="B9" s="227" t="s">
        <v>140</v>
      </c>
      <c r="C9" s="219">
        <v>0</v>
      </c>
      <c r="D9" s="220">
        <v>292</v>
      </c>
      <c r="E9" s="220">
        <v>117</v>
      </c>
    </row>
    <row r="10" spans="1:9" ht="19.5" customHeight="1" x14ac:dyDescent="0.2">
      <c r="B10" s="227" t="s">
        <v>141</v>
      </c>
      <c r="C10" s="219">
        <v>900</v>
      </c>
      <c r="D10" s="220">
        <v>2186</v>
      </c>
      <c r="E10" s="220">
        <v>2151</v>
      </c>
    </row>
    <row r="11" spans="1:9" ht="17.25" customHeight="1" x14ac:dyDescent="0.2">
      <c r="B11" s="227" t="s">
        <v>142</v>
      </c>
      <c r="C11" s="219">
        <v>243</v>
      </c>
      <c r="D11" s="220">
        <v>568</v>
      </c>
      <c r="E11" s="220">
        <v>554</v>
      </c>
    </row>
    <row r="12" spans="1:9" ht="19.5" customHeight="1" x14ac:dyDescent="0.2">
      <c r="B12" s="227" t="s">
        <v>143</v>
      </c>
      <c r="C12" s="219">
        <v>28472</v>
      </c>
      <c r="D12" s="220">
        <v>28278</v>
      </c>
      <c r="E12" s="220">
        <v>28277</v>
      </c>
    </row>
    <row r="13" spans="1:9" ht="18.75" customHeight="1" x14ac:dyDescent="0.2">
      <c r="B13" s="227" t="s">
        <v>146</v>
      </c>
      <c r="C13" s="219">
        <v>0</v>
      </c>
      <c r="D13" s="220">
        <v>1396</v>
      </c>
      <c r="E13" s="220">
        <v>1396</v>
      </c>
    </row>
    <row r="14" spans="1:9" ht="20.25" customHeight="1" x14ac:dyDescent="0.2">
      <c r="B14" s="227" t="s">
        <v>144</v>
      </c>
      <c r="C14" s="219">
        <v>4313</v>
      </c>
      <c r="D14" s="220">
        <v>8012</v>
      </c>
      <c r="E14" s="220">
        <v>8012</v>
      </c>
    </row>
    <row r="15" spans="1:9" s="218" customFormat="1" ht="21" customHeight="1" x14ac:dyDescent="0.2">
      <c r="B15" s="229" t="s">
        <v>145</v>
      </c>
      <c r="C15" s="221">
        <f>SUM(C8:C14)</f>
        <v>35728</v>
      </c>
      <c r="D15" s="221">
        <f>SUM(D13:D14,D11:D12,D8:D10)</f>
        <v>41132</v>
      </c>
      <c r="E15" s="221">
        <f>SUM(E13:E14,E11:E12,E8:E10)</f>
        <v>40627</v>
      </c>
    </row>
  </sheetData>
  <mergeCells count="3">
    <mergeCell ref="B1:E1"/>
    <mergeCell ref="B5:E5"/>
    <mergeCell ref="B2:E2"/>
  </mergeCells>
  <phoneticPr fontId="0" type="noConversion"/>
  <printOptions horizontalCentered="1"/>
  <pageMargins left="0" right="0.39370078740157483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G28" sqref="G28"/>
    </sheetView>
  </sheetViews>
  <sheetFormatPr defaultRowHeight="12.75" x14ac:dyDescent="0.2"/>
  <cols>
    <col min="1" max="1" width="54" customWidth="1"/>
    <col min="2" max="2" width="11.42578125" customWidth="1"/>
    <col min="3" max="3" width="13.28515625" customWidth="1"/>
    <col min="4" max="4" width="10.28515625" style="6" customWidth="1"/>
    <col min="5" max="5" width="9.7109375" customWidth="1"/>
  </cols>
  <sheetData>
    <row r="1" spans="1:14" ht="15.75" x14ac:dyDescent="0.25">
      <c r="A1" s="390" t="s">
        <v>274</v>
      </c>
      <c r="B1" s="390"/>
      <c r="C1" s="390"/>
      <c r="D1" s="390"/>
      <c r="E1" s="18"/>
    </row>
    <row r="2" spans="1:14" ht="8.25" customHeight="1" x14ac:dyDescent="0.3">
      <c r="A2" s="7"/>
      <c r="B2" s="8"/>
      <c r="C2" s="8"/>
      <c r="D2" s="9"/>
    </row>
    <row r="3" spans="1:14" ht="21.75" customHeight="1" x14ac:dyDescent="0.25">
      <c r="A3" s="389" t="s">
        <v>103</v>
      </c>
      <c r="B3" s="389"/>
      <c r="C3" s="389"/>
      <c r="D3" s="389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ht="21.75" customHeight="1" x14ac:dyDescent="0.25">
      <c r="A4" s="410" t="s">
        <v>275</v>
      </c>
      <c r="B4" s="410"/>
      <c r="C4" s="410"/>
      <c r="D4" s="410"/>
    </row>
    <row r="5" spans="1:14" ht="18" x14ac:dyDescent="0.25">
      <c r="A5" s="7"/>
      <c r="D5" s="5"/>
    </row>
    <row r="6" spans="1:14" ht="15.75" thickBot="1" x14ac:dyDescent="0.35">
      <c r="A6" s="315"/>
      <c r="D6" s="5" t="s">
        <v>11</v>
      </c>
    </row>
    <row r="7" spans="1:14" ht="13.5" thickBot="1" x14ac:dyDescent="0.25">
      <c r="A7" s="331" t="s">
        <v>12</v>
      </c>
      <c r="B7" s="332" t="s">
        <v>101</v>
      </c>
      <c r="C7" s="332" t="s">
        <v>102</v>
      </c>
      <c r="D7" s="333" t="s">
        <v>68</v>
      </c>
    </row>
    <row r="8" spans="1:14" s="222" customFormat="1" x14ac:dyDescent="0.2">
      <c r="A8" s="320" t="s">
        <v>148</v>
      </c>
      <c r="B8" s="329">
        <v>21</v>
      </c>
      <c r="C8" s="329">
        <v>171</v>
      </c>
      <c r="D8" s="330">
        <v>171</v>
      </c>
    </row>
    <row r="9" spans="1:14" x14ac:dyDescent="0.2">
      <c r="A9" s="321" t="s">
        <v>111</v>
      </c>
      <c r="B9" s="322">
        <v>36</v>
      </c>
      <c r="C9" s="322">
        <v>36</v>
      </c>
      <c r="D9" s="327">
        <v>36</v>
      </c>
    </row>
    <row r="10" spans="1:14" x14ac:dyDescent="0.2">
      <c r="A10" s="321" t="s">
        <v>112</v>
      </c>
      <c r="B10" s="322">
        <v>36</v>
      </c>
      <c r="C10" s="322">
        <v>36</v>
      </c>
      <c r="D10" s="327">
        <v>36</v>
      </c>
    </row>
    <row r="11" spans="1:14" x14ac:dyDescent="0.2">
      <c r="A11" s="321" t="s">
        <v>113</v>
      </c>
      <c r="B11" s="322">
        <v>110</v>
      </c>
      <c r="C11" s="322">
        <v>110</v>
      </c>
      <c r="D11" s="327">
        <v>110</v>
      </c>
    </row>
    <row r="12" spans="1:14" x14ac:dyDescent="0.2">
      <c r="A12" s="321" t="s">
        <v>234</v>
      </c>
      <c r="B12" s="322">
        <f>SUM(B13:B18)</f>
        <v>1720</v>
      </c>
      <c r="C12" s="322">
        <f t="shared" ref="C12:D12" si="0">SUM(C13:C18)</f>
        <v>2070</v>
      </c>
      <c r="D12" s="322">
        <f t="shared" si="0"/>
        <v>2070</v>
      </c>
    </row>
    <row r="13" spans="1:14" x14ac:dyDescent="0.2">
      <c r="A13" s="324" t="s">
        <v>235</v>
      </c>
      <c r="B13" s="322">
        <v>100</v>
      </c>
      <c r="C13" s="357">
        <v>100</v>
      </c>
      <c r="D13" s="358">
        <v>100</v>
      </c>
    </row>
    <row r="14" spans="1:14" x14ac:dyDescent="0.2">
      <c r="A14" s="324" t="s">
        <v>236</v>
      </c>
      <c r="B14" s="322">
        <v>450</v>
      </c>
      <c r="C14" s="357">
        <v>800</v>
      </c>
      <c r="D14" s="358">
        <v>800</v>
      </c>
    </row>
    <row r="15" spans="1:14" x14ac:dyDescent="0.2">
      <c r="A15" s="324" t="s">
        <v>237</v>
      </c>
      <c r="B15" s="322">
        <v>450</v>
      </c>
      <c r="C15" s="357">
        <v>450</v>
      </c>
      <c r="D15" s="358">
        <v>450</v>
      </c>
    </row>
    <row r="16" spans="1:14" x14ac:dyDescent="0.2">
      <c r="A16" s="324" t="s">
        <v>238</v>
      </c>
      <c r="B16" s="322">
        <v>450</v>
      </c>
      <c r="C16" s="357">
        <v>450</v>
      </c>
      <c r="D16" s="358">
        <v>450</v>
      </c>
    </row>
    <row r="17" spans="1:5" x14ac:dyDescent="0.2">
      <c r="A17" s="325" t="s">
        <v>239</v>
      </c>
      <c r="B17" s="322">
        <v>170</v>
      </c>
      <c r="C17" s="357">
        <v>170</v>
      </c>
      <c r="D17" s="358">
        <v>170</v>
      </c>
    </row>
    <row r="18" spans="1:5" ht="13.5" thickBot="1" x14ac:dyDescent="0.25">
      <c r="A18" s="326" t="s">
        <v>240</v>
      </c>
      <c r="B18" s="334">
        <v>100</v>
      </c>
      <c r="C18" s="359">
        <v>100</v>
      </c>
      <c r="D18" s="360">
        <v>100</v>
      </c>
    </row>
    <row r="19" spans="1:5" ht="16.5" customHeight="1" thickBot="1" x14ac:dyDescent="0.25">
      <c r="A19" s="339" t="s">
        <v>241</v>
      </c>
      <c r="B19" s="340">
        <f>SUM(B12+B11+B10+B9+B8)</f>
        <v>1923</v>
      </c>
      <c r="C19" s="340">
        <f>SUM(C8:C12)</f>
        <v>2423</v>
      </c>
      <c r="D19" s="341">
        <f>SUM(D8:D12)</f>
        <v>2423</v>
      </c>
    </row>
    <row r="20" spans="1:5" ht="15.75" customHeight="1" x14ac:dyDescent="0.25">
      <c r="A20" s="336"/>
      <c r="B20" s="337"/>
      <c r="C20" s="337"/>
      <c r="D20" s="338"/>
      <c r="E20" s="319"/>
    </row>
    <row r="21" spans="1:5" ht="15.75" customHeight="1" x14ac:dyDescent="0.2">
      <c r="A21" s="328" t="s">
        <v>147</v>
      </c>
      <c r="B21" s="322"/>
      <c r="C21" s="322">
        <v>5032</v>
      </c>
      <c r="D21" s="327">
        <v>2398</v>
      </c>
      <c r="E21" s="319"/>
    </row>
    <row r="22" spans="1:5" ht="15.75" customHeight="1" x14ac:dyDescent="0.2">
      <c r="A22" s="328" t="s">
        <v>276</v>
      </c>
      <c r="B22" s="322">
        <v>300</v>
      </c>
      <c r="C22" s="322">
        <v>227</v>
      </c>
      <c r="D22" s="327">
        <v>227</v>
      </c>
      <c r="E22" s="319"/>
    </row>
    <row r="23" spans="1:5" ht="15.75" customHeight="1" x14ac:dyDescent="0.2">
      <c r="A23" s="328" t="s">
        <v>277</v>
      </c>
      <c r="B23" s="322"/>
      <c r="C23" s="322">
        <v>313</v>
      </c>
      <c r="D23" s="327">
        <v>313</v>
      </c>
      <c r="E23" s="319"/>
    </row>
    <row r="24" spans="1:5" ht="15.75" customHeight="1" x14ac:dyDescent="0.2">
      <c r="A24" s="321" t="s">
        <v>114</v>
      </c>
      <c r="B24" s="322">
        <v>1168</v>
      </c>
      <c r="C24" s="322">
        <v>1124</v>
      </c>
      <c r="D24" s="327">
        <v>1124</v>
      </c>
      <c r="E24" s="319"/>
    </row>
    <row r="25" spans="1:5" ht="15.75" customHeight="1" x14ac:dyDescent="0.2">
      <c r="A25" s="321" t="s">
        <v>115</v>
      </c>
      <c r="B25" s="322">
        <v>582</v>
      </c>
      <c r="C25" s="322">
        <v>582</v>
      </c>
      <c r="D25" s="327">
        <v>582</v>
      </c>
      <c r="E25" s="319"/>
    </row>
    <row r="26" spans="1:5" ht="15.75" customHeight="1" thickBot="1" x14ac:dyDescent="0.25">
      <c r="A26" s="323" t="s">
        <v>232</v>
      </c>
      <c r="B26" s="334"/>
      <c r="C26" s="334">
        <v>359</v>
      </c>
      <c r="D26" s="335">
        <v>359</v>
      </c>
      <c r="E26" s="319"/>
    </row>
    <row r="27" spans="1:5" ht="15.75" customHeight="1" thickBot="1" x14ac:dyDescent="0.25">
      <c r="A27" s="339" t="s">
        <v>242</v>
      </c>
      <c r="B27" s="340">
        <f>SUM(B21:B26)</f>
        <v>2050</v>
      </c>
      <c r="C27" s="340">
        <f>SUM(C21:C26)</f>
        <v>7637</v>
      </c>
      <c r="D27" s="342">
        <f>SUM(D21:D26)</f>
        <v>5003</v>
      </c>
      <c r="E27" s="319"/>
    </row>
    <row r="28" spans="1:5" ht="15.75" customHeight="1" thickBot="1" x14ac:dyDescent="0.3">
      <c r="A28" s="343"/>
      <c r="B28" s="344"/>
      <c r="C28" s="345"/>
      <c r="D28" s="346"/>
      <c r="E28" s="319"/>
    </row>
    <row r="29" spans="1:5" ht="15.75" customHeight="1" thickBot="1" x14ac:dyDescent="0.25">
      <c r="A29" s="339" t="s">
        <v>233</v>
      </c>
      <c r="B29" s="340">
        <f>B19+B27</f>
        <v>3973</v>
      </c>
      <c r="C29" s="340">
        <f>C19+C27</f>
        <v>10060</v>
      </c>
      <c r="D29" s="341">
        <f>D19+D27</f>
        <v>7426</v>
      </c>
      <c r="E29" s="319"/>
    </row>
    <row r="30" spans="1:5" ht="15.75" customHeight="1" x14ac:dyDescent="0.25">
      <c r="A30" s="316"/>
      <c r="B30" s="317"/>
      <c r="C30" s="318"/>
      <c r="D30" s="318"/>
      <c r="E30" s="319"/>
    </row>
  </sheetData>
  <mergeCells count="3">
    <mergeCell ref="A1:D1"/>
    <mergeCell ref="A4:D4"/>
    <mergeCell ref="A3:D3"/>
  </mergeCells>
  <phoneticPr fontId="0" type="noConversion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abSelected="1" topLeftCell="A7" workbookViewId="0">
      <selection activeCell="D26" sqref="D26"/>
    </sheetView>
  </sheetViews>
  <sheetFormatPr defaultRowHeight="12.75" x14ac:dyDescent="0.2"/>
  <cols>
    <col min="1" max="1" width="45.42578125" customWidth="1"/>
    <col min="2" max="2" width="11.7109375" customWidth="1"/>
    <col min="3" max="3" width="50" customWidth="1"/>
    <col min="4" max="4" width="11.28515625" customWidth="1"/>
  </cols>
  <sheetData>
    <row r="1" spans="1:4" ht="15.75" x14ac:dyDescent="0.25">
      <c r="A1" s="413" t="s">
        <v>278</v>
      </c>
      <c r="B1" s="413"/>
      <c r="C1" s="413"/>
      <c r="D1" s="413"/>
    </row>
    <row r="2" spans="1:4" ht="15.75" x14ac:dyDescent="0.25">
      <c r="A2" s="414" t="s">
        <v>104</v>
      </c>
      <c r="B2" s="414"/>
      <c r="C2" s="414"/>
      <c r="D2" s="414"/>
    </row>
    <row r="3" spans="1:4" x14ac:dyDescent="0.2">
      <c r="A3" s="415" t="s">
        <v>279</v>
      </c>
      <c r="B3" s="416"/>
      <c r="C3" s="416"/>
      <c r="D3" s="416"/>
    </row>
    <row r="4" spans="1:4" x14ac:dyDescent="0.2">
      <c r="A4" s="412" t="s">
        <v>11</v>
      </c>
      <c r="B4" s="412"/>
      <c r="C4" s="412"/>
      <c r="D4" s="412"/>
    </row>
    <row r="5" spans="1:4" ht="24.95" customHeight="1" x14ac:dyDescent="0.2">
      <c r="A5" s="411" t="s">
        <v>117</v>
      </c>
      <c r="B5" s="411"/>
      <c r="C5" s="411" t="s">
        <v>118</v>
      </c>
      <c r="D5" s="411"/>
    </row>
    <row r="6" spans="1:4" ht="24.95" customHeight="1" x14ac:dyDescent="0.2">
      <c r="A6" s="200" t="s">
        <v>149</v>
      </c>
      <c r="B6" s="201"/>
      <c r="C6" s="200" t="s">
        <v>150</v>
      </c>
      <c r="D6" s="201">
        <v>640091</v>
      </c>
    </row>
    <row r="7" spans="1:4" ht="24.95" customHeight="1" x14ac:dyDescent="0.2">
      <c r="A7" s="200" t="s">
        <v>151</v>
      </c>
      <c r="B7" s="201"/>
      <c r="C7" s="200" t="s">
        <v>152</v>
      </c>
      <c r="D7" s="201">
        <v>19402</v>
      </c>
    </row>
    <row r="8" spans="1:4" ht="24.95" customHeight="1" x14ac:dyDescent="0.2">
      <c r="A8" s="202" t="s">
        <v>153</v>
      </c>
      <c r="B8" s="203"/>
      <c r="C8" s="200" t="s">
        <v>154</v>
      </c>
      <c r="D8" s="201">
        <v>70948</v>
      </c>
    </row>
    <row r="9" spans="1:4" ht="24.95" customHeight="1" x14ac:dyDescent="0.2">
      <c r="A9" s="200" t="s">
        <v>155</v>
      </c>
      <c r="B9" s="201">
        <v>655505</v>
      </c>
      <c r="C9" s="200" t="s">
        <v>156</v>
      </c>
      <c r="D9" s="201">
        <v>-8885</v>
      </c>
    </row>
    <row r="10" spans="1:4" ht="24.95" customHeight="1" x14ac:dyDescent="0.2">
      <c r="A10" s="200" t="s">
        <v>157</v>
      </c>
      <c r="B10" s="201">
        <v>5812</v>
      </c>
      <c r="C10" s="202" t="s">
        <v>158</v>
      </c>
      <c r="D10" s="203">
        <v>721556</v>
      </c>
    </row>
    <row r="11" spans="1:4" ht="24.95" customHeight="1" x14ac:dyDescent="0.2">
      <c r="A11" s="200" t="s">
        <v>159</v>
      </c>
      <c r="B11" s="201">
        <v>3</v>
      </c>
      <c r="C11" s="200" t="s">
        <v>160</v>
      </c>
      <c r="D11" s="201"/>
    </row>
    <row r="12" spans="1:4" ht="24.95" customHeight="1" x14ac:dyDescent="0.2">
      <c r="A12" s="202" t="s">
        <v>161</v>
      </c>
      <c r="B12" s="203">
        <v>661320</v>
      </c>
      <c r="C12" s="200" t="s">
        <v>162</v>
      </c>
      <c r="D12" s="201">
        <v>3183</v>
      </c>
    </row>
    <row r="13" spans="1:4" ht="24.95" customHeight="1" x14ac:dyDescent="0.2">
      <c r="A13" s="202" t="s">
        <v>163</v>
      </c>
      <c r="B13" s="203">
        <v>661320</v>
      </c>
      <c r="C13" s="200" t="s">
        <v>164</v>
      </c>
      <c r="D13" s="201"/>
    </row>
    <row r="14" spans="1:4" ht="24.95" customHeight="1" x14ac:dyDescent="0.2">
      <c r="A14" s="200" t="s">
        <v>165</v>
      </c>
      <c r="B14" s="201"/>
      <c r="C14" s="200" t="s">
        <v>166</v>
      </c>
      <c r="D14" s="201"/>
    </row>
    <row r="15" spans="1:4" ht="24.95" customHeight="1" x14ac:dyDescent="0.2">
      <c r="A15" s="202" t="s">
        <v>167</v>
      </c>
      <c r="B15" s="203"/>
      <c r="C15" s="200" t="s">
        <v>168</v>
      </c>
      <c r="D15" s="201"/>
    </row>
    <row r="16" spans="1:4" ht="24.95" customHeight="1" x14ac:dyDescent="0.2">
      <c r="A16" s="200" t="s">
        <v>169</v>
      </c>
      <c r="B16" s="201">
        <v>49873</v>
      </c>
      <c r="C16" s="200" t="s">
        <v>170</v>
      </c>
      <c r="D16" s="201"/>
    </row>
    <row r="17" spans="1:4" ht="24.95" customHeight="1" x14ac:dyDescent="0.2">
      <c r="A17" s="202" t="s">
        <v>171</v>
      </c>
      <c r="B17" s="203">
        <v>49873</v>
      </c>
      <c r="C17" s="200" t="s">
        <v>172</v>
      </c>
      <c r="D17" s="201"/>
    </row>
    <row r="18" spans="1:4" ht="24.95" customHeight="1" x14ac:dyDescent="0.2">
      <c r="A18" s="202" t="s">
        <v>173</v>
      </c>
      <c r="B18" s="203">
        <v>49873</v>
      </c>
      <c r="C18" s="202" t="s">
        <v>174</v>
      </c>
      <c r="D18" s="203">
        <v>3183</v>
      </c>
    </row>
    <row r="19" spans="1:4" ht="24.95" customHeight="1" x14ac:dyDescent="0.2">
      <c r="A19" s="200" t="s">
        <v>175</v>
      </c>
      <c r="B19" s="201">
        <v>8321</v>
      </c>
      <c r="C19" s="200" t="s">
        <v>176</v>
      </c>
      <c r="D19" s="201">
        <v>2634</v>
      </c>
    </row>
    <row r="20" spans="1:4" ht="24.95" customHeight="1" x14ac:dyDescent="0.2">
      <c r="A20" s="200" t="s">
        <v>177</v>
      </c>
      <c r="B20" s="201">
        <v>3840</v>
      </c>
      <c r="C20" s="202" t="s">
        <v>178</v>
      </c>
      <c r="D20" s="203">
        <v>2634</v>
      </c>
    </row>
    <row r="21" spans="1:4" ht="24.95" customHeight="1" x14ac:dyDescent="0.2">
      <c r="A21" s="200" t="s">
        <v>179</v>
      </c>
      <c r="B21" s="201">
        <v>1203</v>
      </c>
      <c r="C21" s="200" t="s">
        <v>180</v>
      </c>
      <c r="D21" s="201"/>
    </row>
    <row r="22" spans="1:4" ht="24.95" customHeight="1" x14ac:dyDescent="0.2">
      <c r="A22" s="200" t="s">
        <v>181</v>
      </c>
      <c r="B22" s="201">
        <v>278</v>
      </c>
      <c r="C22" s="200" t="s">
        <v>182</v>
      </c>
      <c r="D22" s="201"/>
    </row>
    <row r="23" spans="1:4" ht="24.95" customHeight="1" x14ac:dyDescent="0.2">
      <c r="A23" s="200" t="s">
        <v>183</v>
      </c>
      <c r="B23" s="201">
        <v>1433</v>
      </c>
      <c r="C23" s="202" t="s">
        <v>184</v>
      </c>
      <c r="D23" s="203"/>
    </row>
    <row r="24" spans="1:4" ht="24.95" customHeight="1" x14ac:dyDescent="0.2">
      <c r="A24" s="200" t="s">
        <v>185</v>
      </c>
      <c r="B24" s="201">
        <v>26</v>
      </c>
      <c r="C24" s="202" t="s">
        <v>186</v>
      </c>
      <c r="D24" s="203">
        <v>5817</v>
      </c>
    </row>
    <row r="25" spans="1:4" ht="24.95" customHeight="1" x14ac:dyDescent="0.2">
      <c r="A25" s="200" t="s">
        <v>187</v>
      </c>
      <c r="B25" s="201">
        <v>15</v>
      </c>
      <c r="C25" s="202" t="s">
        <v>188</v>
      </c>
      <c r="D25" s="203">
        <v>727373</v>
      </c>
    </row>
    <row r="26" spans="1:4" ht="24.95" customHeight="1" x14ac:dyDescent="0.2">
      <c r="A26" s="200" t="s">
        <v>189</v>
      </c>
      <c r="B26" s="201">
        <v>791</v>
      </c>
      <c r="C26" s="226"/>
      <c r="D26" s="226"/>
    </row>
    <row r="27" spans="1:4" ht="24.95" customHeight="1" x14ac:dyDescent="0.2">
      <c r="A27" s="200" t="s">
        <v>190</v>
      </c>
      <c r="B27" s="201">
        <v>436</v>
      </c>
      <c r="C27" s="226"/>
      <c r="D27" s="226"/>
    </row>
    <row r="28" spans="1:4" ht="24.95" customHeight="1" x14ac:dyDescent="0.2">
      <c r="A28" s="200" t="s">
        <v>191</v>
      </c>
      <c r="B28" s="201">
        <v>164</v>
      </c>
      <c r="C28" s="226"/>
      <c r="D28" s="226"/>
    </row>
    <row r="29" spans="1:4" ht="24.95" customHeight="1" x14ac:dyDescent="0.2">
      <c r="A29" s="200" t="s">
        <v>192</v>
      </c>
      <c r="B29" s="201"/>
      <c r="C29" s="226"/>
      <c r="D29" s="226"/>
    </row>
    <row r="30" spans="1:4" ht="24.95" customHeight="1" x14ac:dyDescent="0.2">
      <c r="A30" s="200" t="s">
        <v>193</v>
      </c>
      <c r="B30" s="201">
        <v>5720</v>
      </c>
      <c r="C30" s="226"/>
      <c r="D30" s="226"/>
    </row>
    <row r="31" spans="1:4" ht="24.95" customHeight="1" x14ac:dyDescent="0.2">
      <c r="A31" s="200" t="s">
        <v>194</v>
      </c>
      <c r="B31" s="201">
        <v>5720</v>
      </c>
      <c r="C31" s="226"/>
      <c r="D31" s="226"/>
    </row>
    <row r="32" spans="1:4" ht="24.95" customHeight="1" x14ac:dyDescent="0.2">
      <c r="A32" s="200" t="s">
        <v>195</v>
      </c>
      <c r="B32" s="201">
        <v>650</v>
      </c>
      <c r="C32" s="226"/>
      <c r="D32" s="226"/>
    </row>
    <row r="33" spans="1:4" ht="24.95" customHeight="1" x14ac:dyDescent="0.2">
      <c r="A33" s="200" t="s">
        <v>196</v>
      </c>
      <c r="B33" s="201"/>
      <c r="C33" s="226"/>
      <c r="D33" s="226"/>
    </row>
    <row r="34" spans="1:4" ht="24.95" customHeight="1" x14ac:dyDescent="0.2">
      <c r="A34" s="200" t="s">
        <v>197</v>
      </c>
      <c r="B34" s="201"/>
      <c r="C34" s="226"/>
      <c r="D34" s="226"/>
    </row>
    <row r="35" spans="1:4" ht="24.95" customHeight="1" x14ac:dyDescent="0.2">
      <c r="A35" s="200" t="s">
        <v>198</v>
      </c>
      <c r="B35" s="201"/>
      <c r="C35" s="226"/>
      <c r="D35" s="226"/>
    </row>
    <row r="36" spans="1:4" ht="24.95" customHeight="1" x14ac:dyDescent="0.2">
      <c r="A36" s="202" t="s">
        <v>199</v>
      </c>
      <c r="B36" s="203">
        <v>16124</v>
      </c>
      <c r="C36" s="226"/>
      <c r="D36" s="226"/>
    </row>
    <row r="37" spans="1:4" ht="24.95" customHeight="1" x14ac:dyDescent="0.2">
      <c r="A37" s="200" t="s">
        <v>200</v>
      </c>
      <c r="B37" s="201"/>
      <c r="C37" s="226"/>
      <c r="D37" s="226"/>
    </row>
    <row r="38" spans="1:4" ht="24.95" customHeight="1" x14ac:dyDescent="0.2">
      <c r="A38" s="200" t="s">
        <v>201</v>
      </c>
      <c r="B38" s="201"/>
      <c r="C38" s="226"/>
      <c r="D38" s="226"/>
    </row>
    <row r="39" spans="1:4" ht="24.95" customHeight="1" x14ac:dyDescent="0.2">
      <c r="A39" s="200" t="s">
        <v>202</v>
      </c>
      <c r="B39" s="201"/>
      <c r="C39" s="226"/>
      <c r="D39" s="226"/>
    </row>
    <row r="40" spans="1:4" ht="24.95" customHeight="1" x14ac:dyDescent="0.2">
      <c r="A40" s="202" t="s">
        <v>203</v>
      </c>
      <c r="B40" s="203"/>
      <c r="C40" s="226"/>
      <c r="D40" s="226"/>
    </row>
    <row r="41" spans="1:4" ht="24.95" customHeight="1" x14ac:dyDescent="0.2">
      <c r="A41" s="202" t="s">
        <v>204</v>
      </c>
      <c r="B41" s="203"/>
      <c r="C41" s="226"/>
      <c r="D41" s="226"/>
    </row>
    <row r="42" spans="1:4" ht="24.95" customHeight="1" x14ac:dyDescent="0.2">
      <c r="A42" s="200" t="s">
        <v>205</v>
      </c>
      <c r="B42" s="201">
        <v>56</v>
      </c>
      <c r="C42" s="226"/>
      <c r="D42" s="226"/>
    </row>
    <row r="43" spans="1:4" ht="24.95" customHeight="1" x14ac:dyDescent="0.2">
      <c r="A43" s="202" t="s">
        <v>206</v>
      </c>
      <c r="B43" s="203">
        <v>56</v>
      </c>
      <c r="C43" s="226"/>
      <c r="D43" s="226"/>
    </row>
    <row r="44" spans="1:4" ht="24.95" customHeight="1" x14ac:dyDescent="0.2">
      <c r="A44" s="202" t="s">
        <v>207</v>
      </c>
      <c r="B44" s="203">
        <v>727373</v>
      </c>
      <c r="C44" s="226"/>
      <c r="D44" s="226"/>
    </row>
    <row r="45" spans="1:4" ht="15" customHeight="1" x14ac:dyDescent="0.2"/>
    <row r="46" spans="1:4" ht="15" hidden="1" customHeight="1" x14ac:dyDescent="0.2"/>
    <row r="47" spans="1:4" ht="15" hidden="1" customHeight="1" x14ac:dyDescent="0.2"/>
    <row r="48" spans="1:4" ht="15" customHeight="1" x14ac:dyDescent="0.25">
      <c r="A48" s="347"/>
    </row>
    <row r="49" spans="2:2" ht="15" hidden="1" customHeight="1" x14ac:dyDescent="0.2"/>
    <row r="50" spans="2:2" ht="15" hidden="1" customHeight="1" x14ac:dyDescent="0.2"/>
    <row r="51" spans="2:2" ht="15" customHeight="1" x14ac:dyDescent="0.2">
      <c r="B51" s="348"/>
    </row>
    <row r="52" spans="2:2" ht="15" customHeight="1" x14ac:dyDescent="0.2">
      <c r="B52" s="348"/>
    </row>
    <row r="53" spans="2:2" ht="15" customHeight="1" x14ac:dyDescent="0.2"/>
    <row r="54" spans="2:2" ht="15" customHeight="1" x14ac:dyDescent="0.2"/>
    <row r="55" spans="2:2" ht="15" hidden="1" customHeight="1" x14ac:dyDescent="0.2"/>
    <row r="56" spans="2:2" ht="15" hidden="1" customHeight="1" x14ac:dyDescent="0.2"/>
    <row r="57" spans="2:2" ht="15" hidden="1" customHeight="1" x14ac:dyDescent="0.2"/>
    <row r="58" spans="2:2" ht="15" customHeight="1" x14ac:dyDescent="0.2"/>
    <row r="59" spans="2:2" ht="15" hidden="1" customHeight="1" x14ac:dyDescent="0.2"/>
    <row r="60" spans="2:2" ht="15" hidden="1" customHeight="1" x14ac:dyDescent="0.2"/>
    <row r="61" spans="2:2" ht="15" customHeight="1" x14ac:dyDescent="0.2"/>
    <row r="62" spans="2:2" ht="15" customHeight="1" x14ac:dyDescent="0.2"/>
    <row r="63" spans="2:2" ht="15" customHeight="1" x14ac:dyDescent="0.2"/>
    <row r="64" spans="2:2" ht="15" customHeight="1" x14ac:dyDescent="0.2"/>
    <row r="65" ht="15" hidden="1" customHeight="1" x14ac:dyDescent="0.2"/>
    <row r="66" ht="15" hidden="1" customHeight="1" x14ac:dyDescent="0.2"/>
    <row r="67" ht="29.25" customHeight="1" x14ac:dyDescent="0.2"/>
    <row r="68" ht="15" customHeight="1" x14ac:dyDescent="0.2"/>
    <row r="69" ht="15" hidden="1" customHeight="1" x14ac:dyDescent="0.2"/>
    <row r="70" ht="15" hidden="1" customHeight="1" x14ac:dyDescent="0.2"/>
    <row r="71" ht="15" hidden="1" customHeight="1" x14ac:dyDescent="0.2"/>
    <row r="72" ht="15" hidden="1" customHeight="1" x14ac:dyDescent="0.2"/>
    <row r="73" ht="15" hidden="1" customHeight="1" x14ac:dyDescent="0.2"/>
    <row r="74" ht="15" hidden="1" customHeight="1" x14ac:dyDescent="0.2"/>
    <row r="75" ht="15" hidden="1" customHeight="1" x14ac:dyDescent="0.2"/>
    <row r="76" ht="15" customHeight="1" x14ac:dyDescent="0.2"/>
    <row r="77" ht="15" customHeight="1" x14ac:dyDescent="0.2"/>
    <row r="78" ht="15" hidden="1" customHeight="1" x14ac:dyDescent="0.2"/>
    <row r="79" ht="15" hidden="1" customHeight="1" x14ac:dyDescent="0.2"/>
    <row r="80" ht="15" hidden="1" customHeight="1" x14ac:dyDescent="0.2"/>
    <row r="81" ht="15" hidden="1" customHeight="1" x14ac:dyDescent="0.2"/>
    <row r="82" ht="15" customHeight="1" x14ac:dyDescent="0.2"/>
    <row r="83" ht="15" hidden="1" customHeight="1" x14ac:dyDescent="0.2"/>
    <row r="84" ht="15" hidden="1" customHeight="1" x14ac:dyDescent="0.2"/>
    <row r="85" ht="15" hidden="1" customHeight="1" x14ac:dyDescent="0.2"/>
    <row r="86" ht="15" hidden="1" customHeight="1" x14ac:dyDescent="0.2"/>
    <row r="87" ht="15" hidden="1" customHeight="1" x14ac:dyDescent="0.2"/>
    <row r="88" ht="15" hidden="1" customHeight="1" x14ac:dyDescent="0.2"/>
    <row r="89" ht="15" customHeight="1" x14ac:dyDescent="0.2"/>
    <row r="90" ht="15" customHeight="1" x14ac:dyDescent="0.2"/>
    <row r="91" ht="15" customHeight="1" x14ac:dyDescent="0.2"/>
    <row r="92" ht="15" hidden="1" customHeight="1" x14ac:dyDescent="0.2"/>
    <row r="93" ht="15" hidden="1" customHeight="1" x14ac:dyDescent="0.2"/>
    <row r="94" ht="15" hidden="1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6">
    <mergeCell ref="A5:B5"/>
    <mergeCell ref="C5:D5"/>
    <mergeCell ref="A4:D4"/>
    <mergeCell ref="A1:D1"/>
    <mergeCell ref="A2:D2"/>
    <mergeCell ref="A3:D3"/>
  </mergeCells>
  <phoneticPr fontId="16" type="noConversion"/>
  <pageMargins left="0.31496062992125984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Mérleg</vt:lpstr>
      <vt:lpstr>bevét</vt:lpstr>
      <vt:lpstr>Normatíva </vt:lpstr>
      <vt:lpstr>Bevételek</vt:lpstr>
      <vt:lpstr>Bér, dologi</vt:lpstr>
      <vt:lpstr>Segély</vt:lpstr>
      <vt:lpstr>Fejlesztés</vt:lpstr>
      <vt:lpstr>Támogatások</vt:lpstr>
      <vt:lpstr>Vagyonmérleg</vt:lpstr>
      <vt:lpstr>Közv.támog.</vt:lpstr>
      <vt:lpstr>12. és 13. melléklet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PC-6</cp:lastModifiedBy>
  <cp:lastPrinted>2017-04-27T09:46:27Z</cp:lastPrinted>
  <dcterms:created xsi:type="dcterms:W3CDTF">2004-07-16T06:20:01Z</dcterms:created>
  <dcterms:modified xsi:type="dcterms:W3CDTF">2017-04-28T06:11:39Z</dcterms:modified>
</cp:coreProperties>
</file>