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6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</sheets>
  <definedNames>
    <definedName name="_xlfn.IFERROR" hidden="1">#NAME?</definedName>
    <definedName name="_xlnm.Print_Titles" localSheetId="0">'1'!$4:$5</definedName>
    <definedName name="_xlnm.Print_Titles" localSheetId="16">'14'!$4:$5</definedName>
    <definedName name="_xlnm.Print_Titles" localSheetId="1">'2'!$3:$6</definedName>
    <definedName name="_xlnm.Print_Titles" localSheetId="4">'3'!$3:$7</definedName>
    <definedName name="_xlnm.Print_Area" localSheetId="0">'1'!$A$1:$BT$32</definedName>
    <definedName name="_xlnm.Print_Area" localSheetId="16">'14'!$A$1:$BO$35</definedName>
    <definedName name="_xlnm.Print_Area" localSheetId="1">'2'!$A$1:$AJ$96</definedName>
    <definedName name="_xlnm.Print_Area" localSheetId="4">'3'!$A$1:$AJ$66</definedName>
  </definedNames>
  <calcPr fullCalcOnLoad="1"/>
</workbook>
</file>

<file path=xl/sharedStrings.xml><?xml version="1.0" encoding="utf-8"?>
<sst xmlns="http://schemas.openxmlformats.org/spreadsheetml/2006/main" count="989" uniqueCount="743">
  <si>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</si>
  <si>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</si>
  <si>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</si>
  <si>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</si>
  <si>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</si>
  <si>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</si>
  <si>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</si>
  <si>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</si>
  <si>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</si>
  <si>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</si>
  <si>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</si>
  <si>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</si>
  <si>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</si>
  <si>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</si>
  <si>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</si>
  <si>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</si>
  <si>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</si>
  <si>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</si>
  <si>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</si>
  <si>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</si>
  <si>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</si>
  <si>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</si>
  <si>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</si>
  <si>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</si>
  <si>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</si>
  <si>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</si>
  <si>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</si>
  <si>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</si>
  <si>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</si>
  <si>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</si>
  <si>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</si>
  <si>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</si>
  <si>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</si>
  <si>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</si>
  <si>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</si>
  <si>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</si>
  <si>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</si>
  <si>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</si>
  <si>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</si>
  <si>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</si>
  <si>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</si>
  <si>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</si>
  <si>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</si>
  <si>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</si>
  <si>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</si>
  <si>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</si>
  <si>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</si>
  <si>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</si>
  <si>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</si>
  <si>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</si>
  <si>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</si>
  <si>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</si>
  <si>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</si>
  <si>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</si>
  <si>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</si>
  <si>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</si>
  <si>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</si>
  <si>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</si>
  <si>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</si>
  <si>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</si>
  <si>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</si>
  <si>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</si>
  <si>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</si>
  <si>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</si>
  <si>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</si>
  <si>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</si>
  <si>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</si>
  <si>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</si>
  <si>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</si>
  <si>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</si>
  <si>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</si>
  <si>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</si>
  <si>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</si>
  <si>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</si>
  <si>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</si>
  <si>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</si>
  <si>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</si>
  <si>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</si>
  <si>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</si>
  <si>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</si>
  <si>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</si>
  <si>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</si>
  <si>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</si>
  <si>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</si>
  <si>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</si>
  <si>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</si>
  <si>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</si>
  <si>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</si>
  <si>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</si>
  <si>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</si>
  <si>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</si>
  <si>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</si>
  <si>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</si>
  <si>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</si>
  <si>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</si>
  <si>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</si>
  <si>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</si>
  <si>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</si>
  <si>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</si>
  <si>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</si>
  <si>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</si>
  <si>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</si>
  <si>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</si>
  <si>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</si>
  <si>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</si>
  <si>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</si>
  <si>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</si>
  <si>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</si>
  <si>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</si>
  <si>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</si>
  <si>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</si>
  <si>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</si>
  <si>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</si>
  <si>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</si>
  <si>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</si>
  <si>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</si>
  <si>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</si>
  <si>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</si>
  <si>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</si>
  <si>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</si>
  <si>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</si>
  <si>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</si>
  <si>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</si>
  <si>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</si>
  <si>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</si>
  <si>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</si>
  <si>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</si>
  <si>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</si>
  <si>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</si>
  <si>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</si>
  <si>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</si>
  <si>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</si>
  <si>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</si>
  <si>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</si>
  <si>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</si>
  <si>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</si>
  <si>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</si>
  <si>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</si>
  <si>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</si>
  <si>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</si>
  <si>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</si>
  <si>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</si>
  <si>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</si>
  <si>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</si>
  <si>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</si>
  <si>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</si>
  <si>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</si>
  <si>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</si>
  <si>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</si>
  <si>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</si>
  <si>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</si>
  <si>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</si>
  <si>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</si>
  <si>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</si>
  <si>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</si>
  <si>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</si>
  <si>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</si>
  <si>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</si>
  <si>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</si>
  <si>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</si>
  <si>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</si>
  <si>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</si>
  <si>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</si>
  <si>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</si>
  <si>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</si>
  <si>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</si>
  <si>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</si>
  <si>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</si>
  <si>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</si>
  <si>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</si>
  <si>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</si>
  <si>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</si>
  <si>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</si>
  <si>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</si>
  <si>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</si>
  <si>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</si>
  <si>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</si>
  <si>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</si>
  <si>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</si>
  <si>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</si>
  <si>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</si>
  <si>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</si>
  <si>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</si>
  <si>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</si>
  <si>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</si>
  <si>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</si>
  <si>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</si>
  <si>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</si>
  <si>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</si>
  <si>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</si>
  <si>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</si>
  <si>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</si>
  <si>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</si>
  <si>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</si>
  <si>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</si>
  <si>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</si>
  <si>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</si>
  <si>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</si>
  <si>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</si>
  <si>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</si>
  <si>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</si>
  <si>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</si>
  <si>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</si>
  <si>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</si>
  <si>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</si>
  <si>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</si>
  <si>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</si>
  <si>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</si>
  <si>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</si>
  <si>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</si>
  <si>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</si>
  <si>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</si>
  <si>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</si>
  <si>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</si>
  <si>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</si>
  <si>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</si>
  <si>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</si>
  <si>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</si>
  <si>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</si>
  <si>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</si>
  <si>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</si>
  <si>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</si>
  <si>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</si>
  <si>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</si>
  <si>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</si>
  <si>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</si>
  <si>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</si>
  <si>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</si>
  <si>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</si>
  <si>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</si>
  <si>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</si>
  <si>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</si>
  <si>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</si>
  <si>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</si>
  <si>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</si>
  <si>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</si>
  <si>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</si>
  <si>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</si>
  <si>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</si>
  <si>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</si>
  <si>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</si>
  <si>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</si>
  <si>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</si>
  <si>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</si>
  <si>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</si>
  <si>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</si>
  <si>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</si>
  <si>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</si>
  <si>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</si>
  <si>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</si>
  <si>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</si>
  <si>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</si>
  <si>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</si>
  <si>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</si>
  <si>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</si>
  <si>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</si>
  <si>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</si>
  <si>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</si>
  <si>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</si>
  <si>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</si>
  <si>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</si>
  <si>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</si>
  <si>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</si>
  <si>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</si>
  <si>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</si>
  <si>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</si>
  <si>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</si>
  <si>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</si>
  <si>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</si>
  <si>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</si>
  <si>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</si>
  <si>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</si>
  <si>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</si>
  <si>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</si>
  <si>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</si>
  <si>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</si>
  <si>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</si>
  <si>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</si>
  <si>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</si>
  <si>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</si>
  <si>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</si>
  <si>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</si>
  <si>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</si>
  <si>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</si>
  <si>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</si>
  <si>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</si>
  <si>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</si>
  <si>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</si>
  <si>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</si>
  <si>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</si>
  <si>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</si>
  <si>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</si>
  <si>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</si>
  <si>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</si>
  <si>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</si>
  <si>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</si>
  <si>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</si>
  <si>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</si>
  <si>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</si>
  <si>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</si>
  <si>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</si>
  <si>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</si>
  <si>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</si>
  <si>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</si>
  <si>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</si>
  <si>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</si>
  <si>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</si>
  <si>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</si>
  <si>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</si>
  <si>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</si>
  <si>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</si>
  <si>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</si>
  <si>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</si>
  <si>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</si>
  <si>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</si>
  <si>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</si>
  <si>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</si>
  <si>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</si>
  <si>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</si>
  <si>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</si>
  <si>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</si>
  <si>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</si>
  <si>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</si>
  <si>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</si>
  <si>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</si>
  <si>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</si>
  <si>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</si>
  <si>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</si>
  <si>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</si>
  <si>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</si>
  <si>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</si>
  <si>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</si>
  <si>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</si>
  <si>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</si>
  <si>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</si>
  <si>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</si>
  <si>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</si>
  <si>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</si>
  <si>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</si>
  <si>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</si>
  <si>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</si>
  <si>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</si>
  <si>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</si>
  <si>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</si>
  <si>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</si>
  <si>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</si>
  <si>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</si>
  <si>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</si>
  <si>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</si>
  <si>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</si>
  <si>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</si>
  <si>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</si>
  <si>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</si>
  <si>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</si>
  <si>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</si>
  <si>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</si>
  <si>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</si>
  <si>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</si>
  <si>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</si>
  <si>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</si>
  <si>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</si>
  <si>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</si>
  <si>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</si>
  <si>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</si>
  <si>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</si>
  <si>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</si>
  <si>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</si>
  <si>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</si>
  <si>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</si>
  <si>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</si>
  <si>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</si>
  <si>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</si>
  <si>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</si>
  <si>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</si>
  <si>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</si>
  <si>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</si>
  <si>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</si>
  <si>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</si>
  <si>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</si>
  <si>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</si>
  <si>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</si>
  <si>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</si>
  <si>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</si>
  <si>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</si>
  <si>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</si>
  <si>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</si>
  <si>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</si>
  <si>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</si>
  <si>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</si>
  <si>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</si>
  <si>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</si>
  <si>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</si>
  <si>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</si>
  <si>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</si>
  <si>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</si>
  <si>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</si>
  <si>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</si>
  <si>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</si>
  <si>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</si>
  <si>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</si>
  <si>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</si>
  <si>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</si>
  <si>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</si>
  <si>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</si>
  <si>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</si>
  <si>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</si>
  <si>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</si>
  <si>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</si>
  <si>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</si>
  <si>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</si>
  <si>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</si>
  <si>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</si>
  <si>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</si>
  <si>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</si>
  <si>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</si>
  <si>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</si>
  <si>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</si>
  <si>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</si>
  <si>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</si>
  <si>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</si>
  <si>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</si>
  <si>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</si>
  <si>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</si>
  <si>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</si>
  <si>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</si>
  <si>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</si>
  <si>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</si>
  <si>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</si>
  <si>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</si>
  <si>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</si>
  <si>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</si>
  <si>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</si>
  <si>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</si>
  <si>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</si>
  <si>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</si>
  <si>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</si>
  <si>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</si>
  <si>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</si>
  <si>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</si>
  <si>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</si>
  <si>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</si>
  <si>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</si>
  <si>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</si>
  <si>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</si>
  <si>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</si>
  <si>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</si>
  <si>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</si>
  <si>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</si>
  <si>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</si>
  <si>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</si>
  <si>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</si>
  <si>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</si>
  <si>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</si>
  <si>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</si>
  <si>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</si>
  <si>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</si>
  <si>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</si>
  <si>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</si>
  <si>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</si>
  <si>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</si>
  <si>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</si>
  <si>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</si>
  <si>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</si>
  <si>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</si>
  <si>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Kötelező önkormányzati feladatok</t>
  </si>
  <si>
    <t>Óvodai ellátás</t>
  </si>
  <si>
    <t>Pénzbeli ellátások</t>
  </si>
  <si>
    <t>Házi segítségnyújtás</t>
  </si>
  <si>
    <t>Helyi közfoglalkoztatás</t>
  </si>
  <si>
    <t>Könyvtári és közművelődési feladatok</t>
  </si>
  <si>
    <t>Önként vállalt feladatok</t>
  </si>
  <si>
    <t>Összesen:</t>
  </si>
  <si>
    <t xml:space="preserve"> Ezer forintban !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</si>
  <si>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</si>
  <si>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</si>
  <si>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</si>
  <si>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</si>
  <si>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</si>
  <si>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</si>
  <si>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</si>
  <si>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</si>
  <si>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</si>
  <si>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</si>
  <si>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</si>
  <si>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</si>
  <si>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</si>
  <si>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</si>
  <si>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</si>
  <si>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</si>
  <si>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</si>
  <si>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</si>
  <si>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</si>
  <si>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</si>
  <si>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</si>
  <si>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</si>
  <si>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</si>
  <si>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</si>
  <si>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</si>
  <si>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</si>
  <si>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</si>
  <si>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</si>
  <si>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</si>
  <si>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</si>
  <si>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</si>
  <si>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</si>
  <si>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</si>
  <si>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</si>
  <si>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</si>
  <si>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</si>
  <si>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</si>
  <si>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</si>
  <si>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</si>
  <si>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</si>
  <si>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</si>
  <si>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</si>
  <si>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</si>
  <si>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</si>
  <si>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</si>
  <si>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</si>
  <si>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</si>
  <si>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</si>
  <si>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</si>
  <si>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</si>
  <si>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</si>
  <si>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</si>
  <si>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</si>
  <si>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</si>
  <si>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</si>
  <si>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</si>
  <si>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</si>
  <si>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</si>
  <si>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</si>
  <si>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</si>
  <si>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</si>
  <si>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</si>
  <si>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</si>
  <si>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</si>
  <si>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</si>
  <si>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</si>
  <si>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</si>
  <si>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</si>
  <si>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</si>
  <si>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</si>
  <si>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</si>
  <si>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</si>
  <si>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</si>
  <si>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</si>
  <si>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</si>
  <si>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</si>
  <si>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</si>
  <si>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</si>
  <si>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</si>
  <si>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</si>
  <si>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</si>
  <si>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</si>
  <si>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</si>
  <si>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 xml:space="preserve"> Ezer forintban 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</si>
  <si>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</si>
  <si>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</si>
  <si>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</si>
  <si>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</si>
  <si>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</si>
  <si>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</si>
  <si>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</si>
  <si>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</si>
  <si>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</si>
  <si>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</si>
  <si>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</si>
  <si>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Önkormányzatok működési támogatásai</t>
  </si>
  <si>
    <t>Munkaadókat terhelő járulékok és szociális hozzájárulási adó</t>
  </si>
  <si>
    <t>2.-ból EU-s támogatás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</si>
  <si>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</si>
  <si>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</si>
  <si>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</si>
  <si>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</si>
  <si>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</si>
  <si>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</si>
  <si>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</si>
  <si>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</si>
  <si>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</si>
  <si>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</si>
  <si>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</si>
  <si>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</si>
  <si>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</si>
  <si>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</si>
  <si>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</si>
  <si>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</si>
  <si>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</si>
  <si>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</si>
  <si>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</si>
  <si>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</si>
  <si>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</si>
  <si>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</si>
  <si>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</si>
  <si>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</si>
  <si>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</si>
  <si>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</si>
  <si>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</si>
  <si>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</si>
  <si>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</si>
  <si>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</si>
  <si>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</si>
  <si>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</si>
  <si>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</si>
  <si>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</si>
  <si>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</si>
  <si>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</si>
  <si>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</si>
  <si>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</si>
  <si>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</si>
  <si>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</si>
  <si>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</si>
  <si>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</si>
  <si>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</si>
  <si>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</si>
  <si>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</si>
  <si>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</si>
  <si>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</si>
  <si>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</si>
  <si>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</si>
  <si>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</si>
  <si>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</si>
  <si>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</si>
  <si>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</si>
  <si>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</si>
  <si>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</si>
  <si>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</si>
  <si>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Működési bevételek</t>
  </si>
  <si>
    <t>Ezer Ft-ban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</si>
  <si>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</si>
  <si>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</si>
  <si>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</si>
  <si>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</si>
  <si>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</si>
  <si>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</si>
  <si>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</si>
  <si>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</si>
  <si>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</si>
  <si>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</si>
  <si>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</si>
  <si>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</si>
  <si>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</si>
  <si>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Támogatott cél megnevezése</t>
  </si>
  <si>
    <t xml:space="preserve">   -Foglalkoztatást helyettesítő támogatás</t>
  </si>
  <si>
    <t>Egyéb nem intézményi ellátások rendszeres</t>
  </si>
  <si>
    <t>Betegséggel kapcsolatos ellátások</t>
  </si>
  <si>
    <t xml:space="preserve">   -Lakásfenntartási támogatás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</si>
  <si>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</si>
  <si>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</si>
  <si>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</si>
  <si>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</si>
  <si>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</si>
  <si>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</si>
  <si>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</si>
  <si>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</si>
  <si>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</si>
  <si>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</si>
  <si>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</si>
  <si>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2016. évi terv</t>
  </si>
  <si>
    <t>Költségvetési, finanszírozási bevételek és kiadások egyenlege (költségvetéi hiány, költségvetési többlet)</t>
  </si>
  <si>
    <t>Költsévetési hiány belső finanszírozása - pénzmaradvány felhasználáa</t>
  </si>
  <si>
    <t>Egyéb működési célú támogatások részletezése</t>
  </si>
  <si>
    <t>Eredeti előirányzat</t>
  </si>
  <si>
    <t>Zalakaros Kistérség Többcélú Társulás igazgatási feladatok</t>
  </si>
  <si>
    <t>Zalakaros Kistérség Többcélú Társulás háziorvosi ügyelet</t>
  </si>
  <si>
    <t>Egészségügyi Alapellátás Nagykanizsa fogorvoi ügyelet</t>
  </si>
  <si>
    <t>Galamboki Közös Önkormányzati Hivatal támogatása</t>
  </si>
  <si>
    <t>Működési célú támogatás áht-n belül összesen</t>
  </si>
  <si>
    <t>Magyar Vöröskereszt - házi segítégnyújtás</t>
  </si>
  <si>
    <t>Innovatív Dél-Zala Vidékfejlesztési Egyesület tagdíj</t>
  </si>
  <si>
    <t>Működési célú támogatás áht-n kívül összesen</t>
  </si>
  <si>
    <t>Működési célú támogatás összesen</t>
  </si>
  <si>
    <t>Ellátottak pénzbeli juttatásai részletezése</t>
  </si>
  <si>
    <t xml:space="preserve">   -Rendszeres szociális segély</t>
  </si>
  <si>
    <t xml:space="preserve">   -Helyi megállapítású ápolási díj</t>
  </si>
  <si>
    <t>Közhatalmi bevételek részletezése</t>
  </si>
  <si>
    <t>Közhatalmi bevételek összesen</t>
  </si>
  <si>
    <t>Falugondnoki szolgálat</t>
  </si>
  <si>
    <t xml:space="preserve">Költségvetési bevételek </t>
  </si>
  <si>
    <t xml:space="preserve">Finanszírozási bevételek </t>
  </si>
  <si>
    <t>Zalakoaros Kistérség Többcélú Társulása belső ellenőrzés</t>
  </si>
  <si>
    <t>KÖTELEZŐ, ÖNKÉNT VÁLLALT ÉS ÁLLAMIGAZGATÁSI T FELADATOK BEMUTATÁSA</t>
  </si>
  <si>
    <t>AZ önkormányzat által adott közvetett támogatások, kedvezmények</t>
  </si>
  <si>
    <t>Költségvetési kiadások</t>
  </si>
  <si>
    <t xml:space="preserve">Finanszírozási kiadások </t>
  </si>
  <si>
    <t>A költségvetési évet követő három év tervezett előirányzatai főbb csoportokban</t>
  </si>
  <si>
    <t>2017. évi terv</t>
  </si>
  <si>
    <t>2015. ÉVI KÖLTSÉGVETÉSÉNEK ÖSSZEVONT MÉRLEGE</t>
  </si>
  <si>
    <t>2015. évi eredeti
előirányzat</t>
  </si>
  <si>
    <t>2015. ÉVI KÖLTSÉGVETÉSE</t>
  </si>
  <si>
    <t>2015. ÉVI KÖLTSÉGVETÉS</t>
  </si>
  <si>
    <t>2018. évi terv</t>
  </si>
  <si>
    <t>2014. évi eredeti ei.</t>
  </si>
  <si>
    <t xml:space="preserve">Egyéb nem intézményi ellátások - települési támogatás </t>
  </si>
  <si>
    <t>Ellátottak pénzbeli juttatásai összesen</t>
  </si>
  <si>
    <t>2015. évi előirányzat</t>
  </si>
  <si>
    <t>Saját forrás/Finanszírozási bevételek</t>
  </si>
  <si>
    <t>Település üzemeltetés, egyéb önkormányzati feladatok</t>
  </si>
  <si>
    <t>Egészségügyi alapellátás (háziorvosi, fogorvosi ügyeleti ellátás)</t>
  </si>
  <si>
    <t>Felhasználás
2014. XII.31-ig</t>
  </si>
  <si>
    <t>2015. év utáni szükséglet
(6=2 - 4 - 5)</t>
  </si>
  <si>
    <t>Közművelődési érdekeltségnövelő támogatás önerő</t>
  </si>
  <si>
    <t>I.1.d)</t>
  </si>
  <si>
    <t>A települési önkormányzatok szociális feladatainak egyéb támogatása</t>
  </si>
  <si>
    <t>V.</t>
  </si>
  <si>
    <t>Beszámítás, kiegészítés</t>
  </si>
  <si>
    <t>V.I.1.</t>
  </si>
  <si>
    <t>Kiegészítés I.1. jogcímekhez kapcsolódó kiegészítés</t>
  </si>
  <si>
    <t>A 2015. évi költségvetési támogatások jogcímenként a 2014. évi C. törvény 2. számú melléklete alapján</t>
  </si>
  <si>
    <t>2015. ÉVI ELŐIRÁNYZAT-FELHASZNÁLÁSI TERV</t>
  </si>
  <si>
    <t>2015. évi költségvetés</t>
  </si>
  <si>
    <t>Éves létszám-előirányzat</t>
  </si>
  <si>
    <t>COFOG                 (Kormányzati funkció)</t>
  </si>
  <si>
    <t>COFOG megnevezése</t>
  </si>
  <si>
    <t>Létszám előirányzat (fő)</t>
  </si>
  <si>
    <t>Hosszabb időtartamú közfoglalkoztatás</t>
  </si>
  <si>
    <t>Pat Község Önkormányzata</t>
  </si>
  <si>
    <t xml:space="preserve">Pat Község Önkormányzata </t>
  </si>
  <si>
    <t>Pat  KÖZSÉG ÖNKORMÁNYZATA</t>
  </si>
  <si>
    <t>Pat Község Önkormányzat saját bevételeinek részletezése az adósságot keletkeztető ügyletből származó tárgyévi fizetési kötelezettség megállapításához</t>
  </si>
  <si>
    <t>Miháldi Tagóvoda támogatása</t>
  </si>
  <si>
    <t>Közfoglalakoztatás - eszközbeszerzés</t>
  </si>
  <si>
    <t>Ingatlan vásárlás - sportpálya</t>
  </si>
  <si>
    <t>Beszámítás összege</t>
  </si>
  <si>
    <t>III.1.</t>
  </si>
  <si>
    <t>A települési önkormányzatok szociális feladatainak kiegészítő támogatása</t>
  </si>
  <si>
    <t>041233</t>
  </si>
  <si>
    <t>Ingatlan vásárlás</t>
  </si>
  <si>
    <t>Többéves kihatással járó döntésekből származó fizetési kötelezettségek bemutatása</t>
  </si>
  <si>
    <t>Kötelezettség jogcíme</t>
  </si>
  <si>
    <t>Köt. váll.
 éve</t>
  </si>
  <si>
    <t>Kiadás vonzata évenként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</si>
  <si>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</si>
  <si>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</si>
  <si>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</si>
  <si>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</si>
  <si>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</si>
  <si>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>............................</t>
  </si>
  <si>
    <t xml:space="preserve">Egyéb </t>
  </si>
  <si>
    <t xml:space="preserve">Összesen </t>
  </si>
  <si>
    <t>2015. előtti kifizetés</t>
  </si>
  <si>
    <t>2017 után</t>
  </si>
  <si>
    <t>Megszűnt víziközmű társulattól átvállalt hitel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</si>
</sst>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493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64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167" fontId="17" fillId="0" borderId="10" xfId="62" applyNumberFormat="1" applyFont="1" applyFill="1" applyBorder="1" applyAlignment="1">
      <alignment horizontal="center" vertical="center" wrapText="1"/>
      <protection/>
    </xf>
    <xf numFmtId="167" fontId="17" fillId="0" borderId="11" xfId="62" applyNumberFormat="1" applyFont="1" applyFill="1" applyBorder="1" applyAlignment="1">
      <alignment horizontal="center" vertical="center" wrapText="1"/>
      <protection/>
    </xf>
    <xf numFmtId="0" fontId="6" fillId="0" borderId="0" xfId="61">
      <alignment/>
      <protection/>
    </xf>
    <xf numFmtId="168" fontId="6" fillId="0" borderId="0" xfId="61" applyNumberFormat="1">
      <alignment/>
      <protection/>
    </xf>
    <xf numFmtId="167" fontId="16" fillId="0" borderId="0" xfId="62" applyNumberForma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wrapText="1"/>
      <protection/>
    </xf>
    <xf numFmtId="167" fontId="17" fillId="0" borderId="12" xfId="62" applyNumberFormat="1" applyFont="1" applyFill="1" applyBorder="1" applyAlignment="1" applyProtection="1">
      <alignment horizontal="center" vertical="center" wrapText="1"/>
      <protection/>
    </xf>
    <xf numFmtId="167" fontId="18" fillId="0" borderId="13" xfId="62" applyNumberFormat="1" applyFont="1" applyFill="1" applyBorder="1" applyAlignment="1" applyProtection="1">
      <alignment horizontal="center" vertical="center" wrapText="1"/>
      <protection/>
    </xf>
    <xf numFmtId="167" fontId="18" fillId="0" borderId="14" xfId="62" applyNumberFormat="1" applyFont="1" applyFill="1" applyBorder="1" applyAlignment="1" applyProtection="1">
      <alignment horizontal="center" vertical="center" wrapText="1"/>
      <protection/>
    </xf>
    <xf numFmtId="167" fontId="18" fillId="0" borderId="15" xfId="62" applyNumberFormat="1" applyFont="1" applyFill="1" applyBorder="1" applyAlignment="1" applyProtection="1">
      <alignment horizontal="center" vertical="center" wrapText="1"/>
      <protection/>
    </xf>
    <xf numFmtId="167" fontId="23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17" xfId="62" applyNumberFormat="1" applyFont="1" applyFill="1" applyBorder="1" applyAlignment="1" applyProtection="1">
      <alignment vertical="center" wrapText="1"/>
      <protection locked="0"/>
    </xf>
    <xf numFmtId="1" fontId="24" fillId="0" borderId="17" xfId="62" applyNumberFormat="1" applyFont="1" applyFill="1" applyBorder="1" applyAlignment="1" applyProtection="1">
      <alignment vertical="center" wrapText="1"/>
      <protection locked="0"/>
    </xf>
    <xf numFmtId="167" fontId="24" fillId="0" borderId="18" xfId="62" applyNumberFormat="1" applyFont="1" applyFill="1" applyBorder="1" applyAlignment="1" applyProtection="1">
      <alignment vertical="center" wrapText="1"/>
      <protection/>
    </xf>
    <xf numFmtId="167" fontId="25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7" xfId="62" applyNumberFormat="1" applyFont="1" applyFill="1" applyBorder="1" applyAlignment="1" applyProtection="1">
      <alignment horizontal="center" vertical="center" wrapText="1"/>
      <protection locked="0"/>
    </xf>
    <xf numFmtId="167" fontId="17" fillId="0" borderId="10" xfId="62" applyNumberFormat="1" applyFont="1" applyFill="1" applyBorder="1" applyAlignment="1">
      <alignment horizontal="left" vertical="center" wrapText="1"/>
      <protection/>
    </xf>
    <xf numFmtId="167" fontId="17" fillId="0" borderId="11" xfId="62" applyNumberFormat="1" applyFont="1" applyFill="1" applyBorder="1" applyAlignment="1">
      <alignment vertical="center" wrapText="1"/>
      <protection/>
    </xf>
    <xf numFmtId="167" fontId="17" fillId="32" borderId="11" xfId="62" applyNumberFormat="1" applyFont="1" applyFill="1" applyBorder="1" applyAlignment="1" applyProtection="1">
      <alignment vertical="center" wrapText="1"/>
      <protection/>
    </xf>
    <xf numFmtId="167" fontId="17" fillId="0" borderId="12" xfId="62" applyNumberFormat="1" applyFont="1" applyFill="1" applyBorder="1" applyAlignment="1" applyProtection="1">
      <alignment vertical="center" wrapText="1"/>
      <protection/>
    </xf>
    <xf numFmtId="167" fontId="28" fillId="0" borderId="0" xfId="62" applyNumberFormat="1" applyFont="1" applyFill="1" applyAlignment="1">
      <alignment horizontal="center" vertical="center" wrapText="1"/>
      <protection/>
    </xf>
    <xf numFmtId="167" fontId="28" fillId="0" borderId="0" xfId="62" applyNumberFormat="1" applyFon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29" fillId="0" borderId="20" xfId="62" applyFont="1" applyFill="1" applyBorder="1" applyAlignment="1" applyProtection="1">
      <alignment horizontal="left" vertical="center" wrapText="1" indent="1"/>
      <protection locked="0"/>
    </xf>
    <xf numFmtId="167" fontId="19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29" fillId="0" borderId="22" xfId="62" applyFont="1" applyFill="1" applyBorder="1" applyAlignment="1" applyProtection="1">
      <alignment horizontal="left" vertical="center" wrapText="1" indent="1"/>
      <protection locked="0"/>
    </xf>
    <xf numFmtId="167" fontId="19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>
      <alignment vertical="center" wrapText="1"/>
      <protection/>
    </xf>
    <xf numFmtId="167" fontId="18" fillId="0" borderId="14" xfId="62" applyNumberFormat="1" applyFont="1" applyFill="1" applyBorder="1" applyAlignment="1">
      <alignment vertical="center" wrapText="1"/>
      <protection/>
    </xf>
    <xf numFmtId="167" fontId="18" fillId="0" borderId="15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6" fillId="0" borderId="17" xfId="62" applyFill="1" applyBorder="1">
      <alignment/>
      <protection/>
    </xf>
    <xf numFmtId="0" fontId="29" fillId="0" borderId="17" xfId="62" applyFont="1" applyFill="1" applyBorder="1" applyAlignment="1" applyProtection="1">
      <alignment horizontal="left" vertical="center" wrapText="1"/>
      <protection locked="0"/>
    </xf>
    <xf numFmtId="167" fontId="29" fillId="0" borderId="17" xfId="62" applyNumberFormat="1" applyFont="1" applyFill="1" applyBorder="1" applyAlignment="1" applyProtection="1">
      <alignment horizontal="right" vertical="center" wrapText="1"/>
      <protection/>
    </xf>
    <xf numFmtId="0" fontId="20" fillId="0" borderId="17" xfId="62" applyFont="1" applyFill="1" applyBorder="1">
      <alignment/>
      <protection/>
    </xf>
    <xf numFmtId="0" fontId="31" fillId="0" borderId="17" xfId="62" applyFont="1" applyFill="1" applyBorder="1" applyAlignment="1" applyProtection="1">
      <alignment horizontal="left" vertical="center" wrapText="1"/>
      <protection locked="0"/>
    </xf>
    <xf numFmtId="0" fontId="16" fillId="0" borderId="17" xfId="62" applyFont="1" applyFill="1" applyBorder="1">
      <alignment/>
      <protection/>
    </xf>
    <xf numFmtId="0" fontId="16" fillId="0" borderId="17" xfId="62" applyFill="1" applyBorder="1" applyAlignment="1" applyProtection="1">
      <alignment vertical="center"/>
      <protection/>
    </xf>
    <xf numFmtId="0" fontId="30" fillId="0" borderId="17" xfId="62" applyFont="1" applyFill="1" applyBorder="1" applyAlignment="1" applyProtection="1">
      <alignment vertical="center" wrapText="1"/>
      <protection/>
    </xf>
    <xf numFmtId="167" fontId="31" fillId="0" borderId="17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/>
      <protection/>
    </xf>
    <xf numFmtId="170" fontId="27" fillId="0" borderId="17" xfId="64" applyNumberFormat="1" applyFont="1" applyBorder="1" applyAlignment="1">
      <alignment vertical="center"/>
      <protection/>
    </xf>
    <xf numFmtId="170" fontId="14" fillId="0" borderId="17" xfId="64" applyNumberFormat="1" applyFont="1" applyBorder="1" applyAlignment="1">
      <alignment horizontal="center" vertical="center"/>
      <protection/>
    </xf>
    <xf numFmtId="0" fontId="14" fillId="0" borderId="17" xfId="64" applyFont="1" applyBorder="1" applyAlignment="1">
      <alignment vertical="center"/>
      <protection/>
    </xf>
    <xf numFmtId="0" fontId="33" fillId="32" borderId="17" xfId="64" applyFont="1" applyFill="1" applyBorder="1" applyAlignment="1">
      <alignment vertical="center"/>
      <protection/>
    </xf>
    <xf numFmtId="170" fontId="27" fillId="32" borderId="17" xfId="64" applyNumberFormat="1" applyFont="1" applyFill="1" applyBorder="1" applyAlignment="1">
      <alignment vertical="center"/>
      <protection/>
    </xf>
    <xf numFmtId="170" fontId="14" fillId="32" borderId="17" xfId="64" applyNumberFormat="1" applyFont="1" applyFill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 wrapText="1"/>
      <protection/>
    </xf>
    <xf numFmtId="170" fontId="14" fillId="0" borderId="17" xfId="64" applyNumberFormat="1" applyFont="1" applyBorder="1" applyAlignment="1">
      <alignment vertical="center"/>
      <protection/>
    </xf>
    <xf numFmtId="0" fontId="15" fillId="0" borderId="17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64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3" fontId="10" fillId="32" borderId="0" xfId="58" applyNumberFormat="1" applyFont="1" applyFill="1">
      <alignment/>
      <protection/>
    </xf>
    <xf numFmtId="167" fontId="16" fillId="0" borderId="0" xfId="59" applyNumberFormat="1" applyFill="1" applyAlignment="1" applyProtection="1">
      <alignment vertical="center" wrapText="1"/>
      <protection/>
    </xf>
    <xf numFmtId="167" fontId="23" fillId="0" borderId="0" xfId="59" applyNumberFormat="1" applyFont="1" applyFill="1" applyAlignment="1" applyProtection="1">
      <alignment horizontal="centerContinuous" vertical="center" wrapText="1"/>
      <protection/>
    </xf>
    <xf numFmtId="167" fontId="16" fillId="0" borderId="0" xfId="59" applyNumberFormat="1" applyFill="1" applyAlignment="1" applyProtection="1">
      <alignment horizontal="centerContinuous" vertical="center"/>
      <protection/>
    </xf>
    <xf numFmtId="167" fontId="16" fillId="0" borderId="0" xfId="59" applyNumberFormat="1" applyFill="1" applyAlignment="1" applyProtection="1">
      <alignment horizontal="center" vertical="center" wrapText="1"/>
      <protection/>
    </xf>
    <xf numFmtId="167" fontId="22" fillId="0" borderId="0" xfId="59" applyNumberFormat="1" applyFont="1" applyFill="1" applyAlignment="1" applyProtection="1">
      <alignment horizontal="right" vertical="center"/>
      <protection/>
    </xf>
    <xf numFmtId="167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2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0" xfId="59" applyNumberFormat="1" applyFont="1" applyFill="1" applyBorder="1" applyAlignment="1" applyProtection="1">
      <alignment horizontal="center" vertical="center" wrapText="1"/>
      <protection/>
    </xf>
    <xf numFmtId="167" fontId="17" fillId="0" borderId="11" xfId="59" applyNumberFormat="1" applyFont="1" applyFill="1" applyBorder="1" applyAlignment="1" applyProtection="1">
      <alignment horizontal="center" vertical="center" wrapText="1"/>
      <protection/>
    </xf>
    <xf numFmtId="167" fontId="17" fillId="0" borderId="12" xfId="59" applyNumberFormat="1" applyFont="1" applyFill="1" applyBorder="1" applyAlignment="1" applyProtection="1">
      <alignment horizontal="center" vertical="center" wrapText="1"/>
      <protection/>
    </xf>
    <xf numFmtId="167" fontId="20" fillId="0" borderId="0" xfId="59" applyNumberFormat="1" applyFont="1" applyFill="1" applyAlignment="1" applyProtection="1">
      <alignment horizontal="center" vertical="center" wrapText="1"/>
      <protection/>
    </xf>
    <xf numFmtId="167" fontId="18" fillId="0" borderId="23" xfId="59" applyNumberFormat="1" applyFont="1" applyFill="1" applyBorder="1" applyAlignment="1" applyProtection="1">
      <alignment horizontal="center" vertical="center" wrapText="1"/>
      <protection/>
    </xf>
    <xf numFmtId="167" fontId="18" fillId="0" borderId="10" xfId="59" applyNumberFormat="1" applyFont="1" applyFill="1" applyBorder="1" applyAlignment="1" applyProtection="1">
      <alignment horizontal="center" vertical="center" wrapText="1"/>
      <protection/>
    </xf>
    <xf numFmtId="167" fontId="18" fillId="0" borderId="11" xfId="59" applyNumberFormat="1" applyFont="1" applyFill="1" applyBorder="1" applyAlignment="1" applyProtection="1">
      <alignment horizontal="center" vertical="center" wrapText="1"/>
      <protection/>
    </xf>
    <xf numFmtId="167" fontId="18" fillId="0" borderId="12" xfId="59" applyNumberFormat="1" applyFont="1" applyFill="1" applyBorder="1" applyAlignment="1" applyProtection="1">
      <alignment horizontal="center" vertical="center" wrapText="1"/>
      <protection/>
    </xf>
    <xf numFmtId="167" fontId="18" fillId="0" borderId="0" xfId="59" applyNumberFormat="1" applyFont="1" applyFill="1" applyAlignment="1" applyProtection="1">
      <alignment horizontal="center" vertical="center" wrapText="1"/>
      <protection/>
    </xf>
    <xf numFmtId="167" fontId="16" fillId="0" borderId="24" xfId="59" applyNumberForma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7" xfId="59" applyNumberFormat="1" applyFill="1" applyBorder="1" applyAlignment="1" applyProtection="1">
      <alignment horizontal="lef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8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0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0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23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7" fontId="18" fillId="0" borderId="12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3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4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35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7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20" fillId="0" borderId="37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3" xfId="59" applyNumberFormat="1" applyFill="1" applyBorder="1" applyAlignment="1" applyProtection="1">
      <alignment horizontal="left" vertical="center" wrapText="1" indent="1"/>
      <protection/>
    </xf>
    <xf numFmtId="167" fontId="19" fillId="0" borderId="34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4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4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26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17" xfId="59" applyNumberFormat="1" applyFont="1" applyFill="1" applyBorder="1" applyAlignment="1" applyProtection="1">
      <alignment horizontal="left" vertical="center" wrapText="1" indent="2"/>
      <protection/>
    </xf>
    <xf numFmtId="167" fontId="36" fillId="0" borderId="1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30" xfId="59" applyNumberFormat="1" applyFont="1" applyFill="1" applyBorder="1" applyAlignment="1" applyProtection="1">
      <alignment horizontal="left" vertical="center" wrapText="1" indent="2"/>
      <protection/>
    </xf>
    <xf numFmtId="164" fontId="35" fillId="0" borderId="0" xfId="58" applyNumberFormat="1" applyFont="1" applyFill="1" applyAlignment="1">
      <alignment/>
      <protection/>
    </xf>
    <xf numFmtId="164" fontId="35" fillId="0" borderId="0" xfId="58" applyNumberFormat="1" applyFont="1" applyFill="1" applyBorder="1" applyAlignment="1">
      <alignment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6" fillId="0" borderId="0" xfId="60" applyAlignment="1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2" fillId="0" borderId="0" xfId="60" applyFont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3" fillId="0" borderId="0" xfId="60" applyFont="1" applyBorder="1">
      <alignment/>
      <protection/>
    </xf>
    <xf numFmtId="3" fontId="41" fillId="0" borderId="0" xfId="60" applyNumberFormat="1" applyFont="1" applyBorder="1">
      <alignment/>
      <protection/>
    </xf>
    <xf numFmtId="0" fontId="8" fillId="0" borderId="0" xfId="60" applyFont="1">
      <alignment/>
      <protection/>
    </xf>
    <xf numFmtId="0" fontId="44" fillId="0" borderId="0" xfId="63" applyFont="1" applyFill="1">
      <alignment/>
      <protection/>
    </xf>
    <xf numFmtId="167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5" fillId="0" borderId="0" xfId="59" applyFont="1" applyFill="1" applyBorder="1" applyAlignment="1" applyProtection="1">
      <alignment horizontal="right"/>
      <protection/>
    </xf>
    <xf numFmtId="0" fontId="46" fillId="0" borderId="0" xfId="59" applyFont="1" applyFill="1" applyBorder="1" applyAlignment="1" applyProtection="1">
      <alignment/>
      <protection/>
    </xf>
    <xf numFmtId="0" fontId="18" fillId="0" borderId="19" xfId="63" applyFont="1" applyFill="1" applyBorder="1" applyAlignment="1" applyProtection="1">
      <alignment horizontal="center" vertical="center" wrapText="1"/>
      <protection/>
    </xf>
    <xf numFmtId="0" fontId="18" fillId="0" borderId="39" xfId="63" applyFont="1" applyFill="1" applyBorder="1" applyAlignment="1" applyProtection="1">
      <alignment horizontal="center" vertical="center" wrapText="1"/>
      <protection/>
    </xf>
    <xf numFmtId="0" fontId="18" fillId="0" borderId="40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2" xfId="63" applyFont="1" applyFill="1" applyBorder="1" applyAlignment="1" applyProtection="1">
      <alignment horizontal="center" vertical="center"/>
      <protection/>
    </xf>
    <xf numFmtId="0" fontId="19" fillId="0" borderId="19" xfId="63" applyFont="1" applyFill="1" applyBorder="1" applyAlignment="1" applyProtection="1">
      <alignment horizontal="center" vertical="center"/>
      <protection/>
    </xf>
    <xf numFmtId="0" fontId="19" fillId="0" borderId="26" xfId="63" applyFont="1" applyFill="1" applyBorder="1" applyProtection="1">
      <alignment/>
      <protection/>
    </xf>
    <xf numFmtId="168" fontId="19" fillId="0" borderId="41" xfId="43" applyNumberFormat="1" applyFont="1" applyFill="1" applyBorder="1" applyAlignment="1" applyProtection="1">
      <alignment/>
      <protection locked="0"/>
    </xf>
    <xf numFmtId="0" fontId="19" fillId="0" borderId="16" xfId="63" applyFont="1" applyFill="1" applyBorder="1" applyAlignment="1" applyProtection="1">
      <alignment horizontal="center" vertical="center"/>
      <protection/>
    </xf>
    <xf numFmtId="0" fontId="47" fillId="0" borderId="17" xfId="59" applyFont="1" applyBorder="1" applyAlignment="1">
      <alignment horizontal="justify" wrapText="1"/>
      <protection/>
    </xf>
    <xf numFmtId="168" fontId="19" fillId="0" borderId="42" xfId="43" applyNumberFormat="1" applyFont="1" applyFill="1" applyBorder="1" applyAlignment="1" applyProtection="1">
      <alignment/>
      <protection locked="0"/>
    </xf>
    <xf numFmtId="0" fontId="47" fillId="0" borderId="17" xfId="59" applyFont="1" applyBorder="1" applyAlignment="1">
      <alignment wrapText="1"/>
      <protection/>
    </xf>
    <xf numFmtId="0" fontId="19" fillId="0" borderId="30" xfId="63" applyFont="1" applyFill="1" applyBorder="1" applyAlignment="1" applyProtection="1">
      <alignment horizontal="center" vertical="center"/>
      <protection/>
    </xf>
    <xf numFmtId="168" fontId="19" fillId="0" borderId="43" xfId="43" applyNumberFormat="1" applyFont="1" applyFill="1" applyBorder="1" applyAlignment="1" applyProtection="1">
      <alignment/>
      <protection locked="0"/>
    </xf>
    <xf numFmtId="0" fontId="47" fillId="0" borderId="44" xfId="59" applyFont="1" applyBorder="1" applyAlignment="1">
      <alignment wrapText="1"/>
      <protection/>
    </xf>
    <xf numFmtId="168" fontId="18" fillId="0" borderId="12" xfId="43" applyNumberFormat="1" applyFont="1" applyFill="1" applyBorder="1" applyAlignment="1" applyProtection="1">
      <alignment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0" xfId="58" applyFont="1" applyFill="1" applyBorder="1" applyAlignment="1" quotePrefix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164" fontId="13" fillId="0" borderId="0" xfId="58" applyNumberFormat="1" applyFont="1" applyFill="1" applyBorder="1" applyAlignment="1">
      <alignment/>
      <protection/>
    </xf>
    <xf numFmtId="164" fontId="5" fillId="0" borderId="0" xfId="58" applyNumberFormat="1" applyFont="1" applyFill="1" applyBorder="1" applyAlignment="1">
      <alignment/>
      <protection/>
    </xf>
    <xf numFmtId="0" fontId="26" fillId="0" borderId="17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17" xfId="60" applyFont="1" applyBorder="1" applyAlignment="1">
      <alignment horizontal="center" vertical="center"/>
      <protection/>
    </xf>
    <xf numFmtId="0" fontId="12" fillId="0" borderId="17" xfId="60" applyFont="1" applyBorder="1">
      <alignment/>
      <protection/>
    </xf>
    <xf numFmtId="0" fontId="12" fillId="0" borderId="17" xfId="60" applyFont="1" applyFill="1" applyBorder="1">
      <alignment/>
      <protection/>
    </xf>
    <xf numFmtId="0" fontId="11" fillId="0" borderId="17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17" xfId="60" applyFont="1" applyBorder="1" applyAlignment="1">
      <alignment horizontal="center" wrapText="1"/>
      <protection/>
    </xf>
    <xf numFmtId="3" fontId="12" fillId="0" borderId="17" xfId="60" applyNumberFormat="1" applyFont="1" applyBorder="1">
      <alignment/>
      <protection/>
    </xf>
    <xf numFmtId="3" fontId="12" fillId="0" borderId="17" xfId="60" applyNumberFormat="1" applyFont="1" applyBorder="1" applyAlignment="1">
      <alignment horizontal="center"/>
      <protection/>
    </xf>
    <xf numFmtId="3" fontId="11" fillId="0" borderId="17" xfId="60" applyNumberFormat="1" applyFont="1" applyBorder="1" applyAlignment="1">
      <alignment horizontal="center"/>
      <protection/>
    </xf>
    <xf numFmtId="0" fontId="11" fillId="0" borderId="17" xfId="60" applyFont="1" applyFill="1" applyBorder="1">
      <alignment/>
      <protection/>
    </xf>
    <xf numFmtId="3" fontId="11" fillId="0" borderId="17" xfId="60" applyNumberFormat="1" applyFont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35" xfId="60" applyFont="1" applyFill="1" applyBorder="1">
      <alignment/>
      <protection/>
    </xf>
    <xf numFmtId="0" fontId="11" fillId="0" borderId="17" xfId="60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/>
      <protection/>
    </xf>
    <xf numFmtId="0" fontId="12" fillId="0" borderId="17" xfId="60" applyFont="1" applyBorder="1" applyAlignment="1">
      <alignment/>
      <protection/>
    </xf>
    <xf numFmtId="3" fontId="11" fillId="0" borderId="17" xfId="60" applyNumberFormat="1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 vertical="center"/>
      <protection/>
    </xf>
    <xf numFmtId="0" fontId="11" fillId="0" borderId="17" xfId="60" applyFont="1" applyBorder="1" applyAlignment="1">
      <alignment horizontal="center"/>
      <protection/>
    </xf>
    <xf numFmtId="0" fontId="12" fillId="0" borderId="17" xfId="60" applyFont="1" applyBorder="1" applyAlignment="1">
      <alignment horizontal="center"/>
      <protection/>
    </xf>
    <xf numFmtId="3" fontId="26" fillId="0" borderId="17" xfId="60" applyNumberFormat="1" applyFont="1" applyBorder="1" applyAlignment="1">
      <alignment horizont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45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2" fillId="0" borderId="17" xfId="61" applyFont="1" applyBorder="1">
      <alignment/>
      <protection/>
    </xf>
    <xf numFmtId="168" fontId="12" fillId="0" borderId="17" xfId="42" applyNumberFormat="1" applyFont="1" applyBorder="1" applyAlignment="1">
      <alignment/>
    </xf>
    <xf numFmtId="168" fontId="11" fillId="0" borderId="45" xfId="42" applyNumberFormat="1" applyFont="1" applyBorder="1" applyAlignment="1">
      <alignment/>
    </xf>
    <xf numFmtId="168" fontId="12" fillId="0" borderId="22" xfId="42" applyNumberFormat="1" applyFont="1" applyBorder="1" applyAlignment="1">
      <alignment/>
    </xf>
    <xf numFmtId="168" fontId="11" fillId="0" borderId="17" xfId="42" applyNumberFormat="1" applyFont="1" applyBorder="1" applyAlignment="1">
      <alignment/>
    </xf>
    <xf numFmtId="3" fontId="10" fillId="0" borderId="46" xfId="58" applyNumberFormat="1" applyFont="1" applyFill="1" applyBorder="1" applyAlignment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Alignment="1">
      <alignment horizontal="center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32" borderId="17" xfId="61" applyFont="1" applyFill="1" applyBorder="1" applyAlignment="1">
      <alignment horizontal="center" vertical="center" wrapText="1"/>
      <protection/>
    </xf>
    <xf numFmtId="0" fontId="11" fillId="32" borderId="45" xfId="61" applyFont="1" applyFill="1" applyBorder="1" applyAlignment="1">
      <alignment horizontal="center" vertical="center" wrapText="1"/>
      <protection/>
    </xf>
    <xf numFmtId="0" fontId="11" fillId="32" borderId="22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>
      <alignment/>
      <protection/>
    </xf>
    <xf numFmtId="168" fontId="11" fillId="0" borderId="45" xfId="42" applyNumberFormat="1" applyFont="1" applyFill="1" applyBorder="1" applyAlignment="1">
      <alignment/>
    </xf>
    <xf numFmtId="168" fontId="11" fillId="0" borderId="17" xfId="42" applyNumberFormat="1" applyFont="1" applyFill="1" applyBorder="1" applyAlignment="1">
      <alignment/>
    </xf>
    <xf numFmtId="168" fontId="12" fillId="32" borderId="17" xfId="42" applyNumberFormat="1" applyFont="1" applyFill="1" applyBorder="1" applyAlignment="1">
      <alignment/>
    </xf>
    <xf numFmtId="168" fontId="11" fillId="32" borderId="45" xfId="42" applyNumberFormat="1" applyFont="1" applyFill="1" applyBorder="1" applyAlignment="1">
      <alignment/>
    </xf>
    <xf numFmtId="168" fontId="12" fillId="32" borderId="22" xfId="42" applyNumberFormat="1" applyFont="1" applyFill="1" applyBorder="1" applyAlignment="1">
      <alignment/>
    </xf>
    <xf numFmtId="168" fontId="11" fillId="32" borderId="17" xfId="42" applyNumberFormat="1" applyFont="1" applyFill="1" applyBorder="1" applyAlignment="1">
      <alignment/>
    </xf>
    <xf numFmtId="168" fontId="11" fillId="0" borderId="22" xfId="42" applyNumberFormat="1" applyFont="1" applyFill="1" applyBorder="1" applyAlignment="1">
      <alignment/>
    </xf>
    <xf numFmtId="0" fontId="2" fillId="0" borderId="0" xfId="58" applyBorder="1">
      <alignment/>
      <protection/>
    </xf>
    <xf numFmtId="0" fontId="6" fillId="0" borderId="47" xfId="58" applyFont="1" applyBorder="1" applyAlignment="1">
      <alignment/>
      <protection/>
    </xf>
    <xf numFmtId="0" fontId="12" fillId="0" borderId="17" xfId="61" applyFont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7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49" fontId="0" fillId="0" borderId="17" xfId="0" applyNumberFormat="1" applyBorder="1" applyAlignment="1">
      <alignment horizontal="center"/>
    </xf>
    <xf numFmtId="167" fontId="22" fillId="0" borderId="0" xfId="62" applyNumberFormat="1" applyFont="1" applyFill="1" applyAlignment="1">
      <alignment horizontal="right"/>
      <protection/>
    </xf>
    <xf numFmtId="167" fontId="32" fillId="0" borderId="0" xfId="62" applyNumberFormat="1" applyFont="1" applyFill="1" applyAlignment="1">
      <alignment vertical="center"/>
      <protection/>
    </xf>
    <xf numFmtId="167" fontId="17" fillId="0" borderId="48" xfId="62" applyNumberFormat="1" applyFont="1" applyFill="1" applyBorder="1" applyAlignment="1">
      <alignment horizontal="center" vertical="center"/>
      <protection/>
    </xf>
    <xf numFmtId="167" fontId="17" fillId="0" borderId="49" xfId="62" applyNumberFormat="1" applyFont="1" applyFill="1" applyBorder="1" applyAlignment="1">
      <alignment horizontal="center" vertical="center"/>
      <protection/>
    </xf>
    <xf numFmtId="167" fontId="17" fillId="0" borderId="50" xfId="62" applyNumberFormat="1" applyFont="1" applyFill="1" applyBorder="1" applyAlignment="1">
      <alignment horizontal="center" vertical="center" wrapText="1"/>
      <protection/>
    </xf>
    <xf numFmtId="167" fontId="32" fillId="0" borderId="0" xfId="62" applyNumberFormat="1" applyFont="1" applyFill="1" applyAlignment="1">
      <alignment horizontal="center" vertical="center"/>
      <protection/>
    </xf>
    <xf numFmtId="167" fontId="18" fillId="0" borderId="51" xfId="62" applyNumberFormat="1" applyFont="1" applyFill="1" applyBorder="1" applyAlignment="1">
      <alignment horizontal="center" vertical="center" wrapText="1"/>
      <protection/>
    </xf>
    <xf numFmtId="167" fontId="18" fillId="0" borderId="23" xfId="62" applyNumberFormat="1" applyFont="1" applyFill="1" applyBorder="1" applyAlignment="1">
      <alignment horizontal="center" vertical="center" wrapText="1"/>
      <protection/>
    </xf>
    <xf numFmtId="167" fontId="18" fillId="0" borderId="52" xfId="62" applyNumberFormat="1" applyFont="1" applyFill="1" applyBorder="1" applyAlignment="1">
      <alignment horizontal="center" vertical="center" wrapText="1"/>
      <protection/>
    </xf>
    <xf numFmtId="167" fontId="18" fillId="0" borderId="12" xfId="62" applyNumberFormat="1" applyFont="1" applyFill="1" applyBorder="1" applyAlignment="1">
      <alignment horizontal="center" vertical="center" wrapText="1"/>
      <protection/>
    </xf>
    <xf numFmtId="167" fontId="18" fillId="0" borderId="33" xfId="62" applyNumberFormat="1" applyFont="1" applyFill="1" applyBorder="1" applyAlignment="1">
      <alignment horizontal="center" vertical="center" wrapText="1"/>
      <protection/>
    </xf>
    <xf numFmtId="167" fontId="32" fillId="0" borderId="0" xfId="62" applyNumberFormat="1" applyFont="1" applyFill="1" applyAlignment="1">
      <alignment horizontal="center" vertical="center" wrapText="1"/>
      <protection/>
    </xf>
    <xf numFmtId="167" fontId="18" fillId="0" borderId="10" xfId="62" applyNumberFormat="1" applyFont="1" applyFill="1" applyBorder="1" applyAlignment="1">
      <alignment horizontal="center" vertical="center" wrapText="1"/>
      <protection/>
    </xf>
    <xf numFmtId="167" fontId="18" fillId="0" borderId="23" xfId="62" applyNumberFormat="1" applyFont="1" applyFill="1" applyBorder="1" applyAlignment="1">
      <alignment horizontal="left" vertical="center" wrapText="1" indent="1"/>
      <protection/>
    </xf>
    <xf numFmtId="167" fontId="19" fillId="0" borderId="11" xfId="62" applyNumberFormat="1" applyFont="1" applyFill="1" applyBorder="1" applyAlignment="1" applyProtection="1">
      <alignment horizontal="left" vertical="center" wrapText="1" indent="2"/>
      <protection/>
    </xf>
    <xf numFmtId="167" fontId="19" fillId="0" borderId="23" xfId="62" applyNumberFormat="1" applyFont="1" applyFill="1" applyBorder="1" applyAlignment="1" applyProtection="1">
      <alignment vertical="center" wrapText="1"/>
      <protection/>
    </xf>
    <xf numFmtId="167" fontId="19" fillId="0" borderId="10" xfId="62" applyNumberFormat="1" applyFont="1" applyFill="1" applyBorder="1" applyAlignment="1" applyProtection="1">
      <alignment vertical="center" wrapText="1"/>
      <protection/>
    </xf>
    <xf numFmtId="167" fontId="19" fillId="0" borderId="11" xfId="62" applyNumberFormat="1" applyFont="1" applyFill="1" applyBorder="1" applyAlignment="1" applyProtection="1">
      <alignment vertical="center" wrapText="1"/>
      <protection/>
    </xf>
    <xf numFmtId="167" fontId="19" fillId="0" borderId="12" xfId="62" applyNumberFormat="1" applyFont="1" applyFill="1" applyBorder="1" applyAlignment="1" applyProtection="1">
      <alignment vertical="center" wrapText="1"/>
      <protection/>
    </xf>
    <xf numFmtId="167" fontId="19" fillId="0" borderId="23" xfId="62" applyNumberFormat="1" applyFont="1" applyFill="1" applyBorder="1" applyAlignment="1">
      <alignment vertical="center" wrapText="1"/>
      <protection/>
    </xf>
    <xf numFmtId="167" fontId="18" fillId="0" borderId="16" xfId="62" applyNumberFormat="1" applyFont="1" applyFill="1" applyBorder="1" applyAlignment="1">
      <alignment horizontal="center" vertical="center" wrapText="1"/>
      <protection/>
    </xf>
    <xf numFmtId="167" fontId="19" fillId="0" borderId="27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17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27" xfId="62" applyNumberFormat="1" applyFont="1" applyFill="1" applyBorder="1" applyAlignment="1" applyProtection="1">
      <alignment vertical="center" wrapText="1"/>
      <protection locked="0"/>
    </xf>
    <xf numFmtId="167" fontId="19" fillId="0" borderId="16" xfId="62" applyNumberFormat="1" applyFont="1" applyFill="1" applyBorder="1" applyAlignment="1" applyProtection="1">
      <alignment vertical="center" wrapText="1"/>
      <protection locked="0"/>
    </xf>
    <xf numFmtId="167" fontId="19" fillId="0" borderId="17" xfId="62" applyNumberFormat="1" applyFont="1" applyFill="1" applyBorder="1" applyAlignment="1" applyProtection="1">
      <alignment vertical="center" wrapText="1"/>
      <protection locked="0"/>
    </xf>
    <xf numFmtId="167" fontId="19" fillId="0" borderId="18" xfId="62" applyNumberFormat="1" applyFont="1" applyFill="1" applyBorder="1" applyAlignment="1" applyProtection="1">
      <alignment vertical="center" wrapText="1"/>
      <protection locked="0"/>
    </xf>
    <xf numFmtId="167" fontId="19" fillId="0" borderId="27" xfId="62" applyNumberFormat="1" applyFont="1" applyFill="1" applyBorder="1" applyAlignment="1">
      <alignment vertical="center" wrapText="1"/>
      <protection/>
    </xf>
    <xf numFmtId="167" fontId="18" fillId="0" borderId="23" xfId="62" applyNumberFormat="1" applyFont="1" applyFill="1" applyBorder="1" applyAlignment="1" applyProtection="1">
      <alignment horizontal="left" vertical="center" wrapText="1" indent="1"/>
      <protection locked="0"/>
    </xf>
    <xf numFmtId="167" fontId="16" fillId="0" borderId="11" xfId="62" applyNumberFormat="1" applyFont="1" applyFill="1" applyBorder="1" applyAlignment="1" applyProtection="1">
      <alignment horizontal="left" vertical="center" wrapText="1" indent="2"/>
      <protection/>
    </xf>
    <xf numFmtId="167" fontId="18" fillId="0" borderId="34" xfId="62" applyNumberFormat="1" applyFont="1" applyFill="1" applyBorder="1" applyAlignment="1">
      <alignment horizontal="center" vertical="center" wrapText="1"/>
      <protection/>
    </xf>
    <xf numFmtId="167" fontId="19" fillId="0" borderId="33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35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33" xfId="62" applyNumberFormat="1" applyFont="1" applyFill="1" applyBorder="1" applyAlignment="1" applyProtection="1">
      <alignment vertical="center" wrapText="1"/>
      <protection locked="0"/>
    </xf>
    <xf numFmtId="167" fontId="19" fillId="0" borderId="34" xfId="62" applyNumberFormat="1" applyFont="1" applyFill="1" applyBorder="1" applyAlignment="1" applyProtection="1">
      <alignment vertical="center" wrapText="1"/>
      <protection locked="0"/>
    </xf>
    <xf numFmtId="167" fontId="19" fillId="0" borderId="35" xfId="62" applyNumberFormat="1" applyFont="1" applyFill="1" applyBorder="1" applyAlignment="1" applyProtection="1">
      <alignment vertical="center" wrapText="1"/>
      <protection locked="0"/>
    </xf>
    <xf numFmtId="167" fontId="19" fillId="0" borderId="36" xfId="62" applyNumberFormat="1" applyFont="1" applyFill="1" applyBorder="1" applyAlignment="1" applyProtection="1">
      <alignment vertical="center" wrapText="1"/>
      <protection locked="0"/>
    </xf>
    <xf numFmtId="167" fontId="19" fillId="0" borderId="33" xfId="62" applyNumberFormat="1" applyFont="1" applyFill="1" applyBorder="1" applyAlignment="1">
      <alignment vertical="center" wrapText="1"/>
      <protection/>
    </xf>
    <xf numFmtId="167" fontId="16" fillId="0" borderId="0" xfId="62" applyNumberFormat="1" applyFill="1" applyAlignment="1" applyProtection="1">
      <alignment vertical="center" wrapText="1"/>
      <protection locked="0"/>
    </xf>
    <xf numFmtId="167" fontId="18" fillId="0" borderId="30" xfId="62" applyNumberFormat="1" applyFont="1" applyFill="1" applyBorder="1" applyAlignment="1">
      <alignment horizontal="center" vertical="center" wrapText="1"/>
      <protection/>
    </xf>
    <xf numFmtId="167" fontId="19" fillId="0" borderId="53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31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53" xfId="62" applyNumberFormat="1" applyFont="1" applyFill="1" applyBorder="1" applyAlignment="1" applyProtection="1">
      <alignment vertical="center" wrapText="1"/>
      <protection locked="0"/>
    </xf>
    <xf numFmtId="167" fontId="19" fillId="0" borderId="30" xfId="62" applyNumberFormat="1" applyFont="1" applyFill="1" applyBorder="1" applyAlignment="1" applyProtection="1">
      <alignment vertical="center" wrapText="1"/>
      <protection locked="0"/>
    </xf>
    <xf numFmtId="167" fontId="19" fillId="0" borderId="31" xfId="62" applyNumberFormat="1" applyFont="1" applyFill="1" applyBorder="1" applyAlignment="1" applyProtection="1">
      <alignment vertical="center" wrapText="1"/>
      <protection locked="0"/>
    </xf>
    <xf numFmtId="167" fontId="19" fillId="0" borderId="32" xfId="62" applyNumberFormat="1" applyFont="1" applyFill="1" applyBorder="1" applyAlignment="1" applyProtection="1">
      <alignment vertical="center" wrapText="1"/>
      <protection locked="0"/>
    </xf>
    <xf numFmtId="167" fontId="19" fillId="0" borderId="53" xfId="62" applyNumberFormat="1" applyFont="1" applyFill="1" applyBorder="1" applyAlignment="1">
      <alignment vertical="center" wrapText="1"/>
      <protection/>
    </xf>
    <xf numFmtId="167" fontId="18" fillId="0" borderId="23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3" xfId="62" applyNumberFormat="1" applyFont="1" applyFill="1" applyBorder="1" applyAlignment="1" applyProtection="1">
      <alignment vertical="center" wrapText="1"/>
      <protection locked="0"/>
    </xf>
    <xf numFmtId="167" fontId="19" fillId="0" borderId="10" xfId="62" applyNumberFormat="1" applyFont="1" applyFill="1" applyBorder="1" applyAlignment="1" applyProtection="1">
      <alignment vertical="center" wrapText="1"/>
      <protection locked="0"/>
    </xf>
    <xf numFmtId="167" fontId="19" fillId="0" borderId="11" xfId="62" applyNumberFormat="1" applyFont="1" applyFill="1" applyBorder="1" applyAlignment="1" applyProtection="1">
      <alignment vertical="center" wrapText="1"/>
      <protection locked="0"/>
    </xf>
    <xf numFmtId="167" fontId="19" fillId="0" borderId="12" xfId="62" applyNumberFormat="1" applyFont="1" applyFill="1" applyBorder="1" applyAlignment="1" applyProtection="1">
      <alignment vertical="center" wrapText="1"/>
      <protection locked="0"/>
    </xf>
    <xf numFmtId="167" fontId="19" fillId="0" borderId="24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38" xfId="62" applyNumberFormat="1" applyFont="1" applyFill="1" applyBorder="1" applyAlignment="1" applyProtection="1">
      <alignment horizontal="left" vertical="center" wrapText="1" indent="2"/>
      <protection locked="0"/>
    </xf>
    <xf numFmtId="167" fontId="16" fillId="32" borderId="52" xfId="62" applyNumberFormat="1" applyFont="1" applyFill="1" applyBorder="1" applyAlignment="1" applyProtection="1">
      <alignment horizontal="left" vertical="center" wrapText="1" indent="2"/>
      <protection/>
    </xf>
    <xf numFmtId="0" fontId="10" fillId="0" borderId="29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3" fontId="5" fillId="0" borderId="0" xfId="58" applyNumberFormat="1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11" fillId="0" borderId="29" xfId="58" applyFont="1" applyFill="1" applyBorder="1" applyAlignment="1">
      <alignment horizontal="left" vertical="center"/>
      <protection/>
    </xf>
    <xf numFmtId="0" fontId="11" fillId="0" borderId="46" xfId="58" applyFont="1" applyFill="1" applyBorder="1" applyAlignment="1">
      <alignment horizontal="left" vertical="center"/>
      <protection/>
    </xf>
    <xf numFmtId="0" fontId="11" fillId="0" borderId="22" xfId="58" applyFont="1" applyFill="1" applyBorder="1" applyAlignment="1">
      <alignment horizontal="left" vertical="center"/>
      <protection/>
    </xf>
    <xf numFmtId="164" fontId="10" fillId="0" borderId="29" xfId="58" applyNumberFormat="1" applyFont="1" applyFill="1" applyBorder="1" applyAlignment="1">
      <alignment horizontal="center"/>
      <protection/>
    </xf>
    <xf numFmtId="164" fontId="10" fillId="0" borderId="46" xfId="58" applyNumberFormat="1" applyFont="1" applyFill="1" applyBorder="1" applyAlignment="1">
      <alignment horizontal="center"/>
      <protection/>
    </xf>
    <xf numFmtId="164" fontId="10" fillId="0" borderId="22" xfId="58" applyNumberFormat="1" applyFont="1" applyFill="1" applyBorder="1" applyAlignment="1">
      <alignment horizontal="center"/>
      <protection/>
    </xf>
    <xf numFmtId="0" fontId="10" fillId="0" borderId="22" xfId="58" applyFont="1" applyFill="1" applyBorder="1" applyAlignment="1" quotePrefix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 wrapText="1"/>
      <protection/>
    </xf>
    <xf numFmtId="3" fontId="10" fillId="0" borderId="46" xfId="58" applyNumberFormat="1" applyFont="1" applyFill="1" applyBorder="1" applyAlignment="1">
      <alignment horizontal="center" vertical="center" wrapText="1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0" borderId="46" xfId="58" applyNumberFormat="1" applyFont="1" applyFill="1" applyBorder="1" applyAlignment="1">
      <alignment horizontal="center" vertical="center"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0" fontId="11" fillId="0" borderId="29" xfId="58" applyFont="1" applyFill="1" applyBorder="1" applyAlignment="1">
      <alignment horizontal="left" vertical="center" wrapText="1"/>
      <protection/>
    </xf>
    <xf numFmtId="0" fontId="11" fillId="0" borderId="46" xfId="58" applyFont="1" applyFill="1" applyBorder="1" applyAlignment="1">
      <alignment horizontal="left" vertical="center" wrapText="1"/>
      <protection/>
    </xf>
    <xf numFmtId="0" fontId="11" fillId="0" borderId="22" xfId="58" applyFont="1" applyFill="1" applyBorder="1" applyAlignment="1">
      <alignment horizontal="left" vertical="center" wrapText="1"/>
      <protection/>
    </xf>
    <xf numFmtId="0" fontId="10" fillId="0" borderId="29" xfId="58" applyFont="1" applyFill="1" applyBorder="1" applyAlignment="1">
      <alignment horizontal="left" vertical="center" wrapText="1"/>
      <protection/>
    </xf>
    <xf numFmtId="0" fontId="10" fillId="0" borderId="46" xfId="58" applyFont="1" applyFill="1" applyBorder="1" applyAlignment="1">
      <alignment horizontal="left" vertical="center" wrapText="1"/>
      <protection/>
    </xf>
    <xf numFmtId="0" fontId="10" fillId="0" borderId="22" xfId="58" applyFont="1" applyFill="1" applyBorder="1" applyAlignment="1">
      <alignment horizontal="left" vertical="center" wrapText="1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1" fontId="10" fillId="0" borderId="29" xfId="58" applyNumberFormat="1" applyFont="1" applyFill="1" applyBorder="1" applyAlignment="1" quotePrefix="1">
      <alignment horizontal="center" vertical="center"/>
      <protection/>
    </xf>
    <xf numFmtId="1" fontId="10" fillId="0" borderId="22" xfId="58" applyNumberFormat="1" applyFont="1" applyFill="1" applyBorder="1" applyAlignment="1" quotePrefix="1">
      <alignment horizontal="center" vertical="center"/>
      <protection/>
    </xf>
    <xf numFmtId="0" fontId="10" fillId="0" borderId="29" xfId="58" applyFont="1" applyFill="1" applyBorder="1" applyAlignment="1">
      <alignment horizontal="left" vertical="center"/>
      <protection/>
    </xf>
    <xf numFmtId="0" fontId="10" fillId="0" borderId="46" xfId="58" applyFont="1" applyFill="1" applyBorder="1" applyAlignment="1">
      <alignment horizontal="left" vertical="center"/>
      <protection/>
    </xf>
    <xf numFmtId="0" fontId="10" fillId="0" borderId="29" xfId="58" applyFont="1" applyFill="1" applyBorder="1" applyAlignment="1">
      <alignment vertical="center" wrapText="1"/>
      <protection/>
    </xf>
    <xf numFmtId="0" fontId="10" fillId="0" borderId="46" xfId="58" applyFont="1" applyFill="1" applyBorder="1" applyAlignment="1">
      <alignment vertical="center" wrapText="1"/>
      <protection/>
    </xf>
    <xf numFmtId="0" fontId="10" fillId="0" borderId="17" xfId="58" applyFont="1" applyFill="1" applyBorder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164" fontId="5" fillId="0" borderId="0" xfId="58" applyNumberFormat="1" applyFont="1" applyFill="1" applyBorder="1" applyAlignment="1">
      <alignment horizontal="center"/>
      <protection/>
    </xf>
    <xf numFmtId="0" fontId="7" fillId="0" borderId="47" xfId="58" applyFont="1" applyFill="1" applyBorder="1" applyAlignment="1">
      <alignment horizontal="right"/>
      <protection/>
    </xf>
    <xf numFmtId="0" fontId="6" fillId="0" borderId="47" xfId="58" applyFont="1" applyBorder="1" applyAlignment="1">
      <alignment/>
      <protection/>
    </xf>
    <xf numFmtId="164" fontId="10" fillId="0" borderId="17" xfId="58" applyNumberFormat="1" applyFont="1" applyFill="1" applyBorder="1" applyAlignment="1">
      <alignment horizontal="center" vertical="center" wrapText="1"/>
      <protection/>
    </xf>
    <xf numFmtId="3" fontId="7" fillId="0" borderId="17" xfId="58" applyNumberFormat="1" applyFont="1" applyFill="1" applyBorder="1" applyAlignment="1">
      <alignment horizontal="center"/>
      <protection/>
    </xf>
    <xf numFmtId="3" fontId="7" fillId="0" borderId="29" xfId="58" applyNumberFormat="1" applyFont="1" applyFill="1" applyBorder="1" applyAlignment="1">
      <alignment horizontal="center"/>
      <protection/>
    </xf>
    <xf numFmtId="3" fontId="7" fillId="0" borderId="46" xfId="58" applyNumberFormat="1" applyFont="1" applyFill="1" applyBorder="1" applyAlignment="1">
      <alignment horizontal="center"/>
      <protection/>
    </xf>
    <xf numFmtId="3" fontId="7" fillId="0" borderId="22" xfId="58" applyNumberFormat="1" applyFont="1" applyFill="1" applyBorder="1" applyAlignment="1">
      <alignment horizontal="center"/>
      <protection/>
    </xf>
    <xf numFmtId="164" fontId="7" fillId="0" borderId="17" xfId="58" applyNumberFormat="1" applyFont="1" applyFill="1" applyBorder="1" applyAlignment="1">
      <alignment horizontal="left"/>
      <protection/>
    </xf>
    <xf numFmtId="0" fontId="11" fillId="0" borderId="29" xfId="58" applyFont="1" applyBorder="1" applyAlignment="1">
      <alignment horizontal="center" vertical="center" wrapText="1"/>
      <protection/>
    </xf>
    <xf numFmtId="0" fontId="12" fillId="0" borderId="46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  <xf numFmtId="164" fontId="35" fillId="0" borderId="0" xfId="58" applyNumberFormat="1" applyFont="1" applyFill="1" applyAlignment="1">
      <alignment horizontal="center"/>
      <protection/>
    </xf>
    <xf numFmtId="164" fontId="35" fillId="0" borderId="0" xfId="58" applyNumberFormat="1" applyFont="1" applyFill="1" applyBorder="1" applyAlignment="1">
      <alignment horizontal="center"/>
      <protection/>
    </xf>
    <xf numFmtId="164" fontId="5" fillId="0" borderId="29" xfId="58" applyNumberFormat="1" applyFont="1" applyFill="1" applyBorder="1" applyAlignment="1" quotePrefix="1">
      <alignment horizontal="center" vertical="center"/>
      <protection/>
    </xf>
    <xf numFmtId="164" fontId="5" fillId="0" borderId="22" xfId="58" applyNumberFormat="1" applyFont="1" applyFill="1" applyBorder="1" applyAlignment="1" quotePrefix="1">
      <alignment horizontal="center" vertical="center"/>
      <protection/>
    </xf>
    <xf numFmtId="0" fontId="6" fillId="0" borderId="29" xfId="58" applyFont="1" applyFill="1" applyBorder="1" applyAlignment="1">
      <alignment horizontal="left" vertical="center" wrapText="1"/>
      <protection/>
    </xf>
    <xf numFmtId="0" fontId="6" fillId="0" borderId="46" xfId="58" applyFont="1" applyFill="1" applyBorder="1" applyAlignment="1">
      <alignment horizontal="left" vertical="center" wrapText="1"/>
      <protection/>
    </xf>
    <xf numFmtId="165" fontId="5" fillId="0" borderId="17" xfId="58" applyNumberFormat="1" applyFont="1" applyFill="1" applyBorder="1" applyAlignment="1">
      <alignment vertical="center"/>
      <protection/>
    </xf>
    <xf numFmtId="3" fontId="5" fillId="0" borderId="29" xfId="58" applyNumberFormat="1" applyFont="1" applyFill="1" applyBorder="1" applyAlignment="1">
      <alignment horizontal="right" vertical="center"/>
      <protection/>
    </xf>
    <xf numFmtId="3" fontId="5" fillId="0" borderId="46" xfId="58" applyNumberFormat="1" applyFont="1" applyFill="1" applyBorder="1" applyAlignment="1">
      <alignment horizontal="right" vertical="center"/>
      <protection/>
    </xf>
    <xf numFmtId="3" fontId="5" fillId="0" borderId="22" xfId="58" applyNumberFormat="1" applyFont="1" applyFill="1" applyBorder="1" applyAlignment="1">
      <alignment horizontal="right" vertical="center"/>
      <protection/>
    </xf>
    <xf numFmtId="164" fontId="7" fillId="0" borderId="29" xfId="58" applyNumberFormat="1" applyFont="1" applyFill="1" applyBorder="1" applyAlignment="1" quotePrefix="1">
      <alignment horizontal="center" vertical="center"/>
      <protection/>
    </xf>
    <xf numFmtId="164" fontId="7" fillId="0" borderId="22" xfId="58" applyNumberFormat="1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>
      <alignment horizontal="left" vertical="center"/>
      <protection/>
    </xf>
    <xf numFmtId="0" fontId="7" fillId="0" borderId="46" xfId="58" applyFont="1" applyFill="1" applyBorder="1" applyAlignment="1">
      <alignment horizontal="left" vertical="center"/>
      <protection/>
    </xf>
    <xf numFmtId="0" fontId="8" fillId="0" borderId="29" xfId="58" applyFont="1" applyFill="1" applyBorder="1" applyAlignment="1">
      <alignment horizontal="left" vertical="center" wrapText="1"/>
      <protection/>
    </xf>
    <xf numFmtId="0" fontId="8" fillId="0" borderId="46" xfId="58" applyFont="1" applyFill="1" applyBorder="1" applyAlignment="1">
      <alignment horizontal="left" vertical="center" wrapText="1"/>
      <protection/>
    </xf>
    <xf numFmtId="165" fontId="7" fillId="0" borderId="17" xfId="58" applyNumberFormat="1" applyFont="1" applyFill="1" applyBorder="1" applyAlignment="1">
      <alignment vertical="center"/>
      <protection/>
    </xf>
    <xf numFmtId="3" fontId="7" fillId="0" borderId="29" xfId="58" applyNumberFormat="1" applyFont="1" applyFill="1" applyBorder="1" applyAlignment="1">
      <alignment horizontal="right" vertical="center"/>
      <protection/>
    </xf>
    <xf numFmtId="3" fontId="7" fillId="0" borderId="46" xfId="58" applyNumberFormat="1" applyFont="1" applyFill="1" applyBorder="1" applyAlignment="1">
      <alignment horizontal="right" vertical="center"/>
      <protection/>
    </xf>
    <xf numFmtId="3" fontId="7" fillId="0" borderId="22" xfId="58" applyNumberFormat="1" applyFont="1" applyFill="1" applyBorder="1" applyAlignment="1">
      <alignment horizontal="right" vertical="center"/>
      <protection/>
    </xf>
    <xf numFmtId="165" fontId="7" fillId="0" borderId="29" xfId="58" applyNumberFormat="1" applyFont="1" applyFill="1" applyBorder="1" applyAlignment="1">
      <alignment vertical="center"/>
      <protection/>
    </xf>
    <xf numFmtId="165" fontId="7" fillId="0" borderId="46" xfId="58" applyNumberFormat="1" applyFont="1" applyFill="1" applyBorder="1" applyAlignment="1">
      <alignment vertical="center"/>
      <protection/>
    </xf>
    <xf numFmtId="165" fontId="7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horizontal="left" vertical="center"/>
      <protection/>
    </xf>
    <xf numFmtId="0" fontId="5" fillId="0" borderId="46" xfId="58" applyFont="1" applyFill="1" applyBorder="1" applyAlignment="1">
      <alignment horizontal="left" vertical="center"/>
      <protection/>
    </xf>
    <xf numFmtId="166" fontId="5" fillId="0" borderId="29" xfId="58" applyNumberFormat="1" applyFont="1" applyFill="1" applyBorder="1" applyAlignment="1">
      <alignment horizontal="left" vertical="center"/>
      <protection/>
    </xf>
    <xf numFmtId="166" fontId="5" fillId="0" borderId="46" xfId="58" applyNumberFormat="1" applyFont="1" applyFill="1" applyBorder="1" applyAlignment="1">
      <alignment horizontal="left" vertical="center"/>
      <protection/>
    </xf>
    <xf numFmtId="0" fontId="6" fillId="0" borderId="29" xfId="58" applyFont="1" applyFill="1" applyBorder="1" applyAlignment="1">
      <alignment vertical="center"/>
      <protection/>
    </xf>
    <xf numFmtId="0" fontId="6" fillId="0" borderId="46" xfId="58" applyFont="1" applyFill="1" applyBorder="1" applyAlignment="1">
      <alignment vertical="center"/>
      <protection/>
    </xf>
    <xf numFmtId="0" fontId="6" fillId="0" borderId="29" xfId="58" applyFont="1" applyFill="1" applyBorder="1" applyAlignment="1">
      <alignment vertical="center" wrapText="1"/>
      <protection/>
    </xf>
    <xf numFmtId="0" fontId="6" fillId="0" borderId="46" xfId="58" applyFont="1" applyFill="1" applyBorder="1" applyAlignment="1">
      <alignment vertical="center" wrapText="1"/>
      <protection/>
    </xf>
    <xf numFmtId="0" fontId="6" fillId="33" borderId="29" xfId="58" applyFont="1" applyFill="1" applyBorder="1" applyAlignment="1">
      <alignment horizontal="left" vertical="center" wrapText="1"/>
      <protection/>
    </xf>
    <xf numFmtId="0" fontId="6" fillId="33" borderId="46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horizontal="left" vertical="center" wrapText="1"/>
      <protection/>
    </xf>
    <xf numFmtId="0" fontId="7" fillId="0" borderId="46" xfId="58" applyFont="1" applyFill="1" applyBorder="1" applyAlignment="1">
      <alignment horizontal="left" vertical="center" wrapText="1"/>
      <protection/>
    </xf>
    <xf numFmtId="0" fontId="5" fillId="0" borderId="29" xfId="58" applyFont="1" applyFill="1" applyBorder="1" applyAlignment="1">
      <alignment horizontal="left" vertical="center" wrapText="1"/>
      <protection/>
    </xf>
    <xf numFmtId="0" fontId="5" fillId="0" borderId="46" xfId="58" applyFont="1" applyFill="1" applyBorder="1" applyAlignment="1">
      <alignment horizontal="left" vertical="center" wrapText="1"/>
      <protection/>
    </xf>
    <xf numFmtId="0" fontId="5" fillId="33" borderId="29" xfId="58" applyFont="1" applyFill="1" applyBorder="1" applyAlignment="1">
      <alignment horizontal="left" vertical="center" wrapText="1"/>
      <protection/>
    </xf>
    <xf numFmtId="0" fontId="5" fillId="33" borderId="46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vertical="center" wrapText="1"/>
      <protection/>
    </xf>
    <xf numFmtId="0" fontId="7" fillId="0" borderId="46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vertical="center" wrapText="1"/>
      <protection/>
    </xf>
    <xf numFmtId="0" fontId="5" fillId="0" borderId="46" xfId="58" applyFont="1" applyFill="1" applyBorder="1" applyAlignment="1">
      <alignment vertical="center" wrapText="1"/>
      <protection/>
    </xf>
    <xf numFmtId="165" fontId="5" fillId="0" borderId="29" xfId="58" applyNumberFormat="1" applyFont="1" applyFill="1" applyBorder="1" applyAlignment="1">
      <alignment vertical="center"/>
      <protection/>
    </xf>
    <xf numFmtId="165" fontId="5" fillId="0" borderId="46" xfId="58" applyNumberFormat="1" applyFont="1" applyFill="1" applyBorder="1" applyAlignment="1">
      <alignment vertical="center"/>
      <protection/>
    </xf>
    <xf numFmtId="165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vertical="center"/>
      <protection/>
    </xf>
    <xf numFmtId="0" fontId="5" fillId="0" borderId="46" xfId="58" applyFont="1" applyFill="1" applyBorder="1" applyAlignment="1">
      <alignment vertical="center"/>
      <protection/>
    </xf>
    <xf numFmtId="0" fontId="5" fillId="0" borderId="29" xfId="58" applyNumberFormat="1" applyFont="1" applyFill="1" applyBorder="1" applyAlignment="1">
      <alignment vertical="center"/>
      <protection/>
    </xf>
    <xf numFmtId="0" fontId="5" fillId="0" borderId="46" xfId="58" applyNumberFormat="1" applyFont="1" applyFill="1" applyBorder="1" applyAlignment="1">
      <alignment vertical="center"/>
      <protection/>
    </xf>
    <xf numFmtId="0" fontId="5" fillId="0" borderId="22" xfId="58" applyNumberFormat="1" applyFont="1" applyFill="1" applyBorder="1" applyAlignment="1">
      <alignment vertical="center"/>
      <protection/>
    </xf>
    <xf numFmtId="164" fontId="7" fillId="0" borderId="17" xfId="58" applyNumberFormat="1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1" fontId="5" fillId="0" borderId="29" xfId="58" applyNumberFormat="1" applyFont="1" applyFill="1" applyBorder="1" applyAlignment="1">
      <alignment horizontal="center" vertical="center"/>
      <protection/>
    </xf>
    <xf numFmtId="1" fontId="5" fillId="0" borderId="22" xfId="58" applyNumberFormat="1" applyFont="1" applyFill="1" applyBorder="1" applyAlignment="1">
      <alignment horizontal="center" vertical="center"/>
      <protection/>
    </xf>
    <xf numFmtId="0" fontId="5" fillId="0" borderId="29" xfId="58" applyFont="1" applyFill="1" applyBorder="1" applyAlignment="1">
      <alignment horizontal="center" vertical="center"/>
      <protection/>
    </xf>
    <xf numFmtId="0" fontId="5" fillId="0" borderId="46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7" fillId="0" borderId="17" xfId="58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43" fillId="0" borderId="0" xfId="60" applyFont="1" applyAlignment="1">
      <alignment horizontal="right"/>
      <protection/>
    </xf>
    <xf numFmtId="0" fontId="6" fillId="0" borderId="0" xfId="60" applyAlignment="1">
      <alignment/>
      <protection/>
    </xf>
    <xf numFmtId="0" fontId="7" fillId="0" borderId="29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left" vertical="center"/>
      <protection/>
    </xf>
    <xf numFmtId="3" fontId="7" fillId="0" borderId="29" xfId="58" applyNumberFormat="1" applyFont="1" applyFill="1" applyBorder="1" applyAlignment="1">
      <alignment horizontal="center" vertical="center"/>
      <protection/>
    </xf>
    <xf numFmtId="3" fontId="7" fillId="0" borderId="46" xfId="58" applyNumberFormat="1" applyFont="1" applyFill="1" applyBorder="1" applyAlignment="1">
      <alignment horizontal="center" vertical="center"/>
      <protection/>
    </xf>
    <xf numFmtId="3" fontId="7" fillId="0" borderId="22" xfId="58" applyNumberFormat="1" applyFont="1" applyFill="1" applyBorder="1" applyAlignment="1">
      <alignment horizontal="center" vertical="center"/>
      <protection/>
    </xf>
    <xf numFmtId="0" fontId="5" fillId="0" borderId="29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>
      <alignment horizontal="left" vertical="center"/>
      <protection/>
    </xf>
    <xf numFmtId="3" fontId="5" fillId="0" borderId="29" xfId="58" applyNumberFormat="1" applyFont="1" applyFill="1" applyBorder="1" applyAlignment="1">
      <alignment horizontal="center" vertical="center"/>
      <protection/>
    </xf>
    <xf numFmtId="3" fontId="5" fillId="0" borderId="46" xfId="58" applyNumberFormat="1" applyFont="1" applyFill="1" applyBorder="1" applyAlignment="1">
      <alignment horizontal="center" vertical="center"/>
      <protection/>
    </xf>
    <xf numFmtId="3" fontId="5" fillId="0" borderId="22" xfId="58" applyNumberFormat="1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8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5" fillId="0" borderId="17" xfId="58" applyFont="1" applyFill="1" applyBorder="1" applyAlignment="1" quotePrefix="1">
      <alignment horizontal="center" vertical="center"/>
      <protection/>
    </xf>
    <xf numFmtId="0" fontId="6" fillId="0" borderId="46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0" fontId="5" fillId="0" borderId="22" xfId="58" applyFont="1" applyFill="1" applyBorder="1" applyAlignment="1">
      <alignment vertical="center" wrapText="1"/>
      <protection/>
    </xf>
    <xf numFmtId="0" fontId="6" fillId="0" borderId="0" xfId="58" applyFont="1" applyBorder="1" applyAlignment="1">
      <alignment/>
      <protection/>
    </xf>
    <xf numFmtId="0" fontId="8" fillId="0" borderId="29" xfId="58" applyFont="1" applyBorder="1" applyAlignment="1">
      <alignment horizontal="center" vertical="center" wrapText="1"/>
      <protection/>
    </xf>
    <xf numFmtId="167" fontId="17" fillId="0" borderId="54" xfId="59" applyNumberFormat="1" applyFont="1" applyFill="1" applyBorder="1" applyAlignment="1" applyProtection="1">
      <alignment horizontal="center" vertical="center" wrapText="1"/>
      <protection/>
    </xf>
    <xf numFmtId="167" fontId="17" fillId="0" borderId="55" xfId="59" applyNumberFormat="1" applyFont="1" applyFill="1" applyBorder="1" applyAlignment="1" applyProtection="1">
      <alignment horizontal="center" vertical="center" wrapText="1"/>
      <protection/>
    </xf>
    <xf numFmtId="167" fontId="23" fillId="0" borderId="0" xfId="59" applyNumberFormat="1" applyFont="1" applyFill="1" applyBorder="1" applyAlignment="1" applyProtection="1">
      <alignment horizontal="center" vertical="center" wrapText="1"/>
      <protection/>
    </xf>
    <xf numFmtId="167" fontId="17" fillId="0" borderId="56" xfId="59" applyNumberFormat="1" applyFont="1" applyFill="1" applyBorder="1" applyAlignment="1" applyProtection="1">
      <alignment horizontal="center" vertical="center" wrapText="1"/>
      <protection/>
    </xf>
    <xf numFmtId="167" fontId="17" fillId="0" borderId="57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167" fontId="48" fillId="0" borderId="0" xfId="62" applyNumberFormat="1" applyFon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horizontal="center" vertical="center" wrapText="1"/>
      <protection/>
    </xf>
    <xf numFmtId="0" fontId="19" fillId="0" borderId="58" xfId="62" applyFont="1" applyFill="1" applyBorder="1" applyAlignment="1">
      <alignment horizontal="justify" vertical="center" wrapText="1"/>
      <protection/>
    </xf>
    <xf numFmtId="0" fontId="48" fillId="0" borderId="0" xfId="62" applyFont="1" applyFill="1" applyAlignment="1">
      <alignment horizontal="center" vertical="center" wrapText="1"/>
      <protection/>
    </xf>
    <xf numFmtId="0" fontId="11" fillId="0" borderId="47" xfId="62" applyFont="1" applyFill="1" applyBorder="1" applyAlignment="1">
      <alignment horizontal="center" vertical="center" wrapText="1"/>
      <protection/>
    </xf>
    <xf numFmtId="0" fontId="16" fillId="0" borderId="17" xfId="62" applyFill="1" applyBorder="1" applyAlignment="1">
      <alignment horizont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167" fontId="17" fillId="0" borderId="51" xfId="62" applyNumberFormat="1" applyFont="1" applyFill="1" applyBorder="1" applyAlignment="1">
      <alignment horizontal="left" vertical="center" wrapText="1" indent="2"/>
      <protection/>
    </xf>
    <xf numFmtId="167" fontId="17" fillId="0" borderId="37" xfId="62" applyNumberFormat="1" applyFont="1" applyFill="1" applyBorder="1" applyAlignment="1">
      <alignment horizontal="left" vertical="center" wrapText="1" indent="2"/>
      <protection/>
    </xf>
    <xf numFmtId="167" fontId="17" fillId="0" borderId="54" xfId="62" applyNumberFormat="1" applyFont="1" applyFill="1" applyBorder="1" applyAlignment="1">
      <alignment horizontal="center" vertical="center" wrapText="1"/>
      <protection/>
    </xf>
    <xf numFmtId="167" fontId="17" fillId="0" borderId="55" xfId="62" applyNumberFormat="1" applyFont="1" applyFill="1" applyBorder="1" applyAlignment="1">
      <alignment horizontal="center" vertical="center" wrapText="1"/>
      <protection/>
    </xf>
    <xf numFmtId="167" fontId="17" fillId="0" borderId="54" xfId="62" applyNumberFormat="1" applyFont="1" applyFill="1" applyBorder="1" applyAlignment="1">
      <alignment horizontal="center" vertical="center"/>
      <protection/>
    </xf>
    <xf numFmtId="167" fontId="17" fillId="0" borderId="55" xfId="62" applyNumberFormat="1" applyFont="1" applyFill="1" applyBorder="1" applyAlignment="1">
      <alignment horizontal="center" vertical="center"/>
      <protection/>
    </xf>
    <xf numFmtId="167" fontId="17" fillId="0" borderId="59" xfId="62" applyNumberFormat="1" applyFont="1" applyFill="1" applyBorder="1" applyAlignment="1">
      <alignment horizontal="center" vertical="center"/>
      <protection/>
    </xf>
    <xf numFmtId="167" fontId="17" fillId="0" borderId="60" xfId="62" applyNumberFormat="1" applyFont="1" applyFill="1" applyBorder="1" applyAlignment="1">
      <alignment horizontal="center" vertical="center"/>
      <protection/>
    </xf>
    <xf numFmtId="167" fontId="17" fillId="0" borderId="41" xfId="62" applyNumberFormat="1" applyFont="1" applyFill="1" applyBorder="1" applyAlignment="1">
      <alignment horizontal="center"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82" fillId="0" borderId="0" xfId="0" applyFont="1" applyAlignment="1">
      <alignment horizontal="center"/>
    </xf>
    <xf numFmtId="167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8" xfId="63" applyFont="1" applyFill="1" applyBorder="1" applyAlignment="1">
      <alignment horizontal="justify" vertical="center" wrapText="1"/>
      <protection/>
    </xf>
    <xf numFmtId="3" fontId="10" fillId="32" borderId="61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47" xfId="58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2"/>
  <sheetViews>
    <sheetView view="pageBreakPreview" zoomScaleSheetLayoutView="100" zoomScalePageLayoutView="0" workbookViewId="0" topLeftCell="A1">
      <selection activeCell="BQ20" sqref="BQ20:BT20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5" width="2.7109375" style="1" customWidth="1"/>
    <col min="36" max="36" width="4.28125" style="1" customWidth="1"/>
    <col min="37" max="60" width="2.7109375" style="1" customWidth="1"/>
    <col min="61" max="61" width="1.57421875" style="1" customWidth="1"/>
    <col min="62" max="64" width="2.7109375" style="1" hidden="1" customWidth="1"/>
    <col min="65" max="65" width="2.7109375" style="6" customWidth="1"/>
    <col min="66" max="71" width="2.7109375" style="1" customWidth="1"/>
    <col min="72" max="72" width="5.7109375" style="1" customWidth="1"/>
    <col min="73" max="220" width="9.140625" style="1" customWidth="1"/>
    <col min="221" max="16384" width="2.7109375" style="1" customWidth="1"/>
  </cols>
  <sheetData>
    <row r="1" spans="1:72" ht="35.25" customHeight="1">
      <c r="A1" s="366" t="s">
        <v>717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</row>
    <row r="2" spans="1:72" ht="35.25" customHeight="1">
      <c r="A2" s="366" t="s">
        <v>687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  <c r="BP2" s="366"/>
      <c r="BQ2" s="366"/>
      <c r="BR2" s="366"/>
      <c r="BS2" s="366"/>
      <c r="BT2" s="366"/>
    </row>
    <row r="3" spans="1:72" ht="33" customHeight="1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  <c r="BS3" s="354"/>
      <c r="BT3" s="354"/>
    </row>
    <row r="4" spans="1:72" ht="15.75" customHeight="1">
      <c r="A4" s="355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5" t="s">
        <v>2</v>
      </c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</row>
    <row r="5" spans="1:72" ht="49.5" customHeight="1">
      <c r="A5" s="357" t="s">
        <v>3</v>
      </c>
      <c r="B5" s="353"/>
      <c r="C5" s="350" t="s">
        <v>4</v>
      </c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2" t="s">
        <v>692</v>
      </c>
      <c r="AD5" s="351"/>
      <c r="AE5" s="351"/>
      <c r="AF5" s="351"/>
      <c r="AG5" s="353" t="s">
        <v>688</v>
      </c>
      <c r="AH5" s="351"/>
      <c r="AI5" s="351"/>
      <c r="AJ5" s="351"/>
      <c r="AK5" s="357" t="s">
        <v>3</v>
      </c>
      <c r="AL5" s="353"/>
      <c r="AM5" s="350" t="s">
        <v>4</v>
      </c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2" t="s">
        <v>692</v>
      </c>
      <c r="BN5" s="351"/>
      <c r="BO5" s="351"/>
      <c r="BP5" s="351"/>
      <c r="BQ5" s="363" t="s">
        <v>688</v>
      </c>
      <c r="BR5" s="364"/>
      <c r="BS5" s="364"/>
      <c r="BT5" s="365"/>
    </row>
    <row r="6" spans="1:72" s="2" customFormat="1" ht="19.5" customHeight="1">
      <c r="A6" s="344">
        <v>1</v>
      </c>
      <c r="B6" s="345"/>
      <c r="C6" s="348" t="s">
        <v>400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3">
        <v>6137</v>
      </c>
      <c r="AD6" s="343"/>
      <c r="AE6" s="343"/>
      <c r="AF6" s="343"/>
      <c r="AG6" s="334">
        <v>14735</v>
      </c>
      <c r="AH6" s="335"/>
      <c r="AI6" s="335"/>
      <c r="AJ6" s="336"/>
      <c r="AK6" s="321">
        <v>1</v>
      </c>
      <c r="AL6" s="322"/>
      <c r="AM6" s="340" t="s">
        <v>409</v>
      </c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2"/>
      <c r="BM6" s="334">
        <v>21004</v>
      </c>
      <c r="BN6" s="335"/>
      <c r="BO6" s="335"/>
      <c r="BP6" s="336"/>
      <c r="BQ6" s="334">
        <v>30028</v>
      </c>
      <c r="BR6" s="335"/>
      <c r="BS6" s="335"/>
      <c r="BT6" s="336"/>
    </row>
    <row r="7" spans="1:72" ht="19.5" customHeight="1">
      <c r="A7" s="344">
        <v>2</v>
      </c>
      <c r="B7" s="345"/>
      <c r="C7" s="340" t="s">
        <v>401</v>
      </c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3">
        <v>2235</v>
      </c>
      <c r="AD7" s="343"/>
      <c r="AE7" s="343"/>
      <c r="AF7" s="343"/>
      <c r="AG7" s="334">
        <v>1342</v>
      </c>
      <c r="AH7" s="335"/>
      <c r="AI7" s="335"/>
      <c r="AJ7" s="336"/>
      <c r="AK7" s="321">
        <v>2</v>
      </c>
      <c r="AL7" s="322"/>
      <c r="AM7" s="340" t="s">
        <v>410</v>
      </c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2"/>
      <c r="BM7" s="334">
        <v>0</v>
      </c>
      <c r="BN7" s="335"/>
      <c r="BO7" s="335"/>
      <c r="BP7" s="336"/>
      <c r="BQ7" s="334"/>
      <c r="BR7" s="335"/>
      <c r="BS7" s="335"/>
      <c r="BT7" s="336"/>
    </row>
    <row r="8" spans="1:72" ht="19.5" customHeight="1">
      <c r="A8" s="344">
        <v>3</v>
      </c>
      <c r="B8" s="345"/>
      <c r="C8" s="348" t="s">
        <v>427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3">
        <f>SUM(AC6:AF7)</f>
        <v>8372</v>
      </c>
      <c r="AD8" s="343"/>
      <c r="AE8" s="343"/>
      <c r="AF8" s="343"/>
      <c r="AG8" s="334">
        <f>SUM(AG6:AJ7)</f>
        <v>16077</v>
      </c>
      <c r="AH8" s="335"/>
      <c r="AI8" s="335"/>
      <c r="AJ8" s="336"/>
      <c r="AK8" s="321">
        <v>3</v>
      </c>
      <c r="AL8" s="322"/>
      <c r="AM8" s="340" t="s">
        <v>411</v>
      </c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2"/>
      <c r="BM8" s="334">
        <v>1660</v>
      </c>
      <c r="BN8" s="335"/>
      <c r="BO8" s="335"/>
      <c r="BP8" s="336"/>
      <c r="BQ8" s="334">
        <v>1815</v>
      </c>
      <c r="BR8" s="335"/>
      <c r="BS8" s="335"/>
      <c r="BT8" s="336"/>
    </row>
    <row r="9" spans="1:72" s="3" customFormat="1" ht="33" customHeight="1">
      <c r="A9" s="344">
        <v>4</v>
      </c>
      <c r="B9" s="345"/>
      <c r="C9" s="340" t="s">
        <v>69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3">
        <v>1066</v>
      </c>
      <c r="AD9" s="343"/>
      <c r="AE9" s="343"/>
      <c r="AF9" s="343"/>
      <c r="AG9" s="334">
        <v>2586</v>
      </c>
      <c r="AH9" s="335"/>
      <c r="AI9" s="335"/>
      <c r="AJ9" s="336"/>
      <c r="AK9" s="321">
        <v>4</v>
      </c>
      <c r="AL9" s="322"/>
      <c r="AM9" s="337" t="s">
        <v>412</v>
      </c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9"/>
      <c r="BM9" s="334">
        <v>870</v>
      </c>
      <c r="BN9" s="335"/>
      <c r="BO9" s="335"/>
      <c r="BP9" s="336"/>
      <c r="BQ9" s="334">
        <v>131</v>
      </c>
      <c r="BR9" s="335"/>
      <c r="BS9" s="335"/>
      <c r="BT9" s="336"/>
    </row>
    <row r="10" spans="1:72" ht="27.75" customHeight="1">
      <c r="A10" s="344">
        <v>5</v>
      </c>
      <c r="B10" s="345"/>
      <c r="C10" s="340" t="s">
        <v>403</v>
      </c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3">
        <v>6270</v>
      </c>
      <c r="AD10" s="343"/>
      <c r="AE10" s="343"/>
      <c r="AF10" s="343"/>
      <c r="AG10" s="334">
        <v>7397</v>
      </c>
      <c r="AH10" s="335"/>
      <c r="AI10" s="335"/>
      <c r="AJ10" s="336"/>
      <c r="AK10" s="321">
        <v>5</v>
      </c>
      <c r="AL10" s="322"/>
      <c r="AM10" s="340" t="s">
        <v>413</v>
      </c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2"/>
      <c r="BM10" s="334"/>
      <c r="BN10" s="335"/>
      <c r="BO10" s="335"/>
      <c r="BP10" s="336"/>
      <c r="BQ10" s="334">
        <v>2500</v>
      </c>
      <c r="BR10" s="335"/>
      <c r="BS10" s="335"/>
      <c r="BT10" s="336"/>
    </row>
    <row r="11" spans="1:72" ht="19.5" customHeight="1">
      <c r="A11" s="344">
        <v>6</v>
      </c>
      <c r="B11" s="345"/>
      <c r="C11" s="337" t="s">
        <v>404</v>
      </c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43">
        <v>5615</v>
      </c>
      <c r="AD11" s="343"/>
      <c r="AE11" s="343"/>
      <c r="AF11" s="343"/>
      <c r="AG11" s="334">
        <v>2592</v>
      </c>
      <c r="AH11" s="335"/>
      <c r="AI11" s="335"/>
      <c r="AJ11" s="336"/>
      <c r="AK11" s="321">
        <v>6</v>
      </c>
      <c r="AL11" s="322"/>
      <c r="AM11" s="340" t="s">
        <v>414</v>
      </c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2"/>
      <c r="BM11" s="334">
        <v>120</v>
      </c>
      <c r="BN11" s="335"/>
      <c r="BO11" s="335"/>
      <c r="BP11" s="336"/>
      <c r="BQ11" s="334"/>
      <c r="BR11" s="335"/>
      <c r="BS11" s="335"/>
      <c r="BT11" s="336"/>
    </row>
    <row r="12" spans="1:72" ht="19.5" customHeight="1">
      <c r="A12" s="344">
        <v>7</v>
      </c>
      <c r="B12" s="345"/>
      <c r="C12" s="337" t="s">
        <v>405</v>
      </c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43">
        <v>5331</v>
      </c>
      <c r="AD12" s="343"/>
      <c r="AE12" s="343"/>
      <c r="AF12" s="343"/>
      <c r="AG12" s="334">
        <v>2005</v>
      </c>
      <c r="AH12" s="335"/>
      <c r="AI12" s="335"/>
      <c r="AJ12" s="336"/>
      <c r="AK12" s="321">
        <v>7</v>
      </c>
      <c r="AL12" s="322"/>
      <c r="AM12" s="340" t="s">
        <v>567</v>
      </c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2"/>
      <c r="BM12" s="334">
        <v>4500</v>
      </c>
      <c r="BN12" s="335"/>
      <c r="BO12" s="335"/>
      <c r="BP12" s="336"/>
      <c r="BQ12" s="334">
        <v>60</v>
      </c>
      <c r="BR12" s="335"/>
      <c r="BS12" s="335"/>
      <c r="BT12" s="336"/>
    </row>
    <row r="13" spans="1:72" s="3" customFormat="1" ht="19.5" customHeight="1">
      <c r="A13" s="344">
        <v>8</v>
      </c>
      <c r="B13" s="345"/>
      <c r="C13" s="346" t="s">
        <v>406</v>
      </c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3">
        <v>0</v>
      </c>
      <c r="AD13" s="343"/>
      <c r="AE13" s="343"/>
      <c r="AF13" s="343"/>
      <c r="AG13" s="334">
        <v>3056</v>
      </c>
      <c r="AH13" s="335"/>
      <c r="AI13" s="335"/>
      <c r="AJ13" s="33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244"/>
      <c r="BN13" s="244"/>
      <c r="BO13" s="244"/>
      <c r="BP13" s="244"/>
      <c r="BQ13" s="91"/>
      <c r="BR13" s="91"/>
      <c r="BS13" s="91"/>
      <c r="BT13" s="91"/>
    </row>
    <row r="14" spans="1:72" s="3" customFormat="1" ht="19.5" customHeight="1">
      <c r="A14" s="344">
        <v>9</v>
      </c>
      <c r="B14" s="345"/>
      <c r="C14" s="337" t="s">
        <v>407</v>
      </c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43">
        <v>0</v>
      </c>
      <c r="AD14" s="343"/>
      <c r="AE14" s="343"/>
      <c r="AF14" s="343"/>
      <c r="AG14" s="334"/>
      <c r="AH14" s="335"/>
      <c r="AI14" s="335"/>
      <c r="AJ14" s="336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90"/>
      <c r="BN14" s="90"/>
      <c r="BO14" s="90"/>
      <c r="BP14" s="90"/>
      <c r="BQ14" s="91"/>
      <c r="BR14" s="91"/>
      <c r="BS14" s="91"/>
      <c r="BT14" s="91"/>
    </row>
    <row r="15" spans="1:72" ht="19.5" customHeight="1">
      <c r="A15" s="344">
        <v>10</v>
      </c>
      <c r="B15" s="345"/>
      <c r="C15" s="337" t="s">
        <v>408</v>
      </c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43">
        <v>0</v>
      </c>
      <c r="AD15" s="343"/>
      <c r="AE15" s="343"/>
      <c r="AF15" s="343"/>
      <c r="AG15" s="334"/>
      <c r="AH15" s="335"/>
      <c r="AI15" s="335"/>
      <c r="AJ15" s="336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90"/>
      <c r="BN15" s="90"/>
      <c r="BO15" s="90"/>
      <c r="BP15" s="90"/>
      <c r="BQ15" s="91"/>
      <c r="BR15" s="91"/>
      <c r="BS15" s="91"/>
      <c r="BT15" s="91"/>
    </row>
    <row r="16" spans="1:72" s="3" customFormat="1" ht="19.5" customHeight="1">
      <c r="A16" s="344">
        <v>11</v>
      </c>
      <c r="B16" s="345"/>
      <c r="C16" s="346" t="s">
        <v>428</v>
      </c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34">
        <f>SUM(AC8:AF15)</f>
        <v>26654</v>
      </c>
      <c r="AD16" s="335"/>
      <c r="AE16" s="335"/>
      <c r="AF16" s="336"/>
      <c r="AG16" s="334">
        <f>SUM(AG8:AJ15)</f>
        <v>33713</v>
      </c>
      <c r="AH16" s="335"/>
      <c r="AI16" s="335"/>
      <c r="AJ16" s="336"/>
      <c r="AK16" s="321">
        <v>8</v>
      </c>
      <c r="AL16" s="322"/>
      <c r="AM16" s="337" t="s">
        <v>565</v>
      </c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9"/>
      <c r="BM16" s="334">
        <f>SUM(BM6:BP12)</f>
        <v>28154</v>
      </c>
      <c r="BN16" s="335"/>
      <c r="BO16" s="335"/>
      <c r="BP16" s="336"/>
      <c r="BQ16" s="334">
        <f>SUM(BQ6:BT15)</f>
        <v>34534</v>
      </c>
      <c r="BR16" s="335"/>
      <c r="BS16" s="335"/>
      <c r="BT16" s="336"/>
    </row>
    <row r="17" spans="1:72" s="9" customFormat="1" ht="19.5" customHeight="1">
      <c r="A17" s="321">
        <v>12</v>
      </c>
      <c r="B17" s="331"/>
      <c r="C17" s="337" t="s">
        <v>416</v>
      </c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9"/>
      <c r="AC17" s="332"/>
      <c r="AD17" s="333"/>
      <c r="AE17" s="333"/>
      <c r="AF17" s="333"/>
      <c r="AG17" s="343"/>
      <c r="AH17" s="343"/>
      <c r="AI17" s="343"/>
      <c r="AJ17" s="343"/>
      <c r="AK17" s="321">
        <v>9</v>
      </c>
      <c r="AL17" s="322"/>
      <c r="AM17" s="337" t="s">
        <v>421</v>
      </c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9"/>
      <c r="BM17" s="332"/>
      <c r="BN17" s="333"/>
      <c r="BO17" s="333"/>
      <c r="BP17" s="333"/>
      <c r="BQ17" s="334"/>
      <c r="BR17" s="335"/>
      <c r="BS17" s="335"/>
      <c r="BT17" s="336"/>
    </row>
    <row r="18" spans="1:72" s="9" customFormat="1" ht="19.5" customHeight="1">
      <c r="A18" s="321">
        <v>13</v>
      </c>
      <c r="B18" s="331"/>
      <c r="C18" s="325" t="s">
        <v>417</v>
      </c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7"/>
      <c r="AC18" s="332"/>
      <c r="AD18" s="333"/>
      <c r="AE18" s="333"/>
      <c r="AF18" s="333"/>
      <c r="AG18" s="343"/>
      <c r="AH18" s="343"/>
      <c r="AI18" s="343"/>
      <c r="AJ18" s="343"/>
      <c r="AK18" s="321">
        <v>10</v>
      </c>
      <c r="AL18" s="322"/>
      <c r="AM18" s="325" t="s">
        <v>422</v>
      </c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7"/>
      <c r="BM18" s="332"/>
      <c r="BN18" s="333"/>
      <c r="BO18" s="333"/>
      <c r="BP18" s="333"/>
      <c r="BQ18" s="334"/>
      <c r="BR18" s="335"/>
      <c r="BS18" s="335"/>
      <c r="BT18" s="336"/>
    </row>
    <row r="19" spans="1:72" s="9" customFormat="1" ht="19.5" customHeight="1">
      <c r="A19" s="321">
        <v>14</v>
      </c>
      <c r="B19" s="331"/>
      <c r="C19" s="325" t="s">
        <v>418</v>
      </c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7"/>
      <c r="AC19" s="332">
        <v>1500</v>
      </c>
      <c r="AD19" s="333"/>
      <c r="AE19" s="333"/>
      <c r="AF19" s="333"/>
      <c r="AG19" s="343">
        <v>5720</v>
      </c>
      <c r="AH19" s="343"/>
      <c r="AI19" s="343"/>
      <c r="AJ19" s="343"/>
      <c r="AK19" s="321">
        <v>11</v>
      </c>
      <c r="AL19" s="322"/>
      <c r="AM19" s="340" t="s">
        <v>423</v>
      </c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2"/>
      <c r="BM19" s="332">
        <v>0</v>
      </c>
      <c r="BN19" s="333"/>
      <c r="BO19" s="333"/>
      <c r="BP19" s="333"/>
      <c r="BQ19" s="334">
        <v>4899</v>
      </c>
      <c r="BR19" s="335"/>
      <c r="BS19" s="335"/>
      <c r="BT19" s="336"/>
    </row>
    <row r="20" spans="1:72" s="9" customFormat="1" ht="19.5" customHeight="1">
      <c r="A20" s="321">
        <v>15</v>
      </c>
      <c r="B20" s="331"/>
      <c r="C20" s="325" t="s">
        <v>419</v>
      </c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7"/>
      <c r="AC20" s="332"/>
      <c r="AD20" s="333"/>
      <c r="AE20" s="333"/>
      <c r="AF20" s="333"/>
      <c r="AG20" s="343"/>
      <c r="AH20" s="343"/>
      <c r="AI20" s="343"/>
      <c r="AJ20" s="343"/>
      <c r="AK20" s="321">
        <v>12</v>
      </c>
      <c r="AL20" s="322"/>
      <c r="AM20" s="337" t="s">
        <v>424</v>
      </c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9"/>
      <c r="BM20" s="332"/>
      <c r="BN20" s="333"/>
      <c r="BO20" s="333"/>
      <c r="BP20" s="333"/>
      <c r="BQ20" s="334"/>
      <c r="BR20" s="335"/>
      <c r="BS20" s="335"/>
      <c r="BT20" s="336"/>
    </row>
    <row r="21" spans="1:72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0"/>
      <c r="AD21" s="90"/>
      <c r="AE21" s="90"/>
      <c r="AF21" s="90"/>
      <c r="AG21" s="90"/>
      <c r="AH21" s="90"/>
      <c r="AI21" s="90"/>
      <c r="AJ21" s="90"/>
      <c r="AK21" s="321">
        <v>13</v>
      </c>
      <c r="AL21" s="322"/>
      <c r="AM21" s="325" t="s">
        <v>425</v>
      </c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7"/>
      <c r="BM21" s="332"/>
      <c r="BN21" s="333"/>
      <c r="BO21" s="333"/>
      <c r="BP21" s="333"/>
      <c r="BQ21" s="334"/>
      <c r="BR21" s="335"/>
      <c r="BS21" s="335"/>
      <c r="BT21" s="336"/>
    </row>
    <row r="22" spans="1:72" s="9" customFormat="1" ht="19.5" customHeight="1">
      <c r="A22" s="321">
        <v>16</v>
      </c>
      <c r="B22" s="331"/>
      <c r="C22" s="325" t="s">
        <v>429</v>
      </c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7"/>
      <c r="AC22" s="332">
        <v>0</v>
      </c>
      <c r="AD22" s="333"/>
      <c r="AE22" s="333"/>
      <c r="AF22" s="333"/>
      <c r="AG22" s="343">
        <f>SUM(AG17:AJ20)</f>
        <v>5720</v>
      </c>
      <c r="AH22" s="343"/>
      <c r="AI22" s="343"/>
      <c r="AJ22" s="343"/>
      <c r="AK22" s="321">
        <v>14</v>
      </c>
      <c r="AL22" s="322"/>
      <c r="AM22" s="325" t="s">
        <v>566</v>
      </c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7"/>
      <c r="BM22" s="332"/>
      <c r="BN22" s="333"/>
      <c r="BO22" s="333"/>
      <c r="BP22" s="333"/>
      <c r="BQ22" s="334">
        <f>SUM(BQ17:BT21)</f>
        <v>4899</v>
      </c>
      <c r="BR22" s="335"/>
      <c r="BS22" s="335"/>
      <c r="BT22" s="336"/>
    </row>
    <row r="23" spans="1:72" s="9" customFormat="1" ht="19.5" customHeight="1">
      <c r="A23" s="321">
        <v>17</v>
      </c>
      <c r="B23" s="331"/>
      <c r="C23" s="325" t="s">
        <v>430</v>
      </c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7"/>
      <c r="AC23" s="343">
        <f>AC16++AC19</f>
        <v>28154</v>
      </c>
      <c r="AD23" s="343"/>
      <c r="AE23" s="343"/>
      <c r="AF23" s="343"/>
      <c r="AG23" s="343">
        <f>AG16+AG22</f>
        <v>39433</v>
      </c>
      <c r="AH23" s="343"/>
      <c r="AI23" s="343"/>
      <c r="AJ23" s="343"/>
      <c r="AK23" s="321">
        <v>15</v>
      </c>
      <c r="AL23" s="322"/>
      <c r="AM23" s="325" t="s">
        <v>431</v>
      </c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7"/>
      <c r="BM23" s="332">
        <f>SUM(BM16:BP22)</f>
        <v>28154</v>
      </c>
      <c r="BN23" s="333"/>
      <c r="BO23" s="333"/>
      <c r="BP23" s="333"/>
      <c r="BQ23" s="334">
        <f>BQ16+BQ22</f>
        <v>39433</v>
      </c>
      <c r="BR23" s="335"/>
      <c r="BS23" s="335"/>
      <c r="BT23" s="336"/>
    </row>
    <row r="24" spans="1:72" s="9" customFormat="1" ht="19.5" customHeight="1">
      <c r="A24" s="197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199"/>
      <c r="AE24" s="199"/>
      <c r="AF24" s="199"/>
      <c r="AG24" s="200"/>
      <c r="AH24" s="200"/>
      <c r="AI24" s="200"/>
      <c r="AJ24" s="200"/>
      <c r="AK24" s="197"/>
      <c r="AL24" s="201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9"/>
      <c r="BN24" s="199"/>
      <c r="BO24" s="199"/>
      <c r="BP24" s="199"/>
      <c r="BQ24" s="200"/>
      <c r="BR24" s="200"/>
      <c r="BS24" s="200"/>
      <c r="BT24" s="200"/>
    </row>
    <row r="25" spans="29:32" ht="19.5" customHeight="1">
      <c r="AC25" s="5"/>
      <c r="AD25" s="5"/>
      <c r="AE25" s="5"/>
      <c r="AF25" s="5"/>
    </row>
    <row r="26" spans="1:72" ht="30.75" customHeight="1">
      <c r="A26" s="328" t="s">
        <v>659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30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</row>
    <row r="27" spans="1:72" ht="35.25" customHeight="1">
      <c r="A27" s="359">
        <f>BQ16-AG16</f>
        <v>821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1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</row>
    <row r="28" spans="1:55" ht="33" customHeight="1">
      <c r="A28" s="362" t="s">
        <v>660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58">
        <v>4669</v>
      </c>
      <c r="AG28" s="358"/>
      <c r="AH28" s="358"/>
      <c r="AI28" s="358"/>
      <c r="AJ28" s="358"/>
      <c r="AK28" s="358"/>
      <c r="AL28" s="358"/>
      <c r="AM28" s="358"/>
      <c r="AN28" s="358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</row>
    <row r="29" spans="46:55" ht="12.75"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</row>
    <row r="30" spans="46:55" ht="12.75"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</row>
    <row r="31" spans="46:55" ht="12.75"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</row>
    <row r="32" spans="46:55" ht="12.75"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</row>
  </sheetData>
  <sheetProtection/>
  <mergeCells count="150">
    <mergeCell ref="AF28:AN28"/>
    <mergeCell ref="A27:AN27"/>
    <mergeCell ref="A28:AE28"/>
    <mergeCell ref="BM5:BP5"/>
    <mergeCell ref="BQ5:BT5"/>
    <mergeCell ref="A1:BT1"/>
    <mergeCell ref="A2:BT2"/>
    <mergeCell ref="AK4:BT4"/>
    <mergeCell ref="AK5:AL5"/>
    <mergeCell ref="AM5:BL5"/>
    <mergeCell ref="A3:BT3"/>
    <mergeCell ref="A4:AJ4"/>
    <mergeCell ref="A5:B5"/>
    <mergeCell ref="A6:B6"/>
    <mergeCell ref="C6:AB6"/>
    <mergeCell ref="AC6:AF6"/>
    <mergeCell ref="AG6:AJ6"/>
    <mergeCell ref="AK6:AL6"/>
    <mergeCell ref="BQ6:BT6"/>
    <mergeCell ref="A7:B7"/>
    <mergeCell ref="C7:AB7"/>
    <mergeCell ref="AC7:AF7"/>
    <mergeCell ref="AG7:AJ7"/>
    <mergeCell ref="C5:AB5"/>
    <mergeCell ref="AC5:AF5"/>
    <mergeCell ref="AG5:AJ5"/>
    <mergeCell ref="AG8:AJ8"/>
    <mergeCell ref="AG9:AJ9"/>
    <mergeCell ref="AG10:AJ10"/>
    <mergeCell ref="A8:B8"/>
    <mergeCell ref="C8:AB8"/>
    <mergeCell ref="AC8:AF8"/>
    <mergeCell ref="A9:B9"/>
    <mergeCell ref="C9:AB9"/>
    <mergeCell ref="AC9:AF9"/>
    <mergeCell ref="AG20:AJ20"/>
    <mergeCell ref="C12:AB12"/>
    <mergeCell ref="AC12:AF12"/>
    <mergeCell ref="AG12:AJ12"/>
    <mergeCell ref="AG16:AJ16"/>
    <mergeCell ref="AC14:AF14"/>
    <mergeCell ref="AG14:AJ14"/>
    <mergeCell ref="AG13:AJ13"/>
    <mergeCell ref="AG17:AJ17"/>
    <mergeCell ref="C13:AB13"/>
    <mergeCell ref="C20:AB20"/>
    <mergeCell ref="AC20:AF20"/>
    <mergeCell ref="C11:AB11"/>
    <mergeCell ref="AC11:AF11"/>
    <mergeCell ref="A16:B16"/>
    <mergeCell ref="C16:AB16"/>
    <mergeCell ref="AC16:AF16"/>
    <mergeCell ref="C14:AB14"/>
    <mergeCell ref="A12:B12"/>
    <mergeCell ref="AC13:AF13"/>
    <mergeCell ref="AC22:AF22"/>
    <mergeCell ref="AG22:AJ22"/>
    <mergeCell ref="A23:B23"/>
    <mergeCell ref="C23:AB23"/>
    <mergeCell ref="AC23:AF23"/>
    <mergeCell ref="AG23:AJ23"/>
    <mergeCell ref="A20:B20"/>
    <mergeCell ref="AC17:AF17"/>
    <mergeCell ref="A10:B10"/>
    <mergeCell ref="C10:AB10"/>
    <mergeCell ref="AC10:AF10"/>
    <mergeCell ref="A15:B15"/>
    <mergeCell ref="C15:AB15"/>
    <mergeCell ref="AC15:AF15"/>
    <mergeCell ref="A14:B14"/>
    <mergeCell ref="A11:B11"/>
    <mergeCell ref="A13:B13"/>
    <mergeCell ref="AM19:BL19"/>
    <mergeCell ref="BM19:BP19"/>
    <mergeCell ref="BQ19:BT19"/>
    <mergeCell ref="AG15:AJ15"/>
    <mergeCell ref="A18:B18"/>
    <mergeCell ref="C18:AB18"/>
    <mergeCell ref="AC18:AF18"/>
    <mergeCell ref="AG18:AJ18"/>
    <mergeCell ref="A17:B17"/>
    <mergeCell ref="BQ17:BT17"/>
    <mergeCell ref="A19:B19"/>
    <mergeCell ref="C19:AB19"/>
    <mergeCell ref="AC19:AF19"/>
    <mergeCell ref="AG19:AJ19"/>
    <mergeCell ref="BQ18:BT18"/>
    <mergeCell ref="AK16:AL16"/>
    <mergeCell ref="AM16:BL16"/>
    <mergeCell ref="BM16:BP16"/>
    <mergeCell ref="C17:AB17"/>
    <mergeCell ref="BM17:BP17"/>
    <mergeCell ref="AM11:BL11"/>
    <mergeCell ref="BM11:BP11"/>
    <mergeCell ref="AG11:AJ11"/>
    <mergeCell ref="AK8:AL8"/>
    <mergeCell ref="AM8:BL8"/>
    <mergeCell ref="BM8:BP8"/>
    <mergeCell ref="AK9:AL9"/>
    <mergeCell ref="AM9:BL9"/>
    <mergeCell ref="BM9:BP9"/>
    <mergeCell ref="BQ8:BT8"/>
    <mergeCell ref="BQ12:BT12"/>
    <mergeCell ref="AK21:AL21"/>
    <mergeCell ref="AM21:BL21"/>
    <mergeCell ref="BM21:BP21"/>
    <mergeCell ref="BQ21:BT21"/>
    <mergeCell ref="AK20:AL20"/>
    <mergeCell ref="AK12:AL12"/>
    <mergeCell ref="AM12:BL12"/>
    <mergeCell ref="BM12:BP12"/>
    <mergeCell ref="AK7:AL7"/>
    <mergeCell ref="AM7:BL7"/>
    <mergeCell ref="BM7:BP7"/>
    <mergeCell ref="BQ7:BT7"/>
    <mergeCell ref="AM6:BL6"/>
    <mergeCell ref="BM6:BP6"/>
    <mergeCell ref="BQ11:BT11"/>
    <mergeCell ref="BQ9:BT9"/>
    <mergeCell ref="AK10:AL10"/>
    <mergeCell ref="AM10:BL10"/>
    <mergeCell ref="BM10:BP10"/>
    <mergeCell ref="BQ10:BT10"/>
    <mergeCell ref="AK11:AL11"/>
    <mergeCell ref="BQ16:BT16"/>
    <mergeCell ref="AM20:BL20"/>
    <mergeCell ref="BM20:BP20"/>
    <mergeCell ref="BQ20:BT20"/>
    <mergeCell ref="AK18:AL18"/>
    <mergeCell ref="AK17:AL17"/>
    <mergeCell ref="AM17:BL17"/>
    <mergeCell ref="AM18:BL18"/>
    <mergeCell ref="BM18:BP18"/>
    <mergeCell ref="AK19:AL19"/>
    <mergeCell ref="BM23:BP23"/>
    <mergeCell ref="BQ23:BT23"/>
    <mergeCell ref="AT30:BC30"/>
    <mergeCell ref="AT31:BC31"/>
    <mergeCell ref="BM22:BP22"/>
    <mergeCell ref="BQ22:BT22"/>
    <mergeCell ref="AK22:AL22"/>
    <mergeCell ref="AT32:BC32"/>
    <mergeCell ref="AT28:BC28"/>
    <mergeCell ref="AT29:BC29"/>
    <mergeCell ref="AK23:AL23"/>
    <mergeCell ref="AM23:BL23"/>
    <mergeCell ref="AM22:BL22"/>
    <mergeCell ref="A26:AN26"/>
    <mergeCell ref="A22:B22"/>
    <mergeCell ref="C22:AB22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70" r:id="rId1"/>
  <headerFooter alignWithMargins="0">
    <oddHeader xml:space="preserve">&amp;R1.  sz.  melléklet a 3/2015.(II.12.) önkormányzati rendelethez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2.00390625" style="16" customWidth="1"/>
    <col min="2" max="2" width="13.421875" style="17" customWidth="1"/>
    <col min="3" max="3" width="14.00390625" style="17" customWidth="1"/>
    <col min="4" max="4" width="15.421875" style="17" customWidth="1"/>
    <col min="5" max="5" width="14.28125" style="17" customWidth="1"/>
    <col min="6" max="6" width="16.140625" style="17" customWidth="1"/>
    <col min="7" max="16384" width="9.140625" style="11" customWidth="1"/>
  </cols>
  <sheetData>
    <row r="1" spans="1:6" ht="22.5" customHeight="1">
      <c r="A1" s="366" t="s">
        <v>717</v>
      </c>
      <c r="B1" s="366"/>
      <c r="C1" s="366"/>
      <c r="D1" s="366"/>
      <c r="E1" s="366"/>
      <c r="F1" s="366"/>
    </row>
    <row r="2" spans="1:6" s="257" customFormat="1" ht="21" customHeight="1">
      <c r="A2" s="367" t="s">
        <v>689</v>
      </c>
      <c r="B2" s="367"/>
      <c r="C2" s="367"/>
      <c r="D2" s="367"/>
      <c r="E2" s="367"/>
      <c r="F2" s="367"/>
    </row>
    <row r="3" spans="1:6" ht="26.25" customHeight="1">
      <c r="A3" s="467" t="s">
        <v>549</v>
      </c>
      <c r="B3" s="468"/>
      <c r="C3" s="468"/>
      <c r="D3" s="468"/>
      <c r="E3" s="468"/>
      <c r="F3" s="468"/>
    </row>
    <row r="4" ht="14.25" thickBot="1">
      <c r="F4" s="18" t="s">
        <v>556</v>
      </c>
    </row>
    <row r="5" spans="1:6" ht="36.75" thickBot="1">
      <c r="A5" s="12" t="s">
        <v>473</v>
      </c>
      <c r="B5" s="13" t="s">
        <v>474</v>
      </c>
      <c r="C5" s="13" t="s">
        <v>475</v>
      </c>
      <c r="D5" s="13" t="s">
        <v>699</v>
      </c>
      <c r="E5" s="13" t="s">
        <v>695</v>
      </c>
      <c r="F5" s="19" t="s">
        <v>700</v>
      </c>
    </row>
    <row r="6" spans="1:6" ht="13.5" thickBot="1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2">
        <v>6</v>
      </c>
    </row>
    <row r="7" spans="1:6" ht="20.25" customHeight="1">
      <c r="A7" s="23" t="s">
        <v>476</v>
      </c>
      <c r="B7" s="24"/>
      <c r="C7" s="25"/>
      <c r="D7" s="24"/>
      <c r="E7" s="24"/>
      <c r="F7" s="26">
        <f>B7-D7-E7</f>
        <v>0</v>
      </c>
    </row>
    <row r="8" spans="1:6" ht="20.25" customHeight="1">
      <c r="A8" s="27"/>
      <c r="B8" s="24"/>
      <c r="C8" s="28"/>
      <c r="D8" s="24"/>
      <c r="E8" s="24"/>
      <c r="F8" s="26">
        <f>B8-D8-E8</f>
        <v>0</v>
      </c>
    </row>
    <row r="9" spans="1:6" ht="20.25" customHeight="1">
      <c r="A9" s="23" t="s">
        <v>477</v>
      </c>
      <c r="B9" s="24"/>
      <c r="C9" s="28"/>
      <c r="D9" s="24"/>
      <c r="E9" s="24"/>
      <c r="F9" s="26">
        <f>B9-D9-E9</f>
        <v>0</v>
      </c>
    </row>
    <row r="10" spans="1:6" ht="32.25" customHeight="1">
      <c r="A10" s="27" t="s">
        <v>721</v>
      </c>
      <c r="B10" s="24">
        <v>1756</v>
      </c>
      <c r="C10" s="28">
        <v>2015</v>
      </c>
      <c r="D10" s="24">
        <v>0</v>
      </c>
      <c r="E10" s="24">
        <v>1756</v>
      </c>
      <c r="F10" s="26"/>
    </row>
    <row r="11" spans="1:6" ht="27" customHeight="1">
      <c r="A11" s="27" t="s">
        <v>722</v>
      </c>
      <c r="B11" s="24">
        <v>1000</v>
      </c>
      <c r="C11" s="28">
        <v>2015</v>
      </c>
      <c r="D11" s="24"/>
      <c r="E11" s="24">
        <v>1000</v>
      </c>
      <c r="F11" s="26"/>
    </row>
    <row r="12" spans="1:6" ht="20.25" customHeight="1" thickBot="1">
      <c r="A12" s="27" t="s">
        <v>701</v>
      </c>
      <c r="B12" s="24">
        <v>300</v>
      </c>
      <c r="C12" s="28">
        <v>2015</v>
      </c>
      <c r="D12" s="24"/>
      <c r="E12" s="24">
        <v>300</v>
      </c>
      <c r="F12" s="26"/>
    </row>
    <row r="13" spans="1:6" ht="19.5" customHeight="1" thickBot="1">
      <c r="A13" s="29" t="s">
        <v>478</v>
      </c>
      <c r="B13" s="30">
        <f>SUM(B8:B12)</f>
        <v>3056</v>
      </c>
      <c r="C13" s="31"/>
      <c r="D13" s="30">
        <f>SUM(D8:D12)</f>
        <v>0</v>
      </c>
      <c r="E13" s="30">
        <f>SUM(E8:E12)</f>
        <v>3056</v>
      </c>
      <c r="F13" s="32">
        <f>SUM(F7:F12)</f>
        <v>0</v>
      </c>
    </row>
  </sheetData>
  <sheetProtection/>
  <mergeCells count="3">
    <mergeCell ref="A3:F3"/>
    <mergeCell ref="A1:F1"/>
    <mergeCell ref="A2:F2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r:id="rId1"/>
  <headerFooter alignWithMargins="0">
    <oddHeader>&amp;R7.számú melléklet a  5/2015.(II.12.) számú önkomrányzati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2">
      <selection activeCell="B25" sqref="B25:D25"/>
    </sheetView>
  </sheetViews>
  <sheetFormatPr defaultColWidth="8.00390625" defaultRowHeight="15"/>
  <cols>
    <col min="1" max="1" width="5.00390625" style="58" customWidth="1"/>
    <col min="2" max="2" width="47.00390625" style="47" customWidth="1"/>
    <col min="3" max="4" width="15.140625" style="47" customWidth="1"/>
    <col min="5" max="16384" width="8.00390625" style="47" customWidth="1"/>
  </cols>
  <sheetData>
    <row r="1" spans="1:4" ht="21.75" customHeight="1">
      <c r="A1" s="470" t="s">
        <v>716</v>
      </c>
      <c r="B1" s="470"/>
      <c r="C1" s="470"/>
      <c r="D1" s="470"/>
    </row>
    <row r="2" spans="1:4" ht="21.75" customHeight="1">
      <c r="A2" s="470" t="s">
        <v>690</v>
      </c>
      <c r="B2" s="470"/>
      <c r="C2" s="470"/>
      <c r="D2" s="470"/>
    </row>
    <row r="3" spans="1:4" ht="28.5" customHeight="1">
      <c r="A3" s="470" t="s">
        <v>682</v>
      </c>
      <c r="B3" s="470"/>
      <c r="C3" s="470"/>
      <c r="D3" s="470"/>
    </row>
    <row r="4" spans="1:4" s="34" customFormat="1" ht="15.75" thickBot="1">
      <c r="A4" s="33"/>
      <c r="D4" s="35" t="s">
        <v>472</v>
      </c>
    </row>
    <row r="5" spans="1:4" s="39" customFormat="1" ht="48" customHeight="1" thickBot="1">
      <c r="A5" s="36" t="s">
        <v>479</v>
      </c>
      <c r="B5" s="37" t="s">
        <v>480</v>
      </c>
      <c r="C5" s="37" t="s">
        <v>481</v>
      </c>
      <c r="D5" s="38" t="s">
        <v>482</v>
      </c>
    </row>
    <row r="6" spans="1:4" s="39" customFormat="1" ht="13.5" customHeight="1" thickBot="1">
      <c r="A6" s="40">
        <v>1</v>
      </c>
      <c r="B6" s="41">
        <v>2</v>
      </c>
      <c r="C6" s="41">
        <v>3</v>
      </c>
      <c r="D6" s="42">
        <v>4</v>
      </c>
    </row>
    <row r="7" spans="1:4" ht="18" customHeight="1">
      <c r="A7" s="43" t="s">
        <v>7</v>
      </c>
      <c r="B7" s="44" t="s">
        <v>483</v>
      </c>
      <c r="C7" s="45"/>
      <c r="D7" s="46"/>
    </row>
    <row r="8" spans="1:4" ht="18" customHeight="1">
      <c r="A8" s="48" t="s">
        <v>8</v>
      </c>
      <c r="B8" s="49" t="s">
        <v>484</v>
      </c>
      <c r="C8" s="50"/>
      <c r="D8" s="51"/>
    </row>
    <row r="9" spans="1:4" ht="18" customHeight="1">
      <c r="A9" s="48" t="s">
        <v>9</v>
      </c>
      <c r="B9" s="49" t="s">
        <v>485</v>
      </c>
      <c r="C9" s="50"/>
      <c r="D9" s="51"/>
    </row>
    <row r="10" spans="1:4" ht="18" customHeight="1">
      <c r="A10" s="48" t="s">
        <v>10</v>
      </c>
      <c r="B10" s="49" t="s">
        <v>486</v>
      </c>
      <c r="C10" s="50"/>
      <c r="D10" s="51"/>
    </row>
    <row r="11" spans="1:4" ht="18" customHeight="1">
      <c r="A11" s="48" t="s">
        <v>434</v>
      </c>
      <c r="B11" s="49" t="s">
        <v>487</v>
      </c>
      <c r="C11" s="50">
        <f>SUM(C12:C18)</f>
        <v>1149</v>
      </c>
      <c r="D11" s="51">
        <f>SUM(D12:D18)</f>
        <v>67</v>
      </c>
    </row>
    <row r="12" spans="1:4" ht="18" customHeight="1">
      <c r="A12" s="48" t="s">
        <v>435</v>
      </c>
      <c r="B12" s="49" t="s">
        <v>488</v>
      </c>
      <c r="C12" s="50"/>
      <c r="D12" s="51"/>
    </row>
    <row r="13" spans="1:4" ht="18" customHeight="1">
      <c r="A13" s="48" t="s">
        <v>436</v>
      </c>
      <c r="B13" s="52" t="s">
        <v>489</v>
      </c>
      <c r="C13" s="50"/>
      <c r="D13" s="51"/>
    </row>
    <row r="14" spans="1:4" ht="18" customHeight="1">
      <c r="A14" s="48" t="s">
        <v>437</v>
      </c>
      <c r="B14" s="52" t="s">
        <v>490</v>
      </c>
      <c r="C14" s="50"/>
      <c r="D14" s="51"/>
    </row>
    <row r="15" spans="1:4" ht="18" customHeight="1">
      <c r="A15" s="48" t="s">
        <v>438</v>
      </c>
      <c r="B15" s="52" t="s">
        <v>491</v>
      </c>
      <c r="C15" s="50">
        <v>1149</v>
      </c>
      <c r="D15" s="51">
        <v>67</v>
      </c>
    </row>
    <row r="16" spans="1:4" ht="18" customHeight="1">
      <c r="A16" s="48" t="s">
        <v>439</v>
      </c>
      <c r="B16" s="52" t="s">
        <v>492</v>
      </c>
      <c r="C16" s="50"/>
      <c r="D16" s="51"/>
    </row>
    <row r="17" spans="1:4" ht="18" customHeight="1">
      <c r="A17" s="48" t="s">
        <v>440</v>
      </c>
      <c r="B17" s="52" t="s">
        <v>493</v>
      </c>
      <c r="C17" s="50"/>
      <c r="D17" s="51"/>
    </row>
    <row r="18" spans="1:4" ht="22.5" customHeight="1">
      <c r="A18" s="48" t="s">
        <v>441</v>
      </c>
      <c r="B18" s="52" t="s">
        <v>494</v>
      </c>
      <c r="C18" s="50"/>
      <c r="D18" s="51"/>
    </row>
    <row r="19" spans="1:4" ht="18" customHeight="1">
      <c r="A19" s="48" t="s">
        <v>443</v>
      </c>
      <c r="B19" s="49" t="s">
        <v>495</v>
      </c>
      <c r="C19" s="50">
        <v>811</v>
      </c>
      <c r="D19" s="51">
        <v>177</v>
      </c>
    </row>
    <row r="20" spans="1:4" ht="18" customHeight="1">
      <c r="A20" s="48" t="s">
        <v>444</v>
      </c>
      <c r="B20" s="49" t="s">
        <v>496</v>
      </c>
      <c r="C20" s="50"/>
      <c r="D20" s="51"/>
    </row>
    <row r="21" spans="1:4" ht="18" customHeight="1">
      <c r="A21" s="48" t="s">
        <v>445</v>
      </c>
      <c r="B21" s="49" t="s">
        <v>497</v>
      </c>
      <c r="C21" s="50"/>
      <c r="D21" s="51"/>
    </row>
    <row r="22" spans="1:4" ht="18" customHeight="1">
      <c r="A22" s="48" t="s">
        <v>446</v>
      </c>
      <c r="B22" s="49" t="s">
        <v>498</v>
      </c>
      <c r="C22" s="50">
        <v>0</v>
      </c>
      <c r="D22" s="51">
        <v>0</v>
      </c>
    </row>
    <row r="23" spans="1:4" ht="18" customHeight="1" thickBot="1">
      <c r="A23" s="48" t="s">
        <v>447</v>
      </c>
      <c r="B23" s="49" t="s">
        <v>499</v>
      </c>
      <c r="C23" s="50"/>
      <c r="D23" s="51"/>
    </row>
    <row r="24" spans="1:4" ht="18" customHeight="1" thickBot="1">
      <c r="A24" s="53" t="s">
        <v>448</v>
      </c>
      <c r="B24" s="54" t="s">
        <v>471</v>
      </c>
      <c r="C24" s="55">
        <f>C19+C11</f>
        <v>1960</v>
      </c>
      <c r="D24" s="56">
        <f>D19+D11</f>
        <v>244</v>
      </c>
    </row>
    <row r="25" spans="1:4" ht="8.25" customHeight="1">
      <c r="A25" s="57"/>
      <c r="B25" s="469"/>
      <c r="C25" s="469"/>
      <c r="D25" s="469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CE,Normál"&amp;10 8. számú melléklet a 3/2015.(II.12.) számú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"/>
  <sheetViews>
    <sheetView zoomScalePageLayoutView="0" workbookViewId="0" topLeftCell="A7">
      <selection activeCell="C26" sqref="C26"/>
    </sheetView>
  </sheetViews>
  <sheetFormatPr defaultColWidth="8.00390625" defaultRowHeight="15"/>
  <cols>
    <col min="1" max="1" width="6.8515625" style="59" customWidth="1"/>
    <col min="2" max="2" width="46.8515625" style="59" customWidth="1"/>
    <col min="3" max="3" width="17.8515625" style="59" customWidth="1"/>
    <col min="4" max="16384" width="8.00390625" style="59" customWidth="1"/>
  </cols>
  <sheetData>
    <row r="1" spans="1:36" ht="24" customHeight="1">
      <c r="A1" s="366" t="s">
        <v>717</v>
      </c>
      <c r="B1" s="366"/>
      <c r="C1" s="36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</row>
    <row r="2" spans="1:36" s="159" customFormat="1" ht="39.75" customHeight="1">
      <c r="A2" s="367" t="s">
        <v>689</v>
      </c>
      <c r="B2" s="367"/>
      <c r="C2" s="36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</row>
    <row r="3" spans="1:3" ht="47.25" customHeight="1">
      <c r="A3" s="471" t="s">
        <v>708</v>
      </c>
      <c r="B3" s="471"/>
      <c r="C3" s="471"/>
    </row>
    <row r="4" spans="1:3" s="60" customFormat="1" ht="24" customHeight="1">
      <c r="A4" s="472"/>
      <c r="B4" s="473" t="s">
        <v>500</v>
      </c>
      <c r="C4" s="473" t="s">
        <v>501</v>
      </c>
    </row>
    <row r="5" spans="1:3" s="61" customFormat="1" ht="16.5" customHeight="1">
      <c r="A5" s="472"/>
      <c r="B5" s="473"/>
      <c r="C5" s="473"/>
    </row>
    <row r="6" spans="1:3" s="62" customFormat="1" ht="12.75">
      <c r="A6" s="472"/>
      <c r="B6" s="473"/>
      <c r="C6" s="473"/>
    </row>
    <row r="7" spans="1:3" s="61" customFormat="1" ht="16.5" customHeight="1">
      <c r="A7" s="472"/>
      <c r="B7" s="473"/>
      <c r="C7" s="63" t="s">
        <v>502</v>
      </c>
    </row>
    <row r="8" spans="1:3" ht="12.75">
      <c r="A8" s="64"/>
      <c r="B8" s="65"/>
      <c r="C8" s="66"/>
    </row>
    <row r="9" spans="1:3" ht="12.75" customHeight="1">
      <c r="A9" s="67" t="s">
        <v>503</v>
      </c>
      <c r="B9" s="68" t="s">
        <v>504</v>
      </c>
      <c r="C9" s="66"/>
    </row>
    <row r="10" spans="1:3" ht="12.75">
      <c r="A10" s="69" t="s">
        <v>505</v>
      </c>
      <c r="B10" s="65" t="s">
        <v>506</v>
      </c>
      <c r="C10" s="66"/>
    </row>
    <row r="11" spans="1:3" ht="12.75">
      <c r="A11" s="69" t="s">
        <v>507</v>
      </c>
      <c r="B11" s="65" t="s">
        <v>508</v>
      </c>
      <c r="C11" s="66"/>
    </row>
    <row r="12" spans="1:3" ht="22.5">
      <c r="A12" s="69" t="s">
        <v>509</v>
      </c>
      <c r="B12" s="65" t="s">
        <v>510</v>
      </c>
      <c r="C12" s="66">
        <v>1408557</v>
      </c>
    </row>
    <row r="13" spans="1:3" ht="12.75">
      <c r="A13" s="69" t="s">
        <v>511</v>
      </c>
      <c r="B13" s="65" t="s">
        <v>512</v>
      </c>
      <c r="C13" s="66">
        <v>640000</v>
      </c>
    </row>
    <row r="14" spans="1:3" ht="12.75">
      <c r="A14" s="69" t="s">
        <v>513</v>
      </c>
      <c r="B14" s="65" t="s">
        <v>514</v>
      </c>
      <c r="C14" s="66">
        <v>430698</v>
      </c>
    </row>
    <row r="15" spans="1:3" ht="12.75">
      <c r="A15" s="69" t="s">
        <v>515</v>
      </c>
      <c r="B15" s="65" t="s">
        <v>516</v>
      </c>
      <c r="C15" s="66">
        <v>433570</v>
      </c>
    </row>
    <row r="16" spans="1:3" ht="12.75">
      <c r="A16" s="69" t="s">
        <v>517</v>
      </c>
      <c r="B16" s="65" t="s">
        <v>723</v>
      </c>
      <c r="C16" s="66">
        <v>-72434</v>
      </c>
    </row>
    <row r="17" spans="1:3" ht="12.75">
      <c r="A17" s="69" t="s">
        <v>702</v>
      </c>
      <c r="B17" s="65" t="s">
        <v>518</v>
      </c>
      <c r="C17" s="66">
        <v>4000000</v>
      </c>
    </row>
    <row r="18" spans="1:3" ht="12.75">
      <c r="A18" s="69"/>
      <c r="B18" s="65"/>
      <c r="C18" s="66"/>
    </row>
    <row r="19" spans="1:3" ht="25.5" customHeight="1">
      <c r="A19" s="67" t="s">
        <v>519</v>
      </c>
      <c r="B19" s="68" t="s">
        <v>520</v>
      </c>
      <c r="C19" s="66"/>
    </row>
    <row r="20" spans="1:3" ht="22.5">
      <c r="A20" s="69" t="s">
        <v>521</v>
      </c>
      <c r="B20" s="65" t="s">
        <v>522</v>
      </c>
      <c r="C20" s="66"/>
    </row>
    <row r="21" spans="1:3" ht="12.75">
      <c r="A21" s="69" t="s">
        <v>523</v>
      </c>
      <c r="B21" s="65" t="s">
        <v>524</v>
      </c>
      <c r="C21" s="66"/>
    </row>
    <row r="22" spans="1:3" ht="12.75">
      <c r="A22" s="69" t="s">
        <v>525</v>
      </c>
      <c r="B22" s="65" t="s">
        <v>526</v>
      </c>
      <c r="C22" s="66"/>
    </row>
    <row r="23" spans="1:3" ht="12.75">
      <c r="A23" s="69"/>
      <c r="B23" s="65"/>
      <c r="C23" s="66"/>
    </row>
    <row r="24" spans="1:3" ht="21">
      <c r="A24" s="67" t="s">
        <v>527</v>
      </c>
      <c r="B24" s="68" t="s">
        <v>528</v>
      </c>
      <c r="C24" s="66"/>
    </row>
    <row r="25" spans="1:3" ht="22.5">
      <c r="A25" s="69" t="s">
        <v>724</v>
      </c>
      <c r="B25" s="65" t="s">
        <v>725</v>
      </c>
      <c r="C25" s="66">
        <v>434430</v>
      </c>
    </row>
    <row r="26" spans="1:3" ht="22.5">
      <c r="A26" s="69" t="s">
        <v>529</v>
      </c>
      <c r="B26" s="65" t="s">
        <v>703</v>
      </c>
      <c r="C26" s="66">
        <v>1452100</v>
      </c>
    </row>
    <row r="27" spans="1:3" ht="12.75">
      <c r="A27" s="69" t="s">
        <v>625</v>
      </c>
      <c r="B27" s="65" t="s">
        <v>626</v>
      </c>
      <c r="C27" s="66">
        <v>2500000</v>
      </c>
    </row>
    <row r="28" spans="1:3" ht="21">
      <c r="A28" s="67" t="s">
        <v>530</v>
      </c>
      <c r="B28" s="68" t="s">
        <v>531</v>
      </c>
      <c r="C28" s="66"/>
    </row>
    <row r="29" spans="1:3" ht="22.5">
      <c r="A29" s="69" t="s">
        <v>532</v>
      </c>
      <c r="B29" s="65" t="s">
        <v>533</v>
      </c>
      <c r="C29" s="66">
        <v>1200000</v>
      </c>
    </row>
    <row r="30" spans="1:3" ht="12.75">
      <c r="A30" s="67" t="s">
        <v>704</v>
      </c>
      <c r="B30" s="68" t="s">
        <v>705</v>
      </c>
      <c r="C30" s="66"/>
    </row>
    <row r="31" spans="1:3" ht="12.75">
      <c r="A31" s="69" t="s">
        <v>706</v>
      </c>
      <c r="B31" s="65" t="s">
        <v>707</v>
      </c>
      <c r="C31" s="66">
        <v>0</v>
      </c>
    </row>
    <row r="32" spans="1:3" s="73" customFormat="1" ht="19.5" customHeight="1">
      <c r="A32" s="70"/>
      <c r="B32" s="71" t="s">
        <v>471</v>
      </c>
      <c r="C32" s="72">
        <f>SUM(C9:C31)</f>
        <v>12426921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CE,Félkövér dőlt" 9. számú melléklet a 3/2015.(II.12.) számú önkormányzati rendelethez&amp;"Times New Roman CE,Normál"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13" sqref="E13"/>
    </sheetView>
  </sheetViews>
  <sheetFormatPr defaultColWidth="8.00390625" defaultRowHeight="15"/>
  <cols>
    <col min="1" max="1" width="5.8515625" style="16" customWidth="1"/>
    <col min="2" max="2" width="42.57421875" style="17" customWidth="1"/>
    <col min="3" max="8" width="11.00390625" style="17" customWidth="1"/>
    <col min="9" max="9" width="11.8515625" style="17" customWidth="1"/>
    <col min="10" max="16384" width="8.00390625" style="17" customWidth="1"/>
  </cols>
  <sheetData>
    <row r="1" spans="1:9" ht="25.5" customHeight="1">
      <c r="A1" s="467" t="s">
        <v>716</v>
      </c>
      <c r="B1" s="467"/>
      <c r="C1" s="467"/>
      <c r="D1" s="467"/>
      <c r="E1" s="467"/>
      <c r="F1" s="467"/>
      <c r="G1" s="467"/>
      <c r="H1" s="467"/>
      <c r="I1" s="467"/>
    </row>
    <row r="2" spans="1:9" ht="25.5" customHeight="1">
      <c r="A2" s="467" t="s">
        <v>689</v>
      </c>
      <c r="B2" s="467"/>
      <c r="C2" s="467"/>
      <c r="D2" s="467"/>
      <c r="E2" s="467"/>
      <c r="F2" s="467"/>
      <c r="G2" s="467"/>
      <c r="H2" s="467"/>
      <c r="I2" s="467"/>
    </row>
    <row r="3" spans="1:9" ht="24.75" customHeight="1">
      <c r="A3" s="467" t="s">
        <v>728</v>
      </c>
      <c r="B3" s="467"/>
      <c r="C3" s="467"/>
      <c r="D3" s="467"/>
      <c r="E3" s="467"/>
      <c r="F3" s="467"/>
      <c r="G3" s="467"/>
      <c r="H3" s="467"/>
      <c r="I3" s="467"/>
    </row>
    <row r="4" ht="33.75" customHeight="1" thickBot="1">
      <c r="I4" s="266" t="s">
        <v>472</v>
      </c>
    </row>
    <row r="5" spans="1:9" s="267" customFormat="1" ht="26.25" customHeight="1">
      <c r="A5" s="476" t="s">
        <v>3</v>
      </c>
      <c r="B5" s="478" t="s">
        <v>729</v>
      </c>
      <c r="C5" s="476" t="s">
        <v>730</v>
      </c>
      <c r="D5" s="476" t="s">
        <v>740</v>
      </c>
      <c r="E5" s="480" t="s">
        <v>731</v>
      </c>
      <c r="F5" s="481"/>
      <c r="G5" s="481"/>
      <c r="H5" s="482"/>
      <c r="I5" s="478" t="s">
        <v>461</v>
      </c>
    </row>
    <row r="6" spans="1:9" s="271" customFormat="1" ht="32.25" customHeight="1" thickBot="1">
      <c r="A6" s="477"/>
      <c r="B6" s="479"/>
      <c r="C6" s="479"/>
      <c r="D6" s="477"/>
      <c r="E6" s="268">
        <v>2015</v>
      </c>
      <c r="F6" s="269">
        <v>2016</v>
      </c>
      <c r="G6" s="269">
        <v>2017</v>
      </c>
      <c r="H6" s="270" t="s">
        <v>741</v>
      </c>
      <c r="I6" s="479"/>
    </row>
    <row r="7" spans="1:9" s="277" customFormat="1" ht="12.75" customHeight="1" thickBot="1">
      <c r="A7" s="272">
        <v>1</v>
      </c>
      <c r="B7" s="273">
        <v>2</v>
      </c>
      <c r="C7" s="274">
        <v>3</v>
      </c>
      <c r="D7" s="273">
        <v>4</v>
      </c>
      <c r="E7" s="272">
        <v>5</v>
      </c>
      <c r="F7" s="274">
        <v>6</v>
      </c>
      <c r="G7" s="274">
        <v>7</v>
      </c>
      <c r="H7" s="275">
        <v>8</v>
      </c>
      <c r="I7" s="276" t="s">
        <v>732</v>
      </c>
    </row>
    <row r="8" spans="1:9" ht="19.5" customHeight="1" thickBot="1">
      <c r="A8" s="278" t="s">
        <v>7</v>
      </c>
      <c r="B8" s="279" t="s">
        <v>733</v>
      </c>
      <c r="C8" s="280"/>
      <c r="D8" s="281">
        <f>SUM(D9:D10)</f>
        <v>0</v>
      </c>
      <c r="E8" s="282">
        <f>SUM(E9:E10)</f>
        <v>0</v>
      </c>
      <c r="F8" s="283">
        <f>SUM(F9:F10)</f>
        <v>0</v>
      </c>
      <c r="G8" s="283">
        <f>SUM(G9:G10)</f>
        <v>0</v>
      </c>
      <c r="H8" s="284">
        <f>SUM(H9:H10)</f>
        <v>0</v>
      </c>
      <c r="I8" s="285">
        <f aca="true" t="shared" si="0" ref="I8:I22">SUM(D8:H8)</f>
        <v>0</v>
      </c>
    </row>
    <row r="9" spans="1:9" ht="19.5" customHeight="1">
      <c r="A9" s="286" t="s">
        <v>8</v>
      </c>
      <c r="B9" s="287"/>
      <c r="C9" s="288"/>
      <c r="D9" s="289"/>
      <c r="E9" s="290"/>
      <c r="F9" s="291"/>
      <c r="G9" s="291"/>
      <c r="H9" s="292"/>
      <c r="I9" s="293">
        <f t="shared" si="0"/>
        <v>0</v>
      </c>
    </row>
    <row r="10" spans="1:9" ht="19.5" customHeight="1" thickBot="1">
      <c r="A10" s="286" t="s">
        <v>9</v>
      </c>
      <c r="B10" s="287"/>
      <c r="C10" s="288"/>
      <c r="D10" s="289"/>
      <c r="E10" s="290"/>
      <c r="F10" s="291"/>
      <c r="G10" s="291"/>
      <c r="H10" s="292"/>
      <c r="I10" s="293">
        <f t="shared" si="0"/>
        <v>0</v>
      </c>
    </row>
    <row r="11" spans="1:9" ht="25.5" customHeight="1" thickBot="1">
      <c r="A11" s="278" t="s">
        <v>10</v>
      </c>
      <c r="B11" s="294" t="s">
        <v>734</v>
      </c>
      <c r="C11" s="295"/>
      <c r="D11" s="281">
        <f aca="true" t="shared" si="1" ref="D11:I11">SUM(D12:D14)</f>
        <v>5580</v>
      </c>
      <c r="E11" s="281">
        <f t="shared" si="1"/>
        <v>5720</v>
      </c>
      <c r="F11" s="281">
        <f t="shared" si="1"/>
        <v>0</v>
      </c>
      <c r="G11" s="281">
        <f t="shared" si="1"/>
        <v>0</v>
      </c>
      <c r="H11" s="281">
        <f t="shared" si="1"/>
        <v>0</v>
      </c>
      <c r="I11" s="281">
        <f t="shared" si="1"/>
        <v>11300</v>
      </c>
    </row>
    <row r="12" spans="1:9" ht="19.5" customHeight="1">
      <c r="A12" s="286" t="s">
        <v>434</v>
      </c>
      <c r="B12" s="287" t="s">
        <v>742</v>
      </c>
      <c r="C12" s="288">
        <v>2013</v>
      </c>
      <c r="D12" s="289">
        <v>5580</v>
      </c>
      <c r="E12" s="290">
        <v>5720</v>
      </c>
      <c r="F12" s="291"/>
      <c r="G12" s="291"/>
      <c r="H12" s="292"/>
      <c r="I12" s="293">
        <f t="shared" si="0"/>
        <v>11300</v>
      </c>
    </row>
    <row r="13" spans="1:9" ht="19.5" customHeight="1">
      <c r="A13" s="286" t="s">
        <v>435</v>
      </c>
      <c r="B13" s="287"/>
      <c r="C13" s="288"/>
      <c r="D13" s="289"/>
      <c r="E13" s="290"/>
      <c r="F13" s="291"/>
      <c r="G13" s="291"/>
      <c r="H13" s="292"/>
      <c r="I13" s="293">
        <f t="shared" si="0"/>
        <v>0</v>
      </c>
    </row>
    <row r="14" spans="1:9" ht="19.5" customHeight="1" thickBot="1">
      <c r="A14" s="296">
        <v>7</v>
      </c>
      <c r="B14" s="297"/>
      <c r="C14" s="298"/>
      <c r="D14" s="299">
        <v>0</v>
      </c>
      <c r="E14" s="300"/>
      <c r="F14" s="301"/>
      <c r="G14" s="301"/>
      <c r="H14" s="302"/>
      <c r="I14" s="293">
        <f t="shared" si="0"/>
        <v>0</v>
      </c>
    </row>
    <row r="15" spans="1:9" ht="19.5" customHeight="1" thickBot="1">
      <c r="A15" s="278" t="s">
        <v>437</v>
      </c>
      <c r="B15" s="294" t="s">
        <v>735</v>
      </c>
      <c r="C15" s="295"/>
      <c r="D15" s="281">
        <f>SUM(D16:D16)</f>
        <v>0</v>
      </c>
      <c r="E15" s="282">
        <f>SUM(E16:E17)</f>
        <v>0</v>
      </c>
      <c r="F15" s="283">
        <f>SUM(F16:F16)</f>
        <v>0</v>
      </c>
      <c r="G15" s="283">
        <f>SUM(G16:G16)</f>
        <v>0</v>
      </c>
      <c r="H15" s="284">
        <f>SUM(H16:H16)</f>
        <v>0</v>
      </c>
      <c r="I15" s="285">
        <f t="shared" si="0"/>
        <v>0</v>
      </c>
    </row>
    <row r="16" spans="1:9" ht="19.5" customHeight="1">
      <c r="A16" s="286" t="s">
        <v>438</v>
      </c>
      <c r="B16" s="287"/>
      <c r="C16" s="288"/>
      <c r="D16" s="289"/>
      <c r="E16" s="290"/>
      <c r="F16" s="291"/>
      <c r="G16" s="291"/>
      <c r="H16" s="292"/>
      <c r="I16" s="293">
        <f t="shared" si="0"/>
        <v>0</v>
      </c>
    </row>
    <row r="17" spans="1:9" ht="19.5" customHeight="1" thickBot="1">
      <c r="A17" s="296" t="s">
        <v>439</v>
      </c>
      <c r="B17" s="297"/>
      <c r="C17" s="298"/>
      <c r="D17" s="299"/>
      <c r="E17" s="300"/>
      <c r="F17" s="301"/>
      <c r="G17" s="301"/>
      <c r="H17" s="302"/>
      <c r="I17" s="303">
        <f t="shared" si="0"/>
        <v>0</v>
      </c>
    </row>
    <row r="18" spans="1:10" ht="19.5" customHeight="1" thickBot="1">
      <c r="A18" s="278" t="s">
        <v>440</v>
      </c>
      <c r="B18" s="294" t="s">
        <v>736</v>
      </c>
      <c r="C18" s="295"/>
      <c r="D18" s="281">
        <f>SUM(D19:D19)</f>
        <v>0</v>
      </c>
      <c r="E18" s="282">
        <f>SUM(E19:E19)</f>
        <v>0</v>
      </c>
      <c r="F18" s="283">
        <f>SUM(F19:F19)</f>
        <v>0</v>
      </c>
      <c r="G18" s="283">
        <f>SUM(G19:G19)</f>
        <v>0</v>
      </c>
      <c r="H18" s="284">
        <f>SUM(H19:H19)</f>
        <v>0</v>
      </c>
      <c r="I18" s="285">
        <f t="shared" si="0"/>
        <v>0</v>
      </c>
      <c r="J18" s="304"/>
    </row>
    <row r="19" spans="1:9" ht="19.5" customHeight="1" thickBot="1">
      <c r="A19" s="305" t="s">
        <v>441</v>
      </c>
      <c r="B19" s="306" t="s">
        <v>737</v>
      </c>
      <c r="C19" s="307"/>
      <c r="D19" s="308"/>
      <c r="E19" s="309"/>
      <c r="F19" s="310"/>
      <c r="G19" s="310"/>
      <c r="H19" s="311"/>
      <c r="I19" s="312">
        <f t="shared" si="0"/>
        <v>0</v>
      </c>
    </row>
    <row r="20" spans="1:9" ht="19.5" customHeight="1" thickBot="1">
      <c r="A20" s="278" t="s">
        <v>443</v>
      </c>
      <c r="B20" s="313" t="s">
        <v>738</v>
      </c>
      <c r="C20" s="295"/>
      <c r="D20" s="314">
        <f>SUM(D21:D21)</f>
        <v>0</v>
      </c>
      <c r="E20" s="315">
        <f>SUM(E21:E21)</f>
        <v>0</v>
      </c>
      <c r="F20" s="316">
        <f>SUM(F21:F21)</f>
        <v>0</v>
      </c>
      <c r="G20" s="316">
        <f>SUM(G21:G21)</f>
        <v>0</v>
      </c>
      <c r="H20" s="317">
        <f>SUM(H21:H21)</f>
        <v>0</v>
      </c>
      <c r="I20" s="285">
        <f t="shared" si="0"/>
        <v>0</v>
      </c>
    </row>
    <row r="21" spans="1:9" ht="19.5" customHeight="1" thickBot="1">
      <c r="A21" s="296" t="s">
        <v>444</v>
      </c>
      <c r="B21" s="318" t="s">
        <v>737</v>
      </c>
      <c r="C21" s="319"/>
      <c r="D21" s="299"/>
      <c r="E21" s="300"/>
      <c r="F21" s="301"/>
      <c r="G21" s="301"/>
      <c r="H21" s="302"/>
      <c r="I21" s="303">
        <f t="shared" si="0"/>
        <v>0</v>
      </c>
    </row>
    <row r="22" spans="1:9" ht="19.5" customHeight="1" thickBot="1">
      <c r="A22" s="474" t="s">
        <v>739</v>
      </c>
      <c r="B22" s="475"/>
      <c r="C22" s="320"/>
      <c r="D22" s="281">
        <f>D8+D11+D15+D18+D20</f>
        <v>5580</v>
      </c>
      <c r="E22" s="281">
        <f>E8+E11+E15+E18+E20</f>
        <v>5720</v>
      </c>
      <c r="F22" s="281">
        <f>F8+F11+F15+F18+F20</f>
        <v>0</v>
      </c>
      <c r="G22" s="281">
        <f>G8+G11+G15+G18+G20</f>
        <v>0</v>
      </c>
      <c r="H22" s="281">
        <f>H8+H11+H15+H18+H20</f>
        <v>0</v>
      </c>
      <c r="I22" s="285">
        <f t="shared" si="0"/>
        <v>11300</v>
      </c>
    </row>
  </sheetData>
  <sheetProtection/>
  <mergeCells count="10">
    <mergeCell ref="A22:B22"/>
    <mergeCell ref="A1:I1"/>
    <mergeCell ref="A2:I2"/>
    <mergeCell ref="A3:I3"/>
    <mergeCell ref="A5:A6"/>
    <mergeCell ref="B5:B6"/>
    <mergeCell ref="C5:C6"/>
    <mergeCell ref="D5:D6"/>
    <mergeCell ref="E5:H5"/>
    <mergeCell ref="I5:I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CE,Normál" 10. számú melléklet a 3/2015.(II.12.) számú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O7" sqref="O7:P23"/>
    </sheetView>
  </sheetViews>
  <sheetFormatPr defaultColWidth="9.140625" defaultRowHeight="15"/>
  <cols>
    <col min="1" max="1" width="39.8515625" style="88" customWidth="1"/>
    <col min="2" max="13" width="8.28125" style="88" customWidth="1"/>
    <col min="14" max="14" width="9.8515625" style="88" bestFit="1" customWidth="1"/>
    <col min="15" max="15" width="12.28125" style="74" customWidth="1"/>
    <col min="16" max="16384" width="9.140625" style="74" customWidth="1"/>
  </cols>
  <sheetData>
    <row r="1" spans="1:14" ht="24" customHeight="1">
      <c r="A1" s="483" t="s">
        <v>718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</row>
    <row r="2" spans="1:14" ht="23.25" customHeight="1">
      <c r="A2" s="483" t="s">
        <v>709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spans="1:14" ht="12.75" customHeight="1">
      <c r="A3" s="483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</row>
    <row r="4" spans="1:14" ht="11.25" customHeight="1">
      <c r="A4" s="483"/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</row>
    <row r="5" spans="1:14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484" t="s">
        <v>534</v>
      </c>
      <c r="N5" s="484"/>
    </row>
    <row r="6" spans="1:14" ht="18" customHeight="1">
      <c r="A6" s="76" t="s">
        <v>1</v>
      </c>
      <c r="B6" s="77" t="s">
        <v>535</v>
      </c>
      <c r="C6" s="77" t="s">
        <v>536</v>
      </c>
      <c r="D6" s="77" t="s">
        <v>537</v>
      </c>
      <c r="E6" s="77" t="s">
        <v>538</v>
      </c>
      <c r="F6" s="77" t="s">
        <v>539</v>
      </c>
      <c r="G6" s="77" t="s">
        <v>540</v>
      </c>
      <c r="H6" s="77" t="s">
        <v>541</v>
      </c>
      <c r="I6" s="77" t="s">
        <v>542</v>
      </c>
      <c r="J6" s="77" t="s">
        <v>543</v>
      </c>
      <c r="K6" s="77" t="s">
        <v>544</v>
      </c>
      <c r="L6" s="77" t="s">
        <v>545</v>
      </c>
      <c r="M6" s="77" t="s">
        <v>546</v>
      </c>
      <c r="N6" s="76" t="s">
        <v>547</v>
      </c>
    </row>
    <row r="7" spans="1:14" ht="18" customHeight="1">
      <c r="A7" s="78" t="s">
        <v>402</v>
      </c>
      <c r="B7" s="79">
        <v>1340</v>
      </c>
      <c r="C7" s="79">
        <v>1340</v>
      </c>
      <c r="D7" s="79">
        <v>1340</v>
      </c>
      <c r="E7" s="79">
        <v>1340</v>
      </c>
      <c r="F7" s="79">
        <v>1340</v>
      </c>
      <c r="G7" s="79">
        <v>1340</v>
      </c>
      <c r="H7" s="79">
        <v>1340</v>
      </c>
      <c r="I7" s="79">
        <v>1340</v>
      </c>
      <c r="J7" s="79">
        <v>1340</v>
      </c>
      <c r="K7" s="79">
        <v>1340</v>
      </c>
      <c r="L7" s="79">
        <v>1334</v>
      </c>
      <c r="M7" s="79">
        <v>1343</v>
      </c>
      <c r="N7" s="80">
        <f aca="true" t="shared" si="0" ref="N7:N13">SUM(B7:M7)</f>
        <v>16077</v>
      </c>
    </row>
    <row r="8" spans="1:14" ht="18" customHeight="1">
      <c r="A8" s="78" t="s">
        <v>548</v>
      </c>
      <c r="B8" s="79">
        <v>215</v>
      </c>
      <c r="C8" s="79">
        <v>215</v>
      </c>
      <c r="D8" s="79">
        <v>215</v>
      </c>
      <c r="E8" s="79">
        <v>215</v>
      </c>
      <c r="F8" s="79">
        <v>215</v>
      </c>
      <c r="G8" s="79">
        <v>215</v>
      </c>
      <c r="H8" s="79">
        <v>215</v>
      </c>
      <c r="I8" s="79">
        <v>215</v>
      </c>
      <c r="J8" s="79">
        <v>215</v>
      </c>
      <c r="K8" s="79">
        <v>215</v>
      </c>
      <c r="L8" s="79">
        <v>215</v>
      </c>
      <c r="M8" s="79">
        <v>221</v>
      </c>
      <c r="N8" s="80">
        <f t="shared" si="0"/>
        <v>2586</v>
      </c>
    </row>
    <row r="9" spans="1:14" ht="18" customHeight="1">
      <c r="A9" s="78" t="s">
        <v>558</v>
      </c>
      <c r="B9" s="79">
        <v>616</v>
      </c>
      <c r="C9" s="79">
        <v>616</v>
      </c>
      <c r="D9" s="79">
        <v>616</v>
      </c>
      <c r="E9" s="79">
        <v>616</v>
      </c>
      <c r="F9" s="79">
        <v>616</v>
      </c>
      <c r="G9" s="79">
        <v>616</v>
      </c>
      <c r="H9" s="79">
        <v>616</v>
      </c>
      <c r="I9" s="79">
        <v>616</v>
      </c>
      <c r="J9" s="79">
        <v>616</v>
      </c>
      <c r="K9" s="79">
        <v>616</v>
      </c>
      <c r="L9" s="79">
        <v>616</v>
      </c>
      <c r="M9" s="79">
        <v>621</v>
      </c>
      <c r="N9" s="80">
        <f t="shared" si="0"/>
        <v>7397</v>
      </c>
    </row>
    <row r="10" spans="1:14" ht="18" customHeight="1">
      <c r="A10" s="78" t="s">
        <v>552</v>
      </c>
      <c r="B10" s="79">
        <v>216</v>
      </c>
      <c r="C10" s="79">
        <v>216</v>
      </c>
      <c r="D10" s="79">
        <v>216</v>
      </c>
      <c r="E10" s="79">
        <v>216</v>
      </c>
      <c r="F10" s="79">
        <v>216</v>
      </c>
      <c r="G10" s="79">
        <v>216</v>
      </c>
      <c r="H10" s="79">
        <v>216</v>
      </c>
      <c r="I10" s="79">
        <v>216</v>
      </c>
      <c r="J10" s="79">
        <v>216</v>
      </c>
      <c r="K10" s="79">
        <v>216</v>
      </c>
      <c r="L10" s="79">
        <v>216</v>
      </c>
      <c r="M10" s="79">
        <v>216</v>
      </c>
      <c r="N10" s="80">
        <f t="shared" si="0"/>
        <v>2592</v>
      </c>
    </row>
    <row r="11" spans="1:14" ht="18" customHeight="1">
      <c r="A11" s="78" t="s">
        <v>405</v>
      </c>
      <c r="B11" s="79">
        <v>167</v>
      </c>
      <c r="C11" s="79">
        <v>167</v>
      </c>
      <c r="D11" s="79">
        <v>167</v>
      </c>
      <c r="E11" s="79">
        <v>167</v>
      </c>
      <c r="F11" s="79">
        <v>167</v>
      </c>
      <c r="G11" s="79">
        <v>167</v>
      </c>
      <c r="H11" s="79">
        <v>167</v>
      </c>
      <c r="I11" s="79">
        <v>167</v>
      </c>
      <c r="J11" s="79">
        <v>167</v>
      </c>
      <c r="K11" s="79">
        <v>167</v>
      </c>
      <c r="L11" s="79">
        <v>167</v>
      </c>
      <c r="M11" s="79">
        <v>168</v>
      </c>
      <c r="N11" s="80">
        <f t="shared" si="0"/>
        <v>2005</v>
      </c>
    </row>
    <row r="12" spans="1:14" ht="18" customHeight="1">
      <c r="A12" s="78" t="s">
        <v>549</v>
      </c>
      <c r="B12" s="79"/>
      <c r="C12" s="79"/>
      <c r="D12" s="79"/>
      <c r="E12" s="79">
        <v>1000</v>
      </c>
      <c r="F12" s="79">
        <v>2056</v>
      </c>
      <c r="G12" s="79"/>
      <c r="H12" s="79"/>
      <c r="I12" s="79"/>
      <c r="J12" s="79"/>
      <c r="K12" s="79"/>
      <c r="L12" s="79"/>
      <c r="M12" s="79"/>
      <c r="N12" s="80">
        <f t="shared" si="0"/>
        <v>3056</v>
      </c>
    </row>
    <row r="13" spans="1:14" ht="18" customHeight="1">
      <c r="A13" s="78" t="s">
        <v>420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>
        <v>5720</v>
      </c>
      <c r="N13" s="80">
        <f t="shared" si="0"/>
        <v>5720</v>
      </c>
    </row>
    <row r="14" spans="1:14" ht="18" customHeight="1">
      <c r="A14" s="81" t="s">
        <v>550</v>
      </c>
      <c r="B14" s="79">
        <f>SUM(B7:B13)</f>
        <v>2554</v>
      </c>
      <c r="C14" s="79">
        <f aca="true" t="shared" si="1" ref="C14:M14">SUM(C7:C13)</f>
        <v>2554</v>
      </c>
      <c r="D14" s="79">
        <f t="shared" si="1"/>
        <v>2554</v>
      </c>
      <c r="E14" s="79">
        <f t="shared" si="1"/>
        <v>3554</v>
      </c>
      <c r="F14" s="79">
        <f t="shared" si="1"/>
        <v>4610</v>
      </c>
      <c r="G14" s="79">
        <f t="shared" si="1"/>
        <v>2554</v>
      </c>
      <c r="H14" s="79">
        <f t="shared" si="1"/>
        <v>2554</v>
      </c>
      <c r="I14" s="79">
        <f t="shared" si="1"/>
        <v>2554</v>
      </c>
      <c r="J14" s="79">
        <f t="shared" si="1"/>
        <v>2554</v>
      </c>
      <c r="K14" s="79">
        <f t="shared" si="1"/>
        <v>2554</v>
      </c>
      <c r="L14" s="79">
        <f t="shared" si="1"/>
        <v>2548</v>
      </c>
      <c r="M14" s="79">
        <f t="shared" si="1"/>
        <v>8289</v>
      </c>
      <c r="N14" s="80">
        <f>SUM(N7:N13)</f>
        <v>39433</v>
      </c>
    </row>
    <row r="15" spans="1:14" ht="18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1:14" ht="18" customHeight="1">
      <c r="A16" s="78" t="s">
        <v>553</v>
      </c>
      <c r="B16" s="79">
        <v>2502</v>
      </c>
      <c r="C16" s="79">
        <v>2502</v>
      </c>
      <c r="D16" s="79">
        <v>2502</v>
      </c>
      <c r="E16" s="79">
        <v>2502</v>
      </c>
      <c r="F16" s="79">
        <v>2502</v>
      </c>
      <c r="G16" s="79">
        <v>2502</v>
      </c>
      <c r="H16" s="79">
        <v>2502</v>
      </c>
      <c r="I16" s="79">
        <v>2502</v>
      </c>
      <c r="J16" s="79">
        <v>2502</v>
      </c>
      <c r="K16" s="79">
        <v>2502</v>
      </c>
      <c r="L16" s="79">
        <v>2502</v>
      </c>
      <c r="M16" s="79">
        <v>2507</v>
      </c>
      <c r="N16" s="80">
        <f aca="true" t="shared" si="2" ref="N16:N22">SUM(B16:M16)</f>
        <v>30029</v>
      </c>
    </row>
    <row r="17" spans="1:14" ht="24" customHeight="1">
      <c r="A17" s="85" t="s">
        <v>554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>
        <f t="shared" si="2"/>
        <v>0</v>
      </c>
    </row>
    <row r="18" spans="1:14" ht="18" customHeight="1">
      <c r="A18" s="78" t="s">
        <v>411</v>
      </c>
      <c r="B18" s="79">
        <v>10</v>
      </c>
      <c r="C18" s="79">
        <v>10</v>
      </c>
      <c r="D18" s="79">
        <v>797</v>
      </c>
      <c r="E18" s="79">
        <v>10</v>
      </c>
      <c r="F18" s="79">
        <v>10</v>
      </c>
      <c r="G18" s="79">
        <v>10</v>
      </c>
      <c r="H18" s="79">
        <v>10</v>
      </c>
      <c r="I18" s="79">
        <v>10</v>
      </c>
      <c r="J18" s="79">
        <v>797</v>
      </c>
      <c r="K18" s="79">
        <v>120</v>
      </c>
      <c r="L18" s="79">
        <v>21</v>
      </c>
      <c r="M18" s="79">
        <v>10</v>
      </c>
      <c r="N18" s="80">
        <f t="shared" si="2"/>
        <v>1815</v>
      </c>
    </row>
    <row r="19" spans="1:14" ht="18" customHeight="1">
      <c r="A19" s="78" t="s">
        <v>627</v>
      </c>
      <c r="B19" s="79">
        <v>5</v>
      </c>
      <c r="C19" s="79">
        <v>5</v>
      </c>
      <c r="D19" s="79">
        <v>5</v>
      </c>
      <c r="E19" s="79">
        <v>5</v>
      </c>
      <c r="F19" s="79">
        <v>5</v>
      </c>
      <c r="G19" s="79">
        <v>5</v>
      </c>
      <c r="H19" s="79">
        <v>5</v>
      </c>
      <c r="I19" s="79">
        <v>5</v>
      </c>
      <c r="J19" s="79">
        <v>5</v>
      </c>
      <c r="K19" s="79">
        <v>5</v>
      </c>
      <c r="L19" s="79">
        <v>76</v>
      </c>
      <c r="M19" s="79">
        <v>5</v>
      </c>
      <c r="N19" s="80">
        <f t="shared" si="2"/>
        <v>131</v>
      </c>
    </row>
    <row r="20" spans="1:14" ht="18" customHeight="1">
      <c r="A20" s="78" t="s">
        <v>413</v>
      </c>
      <c r="B20" s="79"/>
      <c r="C20" s="79"/>
      <c r="D20" s="79"/>
      <c r="E20" s="79"/>
      <c r="F20" s="79">
        <v>2560</v>
      </c>
      <c r="G20" s="79"/>
      <c r="H20" s="79"/>
      <c r="I20" s="79"/>
      <c r="J20" s="79"/>
      <c r="K20" s="79"/>
      <c r="L20" s="79"/>
      <c r="M20" s="79"/>
      <c r="N20" s="80">
        <f t="shared" si="2"/>
        <v>2560</v>
      </c>
    </row>
    <row r="21" spans="1:14" ht="18" customHeight="1">
      <c r="A21" s="78" t="s">
        <v>555</v>
      </c>
      <c r="B21" s="79"/>
      <c r="C21" s="86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>
        <f t="shared" si="2"/>
        <v>0</v>
      </c>
    </row>
    <row r="22" spans="1:14" ht="18" customHeight="1">
      <c r="A22" s="78" t="s">
        <v>426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>
        <v>4899</v>
      </c>
      <c r="N22" s="80">
        <f t="shared" si="2"/>
        <v>4899</v>
      </c>
    </row>
    <row r="23" spans="1:14" ht="18" customHeight="1">
      <c r="A23" s="87" t="s">
        <v>551</v>
      </c>
      <c r="B23" s="86">
        <f>SUM(B16:B22)</f>
        <v>2517</v>
      </c>
      <c r="C23" s="86">
        <f>SUM(C16:C21)</f>
        <v>2517</v>
      </c>
      <c r="D23" s="86">
        <f>SUM(D16:D22)</f>
        <v>3304</v>
      </c>
      <c r="E23" s="86">
        <f>SUM(E16:E21)</f>
        <v>2517</v>
      </c>
      <c r="F23" s="86">
        <f>SUM(F16:F21)</f>
        <v>5077</v>
      </c>
      <c r="G23" s="86">
        <f aca="true" t="shared" si="3" ref="G23:N23">SUM(G16:G22)</f>
        <v>2517</v>
      </c>
      <c r="H23" s="86">
        <f t="shared" si="3"/>
        <v>2517</v>
      </c>
      <c r="I23" s="86">
        <f t="shared" si="3"/>
        <v>2517</v>
      </c>
      <c r="J23" s="86">
        <f t="shared" si="3"/>
        <v>3304</v>
      </c>
      <c r="K23" s="86">
        <f t="shared" si="3"/>
        <v>2627</v>
      </c>
      <c r="L23" s="86">
        <f t="shared" si="3"/>
        <v>2599</v>
      </c>
      <c r="M23" s="86">
        <f t="shared" si="3"/>
        <v>7421</v>
      </c>
      <c r="N23" s="80">
        <f t="shared" si="3"/>
        <v>39434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&amp;R11. számú melléklet a 3/2015.(II.12.) számú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4.57421875" style="0" customWidth="1"/>
    <col min="2" max="2" width="20.7109375" style="0" customWidth="1"/>
    <col min="3" max="3" width="29.28125" style="0" customWidth="1"/>
    <col min="4" max="4" width="17.8515625" style="0" customWidth="1"/>
  </cols>
  <sheetData>
    <row r="1" ht="15">
      <c r="C1" s="260"/>
    </row>
    <row r="3" spans="1:7" ht="15">
      <c r="A3" s="485" t="s">
        <v>717</v>
      </c>
      <c r="B3" s="485"/>
      <c r="C3" s="485"/>
      <c r="D3" s="485"/>
      <c r="E3" s="485"/>
      <c r="F3" s="264"/>
      <c r="G3" s="264"/>
    </row>
    <row r="4" spans="1:7" ht="15">
      <c r="A4" s="485"/>
      <c r="B4" s="485"/>
      <c r="C4" s="485"/>
      <c r="D4" s="485"/>
      <c r="E4" s="485"/>
      <c r="F4" s="264"/>
      <c r="G4" s="264"/>
    </row>
    <row r="5" spans="1:7" ht="21" customHeight="1">
      <c r="A5" s="485" t="s">
        <v>710</v>
      </c>
      <c r="B5" s="485"/>
      <c r="C5" s="485"/>
      <c r="D5" s="485"/>
      <c r="E5" s="485"/>
      <c r="F5" s="264"/>
      <c r="G5" s="264"/>
    </row>
    <row r="6" spans="1:7" ht="24" customHeight="1">
      <c r="A6" s="485" t="s">
        <v>711</v>
      </c>
      <c r="B6" s="485"/>
      <c r="C6" s="485"/>
      <c r="D6" s="485"/>
      <c r="E6" s="485"/>
      <c r="F6" s="264"/>
      <c r="G6" s="264"/>
    </row>
    <row r="7" ht="23.25" customHeight="1"/>
    <row r="8" spans="2:4" ht="35.25" customHeight="1">
      <c r="B8" s="262" t="s">
        <v>712</v>
      </c>
      <c r="C8" s="262" t="s">
        <v>713</v>
      </c>
      <c r="D8" s="262" t="s">
        <v>714</v>
      </c>
    </row>
    <row r="9" spans="2:4" ht="23.25" customHeight="1">
      <c r="B9" s="263">
        <v>107055</v>
      </c>
      <c r="C9" s="261" t="s">
        <v>677</v>
      </c>
      <c r="D9" s="263">
        <v>1</v>
      </c>
    </row>
    <row r="10" spans="2:4" ht="23.25" customHeight="1">
      <c r="B10" s="265" t="s">
        <v>726</v>
      </c>
      <c r="C10" s="261" t="s">
        <v>715</v>
      </c>
      <c r="D10" s="263">
        <v>14</v>
      </c>
    </row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</sheetData>
  <sheetProtection/>
  <mergeCells count="3">
    <mergeCell ref="A3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&amp;R12. számú melléklet a  3/2015.(II.12.) számú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140625" defaultRowHeight="15"/>
  <cols>
    <col min="1" max="1" width="4.8515625" style="175" customWidth="1"/>
    <col min="2" max="2" width="58.8515625" style="175" customWidth="1"/>
    <col min="3" max="3" width="16.7109375" style="175" customWidth="1"/>
    <col min="4" max="16384" width="9.140625" style="175" customWidth="1"/>
  </cols>
  <sheetData>
    <row r="1" spans="1:3" ht="33" customHeight="1">
      <c r="A1" s="486" t="s">
        <v>719</v>
      </c>
      <c r="B1" s="486"/>
      <c r="C1" s="486"/>
    </row>
    <row r="2" spans="1:4" ht="15.75" customHeight="1" thickBot="1">
      <c r="A2" s="176"/>
      <c r="B2" s="176"/>
      <c r="C2" s="177" t="s">
        <v>647</v>
      </c>
      <c r="D2" s="178"/>
    </row>
    <row r="3" spans="1:3" ht="26.25" customHeight="1" thickBot="1">
      <c r="A3" s="179" t="s">
        <v>479</v>
      </c>
      <c r="B3" s="180" t="s">
        <v>648</v>
      </c>
      <c r="C3" s="181" t="s">
        <v>695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7</v>
      </c>
      <c r="B5" s="186" t="s">
        <v>649</v>
      </c>
      <c r="C5" s="187">
        <v>1815</v>
      </c>
    </row>
    <row r="6" spans="1:3" ht="24.75">
      <c r="A6" s="188" t="s">
        <v>8</v>
      </c>
      <c r="B6" s="189" t="s">
        <v>650</v>
      </c>
      <c r="C6" s="190">
        <v>131</v>
      </c>
    </row>
    <row r="7" spans="1:3" ht="15">
      <c r="A7" s="188" t="s">
        <v>9</v>
      </c>
      <c r="B7" s="191" t="s">
        <v>651</v>
      </c>
      <c r="C7" s="190"/>
    </row>
    <row r="8" spans="1:3" ht="24.75">
      <c r="A8" s="188" t="s">
        <v>10</v>
      </c>
      <c r="B8" s="191" t="s">
        <v>652</v>
      </c>
      <c r="C8" s="190"/>
    </row>
    <row r="9" spans="1:3" ht="15">
      <c r="A9" s="192" t="s">
        <v>434</v>
      </c>
      <c r="B9" s="191" t="s">
        <v>653</v>
      </c>
      <c r="C9" s="193">
        <v>8</v>
      </c>
    </row>
    <row r="10" spans="1:3" ht="15.75" thickBot="1">
      <c r="A10" s="188" t="s">
        <v>435</v>
      </c>
      <c r="B10" s="194" t="s">
        <v>654</v>
      </c>
      <c r="C10" s="190"/>
    </row>
    <row r="11" spans="1:3" ht="15.75" thickBot="1">
      <c r="A11" s="487" t="s">
        <v>655</v>
      </c>
      <c r="B11" s="488"/>
      <c r="C11" s="195">
        <f>SUM(C5:C10)</f>
        <v>1954</v>
      </c>
    </row>
    <row r="12" spans="1:3" ht="23.25" customHeight="1">
      <c r="A12" s="489" t="s">
        <v>656</v>
      </c>
      <c r="B12" s="489"/>
      <c r="C12" s="48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CE,Normál"&amp;10 13. melléklet a 3/2015.(II.12.)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SheetLayoutView="100" zoomScalePageLayoutView="0" workbookViewId="0" topLeftCell="A1">
      <selection activeCell="AI11" sqref="AI11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0.4218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366" t="s">
        <v>716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</row>
    <row r="2" spans="1:67" ht="35.25" customHeight="1">
      <c r="A2" s="366" t="s">
        <v>689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</row>
    <row r="3" spans="1:67" ht="33" customHeight="1">
      <c r="A3" s="366" t="s">
        <v>685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/>
      <c r="BE3" s="366"/>
      <c r="BF3" s="366"/>
      <c r="BG3" s="366"/>
      <c r="BH3" s="366"/>
      <c r="BI3" s="366"/>
      <c r="BJ3" s="366"/>
      <c r="BK3" s="366"/>
      <c r="BL3" s="366"/>
      <c r="BM3" s="366"/>
      <c r="BN3" s="366"/>
      <c r="BO3" s="366"/>
    </row>
    <row r="4" spans="1:66" ht="15.75" customHeight="1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258"/>
      <c r="AF4" s="258"/>
      <c r="AG4" s="355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1" t="s">
        <v>2</v>
      </c>
    </row>
    <row r="5" spans="1:67" ht="49.5" customHeight="1">
      <c r="A5" s="350" t="s">
        <v>4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3" t="s">
        <v>658</v>
      </c>
      <c r="AB5" s="351"/>
      <c r="AC5" s="351"/>
      <c r="AD5" s="351"/>
      <c r="AE5" s="353" t="s">
        <v>686</v>
      </c>
      <c r="AF5" s="351"/>
      <c r="AG5" s="351"/>
      <c r="AH5" s="351"/>
      <c r="AI5" s="196" t="s">
        <v>691</v>
      </c>
      <c r="AJ5" s="350" t="s">
        <v>4</v>
      </c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63" t="s">
        <v>658</v>
      </c>
      <c r="BK5" s="364"/>
      <c r="BL5" s="364"/>
      <c r="BM5" s="365"/>
      <c r="BN5" s="196" t="s">
        <v>686</v>
      </c>
      <c r="BO5" s="196" t="s">
        <v>691</v>
      </c>
    </row>
    <row r="6" spans="1:67" s="2" customFormat="1" ht="19.5" customHeight="1">
      <c r="A6" s="348" t="s">
        <v>400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34">
        <v>14735</v>
      </c>
      <c r="AB6" s="335"/>
      <c r="AC6" s="335"/>
      <c r="AD6" s="336"/>
      <c r="AE6" s="334">
        <f>AA6*1.05</f>
        <v>15471.75</v>
      </c>
      <c r="AF6" s="335"/>
      <c r="AG6" s="335"/>
      <c r="AH6" s="336"/>
      <c r="AI6" s="242">
        <f>AE6*1.05</f>
        <v>16245.337500000001</v>
      </c>
      <c r="AJ6" s="340" t="s">
        <v>409</v>
      </c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2"/>
      <c r="BJ6" s="334">
        <v>27330</v>
      </c>
      <c r="BK6" s="335"/>
      <c r="BL6" s="335"/>
      <c r="BM6" s="335"/>
      <c r="BN6" s="232">
        <f>BJ6*1.05</f>
        <v>28696.5</v>
      </c>
      <c r="BO6" s="232">
        <f>BN6*1.05</f>
        <v>30131.325</v>
      </c>
    </row>
    <row r="7" spans="1:67" ht="19.5" customHeight="1">
      <c r="A7" s="340" t="s">
        <v>401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34">
        <v>1342</v>
      </c>
      <c r="AB7" s="335"/>
      <c r="AC7" s="335"/>
      <c r="AD7" s="336"/>
      <c r="AE7" s="334">
        <f aca="true" t="shared" si="0" ref="AE7:AE14">AA7*1.05</f>
        <v>1409.1000000000001</v>
      </c>
      <c r="AF7" s="335"/>
      <c r="AG7" s="335"/>
      <c r="AH7" s="336"/>
      <c r="AI7" s="242">
        <f aca="true" t="shared" si="1" ref="AI7:AI14">AE7*1.05</f>
        <v>1479.5550000000003</v>
      </c>
      <c r="AJ7" s="340" t="s">
        <v>410</v>
      </c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2"/>
      <c r="BJ7" s="334">
        <v>0</v>
      </c>
      <c r="BK7" s="335"/>
      <c r="BL7" s="335"/>
      <c r="BM7" s="335"/>
      <c r="BN7" s="232">
        <f aca="true" t="shared" si="2" ref="BN7:BN15">BJ7*1.05</f>
        <v>0</v>
      </c>
      <c r="BO7" s="232">
        <f aca="true" t="shared" si="3" ref="BO7:BO14">BN7*1.05</f>
        <v>0</v>
      </c>
    </row>
    <row r="8" spans="1:67" ht="19.5" customHeight="1">
      <c r="A8" s="348" t="s">
        <v>402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34">
        <f>SUM(AA6:AD7)</f>
        <v>16077</v>
      </c>
      <c r="AB8" s="335"/>
      <c r="AC8" s="335"/>
      <c r="AD8" s="336"/>
      <c r="AE8" s="334">
        <f t="shared" si="0"/>
        <v>16880.850000000002</v>
      </c>
      <c r="AF8" s="335"/>
      <c r="AG8" s="335"/>
      <c r="AH8" s="336"/>
      <c r="AI8" s="242">
        <f t="shared" si="1"/>
        <v>17724.8925</v>
      </c>
      <c r="AJ8" s="340" t="s">
        <v>411</v>
      </c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2"/>
      <c r="BJ8" s="334">
        <v>1800</v>
      </c>
      <c r="BK8" s="335"/>
      <c r="BL8" s="335"/>
      <c r="BM8" s="335"/>
      <c r="BN8" s="232">
        <f t="shared" si="2"/>
        <v>1890</v>
      </c>
      <c r="BO8" s="232">
        <f t="shared" si="3"/>
        <v>1984.5</v>
      </c>
    </row>
    <row r="9" spans="1:67" s="3" customFormat="1" ht="33" customHeight="1">
      <c r="A9" s="340" t="s">
        <v>69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34">
        <v>2586</v>
      </c>
      <c r="AB9" s="335"/>
      <c r="AC9" s="335"/>
      <c r="AD9" s="336"/>
      <c r="AE9" s="334">
        <f t="shared" si="0"/>
        <v>2715.3</v>
      </c>
      <c r="AF9" s="335"/>
      <c r="AG9" s="335"/>
      <c r="AH9" s="336"/>
      <c r="AI9" s="242">
        <f t="shared" si="1"/>
        <v>2851.0650000000005</v>
      </c>
      <c r="AJ9" s="337" t="s">
        <v>412</v>
      </c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9"/>
      <c r="BJ9" s="334">
        <v>130</v>
      </c>
      <c r="BK9" s="335"/>
      <c r="BL9" s="335"/>
      <c r="BM9" s="335"/>
      <c r="BN9" s="232">
        <v>211</v>
      </c>
      <c r="BO9" s="232">
        <f t="shared" si="3"/>
        <v>221.55</v>
      </c>
    </row>
    <row r="10" spans="1:67" ht="27.75" customHeight="1">
      <c r="A10" s="340" t="s">
        <v>403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34">
        <v>7397</v>
      </c>
      <c r="AB10" s="335"/>
      <c r="AC10" s="335"/>
      <c r="AD10" s="336"/>
      <c r="AE10" s="334">
        <f t="shared" si="0"/>
        <v>7766.85</v>
      </c>
      <c r="AF10" s="335"/>
      <c r="AG10" s="335"/>
      <c r="AH10" s="336"/>
      <c r="AI10" s="242">
        <v>8079</v>
      </c>
      <c r="AJ10" s="340" t="s">
        <v>413</v>
      </c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2"/>
      <c r="BJ10" s="334"/>
      <c r="BK10" s="335"/>
      <c r="BL10" s="335"/>
      <c r="BM10" s="335"/>
      <c r="BN10" s="232">
        <f t="shared" si="2"/>
        <v>0</v>
      </c>
      <c r="BO10" s="232">
        <f t="shared" si="3"/>
        <v>0</v>
      </c>
    </row>
    <row r="11" spans="1:67" ht="19.5" customHeight="1">
      <c r="A11" s="337" t="s">
        <v>404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4">
        <v>2100</v>
      </c>
      <c r="AB11" s="335"/>
      <c r="AC11" s="335"/>
      <c r="AD11" s="336"/>
      <c r="AE11" s="334">
        <f t="shared" si="0"/>
        <v>2205</v>
      </c>
      <c r="AF11" s="335"/>
      <c r="AG11" s="335"/>
      <c r="AH11" s="336"/>
      <c r="AI11" s="242">
        <f t="shared" si="1"/>
        <v>2315.25</v>
      </c>
      <c r="AJ11" s="340" t="s">
        <v>414</v>
      </c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2"/>
      <c r="BJ11" s="334">
        <v>0</v>
      </c>
      <c r="BK11" s="335"/>
      <c r="BL11" s="335"/>
      <c r="BM11" s="335"/>
      <c r="BN11" s="232"/>
      <c r="BO11" s="232">
        <f t="shared" si="3"/>
        <v>0</v>
      </c>
    </row>
    <row r="12" spans="1:67" ht="19.5" customHeight="1">
      <c r="A12" s="337" t="s">
        <v>405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4">
        <v>2600</v>
      </c>
      <c r="AB12" s="335"/>
      <c r="AC12" s="335"/>
      <c r="AD12" s="336"/>
      <c r="AE12" s="334">
        <f t="shared" si="0"/>
        <v>2730</v>
      </c>
      <c r="AF12" s="335"/>
      <c r="AG12" s="335"/>
      <c r="AH12" s="336"/>
      <c r="AI12" s="242">
        <f t="shared" si="1"/>
        <v>2866.5</v>
      </c>
      <c r="AJ12" s="340" t="s">
        <v>567</v>
      </c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2"/>
      <c r="BJ12" s="334">
        <v>0</v>
      </c>
      <c r="BK12" s="335"/>
      <c r="BL12" s="335"/>
      <c r="BM12" s="335"/>
      <c r="BN12" s="232">
        <f t="shared" si="2"/>
        <v>0</v>
      </c>
      <c r="BO12" s="232">
        <f t="shared" si="3"/>
        <v>0</v>
      </c>
    </row>
    <row r="13" spans="1:67" s="3" customFormat="1" ht="19.5" customHeight="1">
      <c r="A13" s="346" t="s">
        <v>406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34">
        <v>0</v>
      </c>
      <c r="AB13" s="335"/>
      <c r="AC13" s="335"/>
      <c r="AD13" s="336"/>
      <c r="AE13" s="334">
        <f t="shared" si="0"/>
        <v>0</v>
      </c>
      <c r="AF13" s="335"/>
      <c r="AG13" s="335"/>
      <c r="AH13" s="336"/>
      <c r="AI13" s="242">
        <f t="shared" si="1"/>
        <v>0</v>
      </c>
      <c r="AJ13" s="490"/>
      <c r="AK13" s="490"/>
      <c r="AL13" s="490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91"/>
      <c r="BK13" s="91"/>
      <c r="BL13" s="91"/>
      <c r="BM13" s="91"/>
      <c r="BN13" s="232">
        <f t="shared" si="2"/>
        <v>0</v>
      </c>
      <c r="BO13" s="232">
        <f t="shared" si="3"/>
        <v>0</v>
      </c>
    </row>
    <row r="14" spans="1:67" s="3" customFormat="1" ht="19.5" customHeight="1">
      <c r="A14" s="337" t="s">
        <v>407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4"/>
      <c r="AB14" s="335"/>
      <c r="AC14" s="335"/>
      <c r="AD14" s="336"/>
      <c r="AE14" s="334">
        <f t="shared" si="0"/>
        <v>0</v>
      </c>
      <c r="AF14" s="335"/>
      <c r="AG14" s="335"/>
      <c r="AH14" s="336"/>
      <c r="AI14" s="242">
        <f t="shared" si="1"/>
        <v>0</v>
      </c>
      <c r="AJ14" s="491"/>
      <c r="AK14" s="491"/>
      <c r="AL14" s="491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91"/>
      <c r="BK14" s="91"/>
      <c r="BL14" s="91"/>
      <c r="BM14" s="91"/>
      <c r="BN14" s="232">
        <f t="shared" si="2"/>
        <v>0</v>
      </c>
      <c r="BO14" s="232">
        <f t="shared" si="3"/>
        <v>0</v>
      </c>
    </row>
    <row r="15" spans="1:67" ht="19.5" customHeight="1">
      <c r="A15" s="337" t="s">
        <v>408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4"/>
      <c r="AB15" s="335"/>
      <c r="AC15" s="335"/>
      <c r="AD15" s="336"/>
      <c r="AE15" s="334"/>
      <c r="AF15" s="335"/>
      <c r="AG15" s="335"/>
      <c r="AH15" s="336"/>
      <c r="AI15" s="242"/>
      <c r="AJ15" s="492"/>
      <c r="AK15" s="492"/>
      <c r="AL15" s="492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91"/>
      <c r="BK15" s="91"/>
      <c r="BL15" s="91"/>
      <c r="BM15" s="91"/>
      <c r="BN15" s="232">
        <f t="shared" si="2"/>
        <v>0</v>
      </c>
      <c r="BO15" s="232"/>
    </row>
    <row r="16" spans="1:67" s="3" customFormat="1" ht="19.5" customHeight="1">
      <c r="A16" s="346" t="s">
        <v>683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34">
        <f>SUM(AA8:AD15)</f>
        <v>30760</v>
      </c>
      <c r="AB16" s="335"/>
      <c r="AC16" s="335"/>
      <c r="AD16" s="336"/>
      <c r="AE16" s="334">
        <f>AE8+AE9+AE10+AE11+AE12+AE13</f>
        <v>32298</v>
      </c>
      <c r="AF16" s="335"/>
      <c r="AG16" s="335"/>
      <c r="AH16" s="336"/>
      <c r="AI16" s="242">
        <f>AI8+AI9+AI10+AI11+AI12</f>
        <v>33836.707500000004</v>
      </c>
      <c r="AJ16" s="337" t="s">
        <v>678</v>
      </c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9"/>
      <c r="BJ16" s="334">
        <f>SUM(BJ6:BM15)</f>
        <v>29260</v>
      </c>
      <c r="BK16" s="335"/>
      <c r="BL16" s="335"/>
      <c r="BM16" s="335"/>
      <c r="BN16" s="232">
        <f>SUM(BN6:BN15)</f>
        <v>30797.5</v>
      </c>
      <c r="BO16" s="232">
        <f>SUM(BO6:BO15)</f>
        <v>32337.375</v>
      </c>
    </row>
    <row r="17" spans="1:67" s="9" customFormat="1" ht="19.5" customHeight="1">
      <c r="A17" s="337" t="s">
        <v>416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9"/>
      <c r="AA17" s="343"/>
      <c r="AB17" s="343"/>
      <c r="AC17" s="343"/>
      <c r="AD17" s="343"/>
      <c r="AE17" s="343"/>
      <c r="AF17" s="343"/>
      <c r="AG17" s="343"/>
      <c r="AH17" s="343"/>
      <c r="AI17" s="243"/>
      <c r="AJ17" s="337" t="s">
        <v>421</v>
      </c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9"/>
      <c r="BJ17" s="334"/>
      <c r="BK17" s="335"/>
      <c r="BL17" s="335"/>
      <c r="BM17" s="335"/>
      <c r="BN17" s="232"/>
      <c r="BO17" s="232"/>
    </row>
    <row r="18" spans="1:67" s="9" customFormat="1" ht="19.5" customHeight="1">
      <c r="A18" s="325" t="s">
        <v>417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7"/>
      <c r="AA18" s="343"/>
      <c r="AB18" s="343"/>
      <c r="AC18" s="343"/>
      <c r="AD18" s="343"/>
      <c r="AE18" s="343"/>
      <c r="AF18" s="343"/>
      <c r="AG18" s="343"/>
      <c r="AH18" s="343"/>
      <c r="AI18" s="242">
        <f>AE18*1.05</f>
        <v>0</v>
      </c>
      <c r="AJ18" s="325" t="s">
        <v>422</v>
      </c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7"/>
      <c r="BJ18" s="334"/>
      <c r="BK18" s="335"/>
      <c r="BL18" s="335"/>
      <c r="BM18" s="335"/>
      <c r="BN18" s="232"/>
      <c r="BO18" s="232"/>
    </row>
    <row r="19" spans="1:67" s="9" customFormat="1" ht="19.5" customHeight="1">
      <c r="A19" s="325" t="s">
        <v>418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7"/>
      <c r="AA19" s="343"/>
      <c r="AB19" s="343"/>
      <c r="AC19" s="343"/>
      <c r="AD19" s="343"/>
      <c r="AE19" s="343"/>
      <c r="AF19" s="343"/>
      <c r="AG19" s="343"/>
      <c r="AH19" s="343"/>
      <c r="AI19" s="243"/>
      <c r="AJ19" s="340" t="s">
        <v>423</v>
      </c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2"/>
      <c r="BJ19" s="334">
        <v>1500</v>
      </c>
      <c r="BK19" s="335"/>
      <c r="BL19" s="335"/>
      <c r="BM19" s="335"/>
      <c r="BN19" s="232">
        <v>1500</v>
      </c>
      <c r="BO19" s="232">
        <v>1500</v>
      </c>
    </row>
    <row r="20" spans="1:67" s="9" customFormat="1" ht="19.5" customHeight="1">
      <c r="A20" s="325" t="s">
        <v>419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7"/>
      <c r="AA20" s="343"/>
      <c r="AB20" s="343"/>
      <c r="AC20" s="343"/>
      <c r="AD20" s="343"/>
      <c r="AE20" s="343"/>
      <c r="AF20" s="343"/>
      <c r="AG20" s="343"/>
      <c r="AH20" s="343"/>
      <c r="AI20" s="243"/>
      <c r="AJ20" s="337" t="s">
        <v>424</v>
      </c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9"/>
      <c r="BJ20" s="334"/>
      <c r="BK20" s="335"/>
      <c r="BL20" s="335"/>
      <c r="BM20" s="335"/>
      <c r="BN20" s="232"/>
      <c r="BO20" s="232"/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0"/>
      <c r="AB21" s="90"/>
      <c r="AC21" s="90"/>
      <c r="AD21" s="90"/>
      <c r="AE21" s="90"/>
      <c r="AF21" s="90"/>
      <c r="AG21" s="90"/>
      <c r="AH21" s="90"/>
      <c r="AI21" s="90"/>
      <c r="AJ21" s="325" t="s">
        <v>425</v>
      </c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7"/>
      <c r="BJ21" s="334"/>
      <c r="BK21" s="335"/>
      <c r="BL21" s="335"/>
      <c r="BM21" s="336"/>
      <c r="BN21" s="90"/>
      <c r="BO21" s="90"/>
    </row>
    <row r="22" spans="1:67" s="9" customFormat="1" ht="19.5" customHeight="1">
      <c r="A22" s="325" t="s">
        <v>684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7"/>
      <c r="AA22" s="343">
        <f>SUM(AA17:AD20)</f>
        <v>0</v>
      </c>
      <c r="AB22" s="343"/>
      <c r="AC22" s="343"/>
      <c r="AD22" s="343"/>
      <c r="AE22" s="343">
        <f>SUM(AE17:AH20)</f>
        <v>0</v>
      </c>
      <c r="AF22" s="343"/>
      <c r="AG22" s="343"/>
      <c r="AH22" s="343"/>
      <c r="AI22" s="243">
        <v>0</v>
      </c>
      <c r="AJ22" s="325" t="s">
        <v>679</v>
      </c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7"/>
      <c r="BJ22" s="334">
        <f>SUM(BJ17:BM21)</f>
        <v>1500</v>
      </c>
      <c r="BK22" s="335"/>
      <c r="BL22" s="335"/>
      <c r="BM22" s="336"/>
      <c r="BN22" s="243">
        <f>SUM(BN17:BN20)</f>
        <v>1500</v>
      </c>
      <c r="BO22" s="243">
        <v>1500</v>
      </c>
    </row>
    <row r="23" spans="1:67" s="9" customFormat="1" ht="19.5" customHeight="1">
      <c r="A23" s="325" t="s">
        <v>550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7"/>
      <c r="AA23" s="343">
        <f>AA16+AA22</f>
        <v>30760</v>
      </c>
      <c r="AB23" s="343"/>
      <c r="AC23" s="343"/>
      <c r="AD23" s="343"/>
      <c r="AE23" s="343">
        <f>AE16+AE22</f>
        <v>32298</v>
      </c>
      <c r="AF23" s="343"/>
      <c r="AG23" s="343"/>
      <c r="AH23" s="343"/>
      <c r="AI23" s="243">
        <f>AI16+AI22</f>
        <v>33836.707500000004</v>
      </c>
      <c r="AJ23" s="325" t="s">
        <v>551</v>
      </c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7"/>
      <c r="BJ23" s="334">
        <f>BJ16+BJ22</f>
        <v>30760</v>
      </c>
      <c r="BK23" s="335"/>
      <c r="BL23" s="335"/>
      <c r="BM23" s="336"/>
      <c r="BN23" s="243">
        <f>BN16+BN22</f>
        <v>32297.5</v>
      </c>
      <c r="BO23" s="243">
        <f>BO16+BO22</f>
        <v>33837.375</v>
      </c>
    </row>
    <row r="24" spans="1:67" s="9" customFormat="1" ht="19.5" customHeight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200"/>
      <c r="BK24" s="200"/>
      <c r="BL24" s="200"/>
      <c r="BM24" s="200"/>
      <c r="BN24" s="200"/>
      <c r="BO24" s="200"/>
    </row>
    <row r="25" ht="19.5" customHeight="1"/>
    <row r="26" spans="43:52" ht="12.75"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</row>
    <row r="27" spans="43:52" ht="12.75"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</row>
    <row r="28" spans="43:52" ht="12.75"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</row>
    <row r="29" spans="43:52" ht="12.75"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</row>
  </sheetData>
  <sheetProtection/>
  <mergeCells count="98">
    <mergeCell ref="AE8:AH8"/>
    <mergeCell ref="A1:BO1"/>
    <mergeCell ref="A2:BO2"/>
    <mergeCell ref="A3:BO3"/>
    <mergeCell ref="AE5:AH5"/>
    <mergeCell ref="AE6:AH6"/>
    <mergeCell ref="AE7:AH7"/>
    <mergeCell ref="A6:Z6"/>
    <mergeCell ref="AA6:AD6"/>
    <mergeCell ref="A7:Z7"/>
    <mergeCell ref="AE20:AH20"/>
    <mergeCell ref="AE22:AH22"/>
    <mergeCell ref="AE23:AH23"/>
    <mergeCell ref="AE16:AH16"/>
    <mergeCell ref="AE17:AH17"/>
    <mergeCell ref="AE18:AH18"/>
    <mergeCell ref="AE19:AH19"/>
    <mergeCell ref="AQ27:AZ27"/>
    <mergeCell ref="AQ28:AZ28"/>
    <mergeCell ref="BJ22:BM22"/>
    <mergeCell ref="AQ29:AZ29"/>
    <mergeCell ref="AQ26:AZ26"/>
    <mergeCell ref="AJ23:BI23"/>
    <mergeCell ref="AJ22:BI22"/>
    <mergeCell ref="BJ11:BM11"/>
    <mergeCell ref="BJ9:BM9"/>
    <mergeCell ref="AJ10:BI10"/>
    <mergeCell ref="BJ10:BM10"/>
    <mergeCell ref="AJ11:BI11"/>
    <mergeCell ref="BJ23:BM23"/>
    <mergeCell ref="AJ13:AL13"/>
    <mergeCell ref="AJ14:AL14"/>
    <mergeCell ref="AJ15:AL15"/>
    <mergeCell ref="AJ21:BI21"/>
    <mergeCell ref="AE9:AH9"/>
    <mergeCell ref="AE10:AH10"/>
    <mergeCell ref="AE11:AH11"/>
    <mergeCell ref="BJ6:BM6"/>
    <mergeCell ref="AJ7:BI7"/>
    <mergeCell ref="BJ7:BM7"/>
    <mergeCell ref="AJ6:BI6"/>
    <mergeCell ref="BJ8:BM8"/>
    <mergeCell ref="AJ8:BI8"/>
    <mergeCell ref="AJ9:BI9"/>
    <mergeCell ref="BJ21:BM21"/>
    <mergeCell ref="AJ12:BI12"/>
    <mergeCell ref="AJ17:BI17"/>
    <mergeCell ref="BJ17:BM17"/>
    <mergeCell ref="AJ16:BI16"/>
    <mergeCell ref="BJ16:BM16"/>
    <mergeCell ref="AJ20:BI20"/>
    <mergeCell ref="BJ20:BM20"/>
    <mergeCell ref="BJ18:BM18"/>
    <mergeCell ref="AJ19:BI19"/>
    <mergeCell ref="BJ19:BM19"/>
    <mergeCell ref="AJ18:BI18"/>
    <mergeCell ref="AE12:AH12"/>
    <mergeCell ref="AE13:AH13"/>
    <mergeCell ref="AE14:AH14"/>
    <mergeCell ref="AE15:AH15"/>
    <mergeCell ref="BJ12:BM12"/>
    <mergeCell ref="A22:Z22"/>
    <mergeCell ref="AA22:AD22"/>
    <mergeCell ref="AA14:AD14"/>
    <mergeCell ref="AA13:AD13"/>
    <mergeCell ref="AA17:AD17"/>
    <mergeCell ref="A13:Z13"/>
    <mergeCell ref="AA15:AD15"/>
    <mergeCell ref="A18:Z18"/>
    <mergeCell ref="AA18:AD18"/>
    <mergeCell ref="A17:Z17"/>
    <mergeCell ref="AA16:AD16"/>
    <mergeCell ref="A10:Z10"/>
    <mergeCell ref="A15:Z15"/>
    <mergeCell ref="AA11:AD11"/>
    <mergeCell ref="AA10:AD10"/>
    <mergeCell ref="A19:Z19"/>
    <mergeCell ref="AA19:AD19"/>
    <mergeCell ref="AA7:AD7"/>
    <mergeCell ref="A23:Z23"/>
    <mergeCell ref="AA23:AD23"/>
    <mergeCell ref="A20:Z20"/>
    <mergeCell ref="A11:Z11"/>
    <mergeCell ref="A16:Z16"/>
    <mergeCell ref="A14:Z14"/>
    <mergeCell ref="AA20:AD20"/>
    <mergeCell ref="A12:Z12"/>
    <mergeCell ref="AA12:AD12"/>
    <mergeCell ref="BJ5:BM5"/>
    <mergeCell ref="AG4:BM4"/>
    <mergeCell ref="AJ5:BI5"/>
    <mergeCell ref="A4:AD4"/>
    <mergeCell ref="A8:Z8"/>
    <mergeCell ref="A9:Z9"/>
    <mergeCell ref="A5:Z5"/>
    <mergeCell ref="AA5:AD5"/>
    <mergeCell ref="AA8:AD8"/>
    <mergeCell ref="AA9:AD9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&amp;R14.  sz.  melléklet a 3/2015.(II.12.)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4"/>
  <sheetViews>
    <sheetView view="pageBreakPreview" zoomScaleSheetLayoutView="100" zoomScalePageLayoutView="0" workbookViewId="0" topLeftCell="A1">
      <selection activeCell="AG8" sqref="AG8:AJ8"/>
    </sheetView>
  </sheetViews>
  <sheetFormatPr defaultColWidth="9.140625" defaultRowHeight="15"/>
  <cols>
    <col min="1" max="2" width="2.7109375" style="4" customWidth="1"/>
    <col min="3" max="45" width="2.7109375" style="1" customWidth="1"/>
    <col min="46" max="16384" width="9.140625" style="1" customWidth="1"/>
  </cols>
  <sheetData>
    <row r="1" spans="1:72" ht="31.5" customHeight="1">
      <c r="A1" s="366" t="s">
        <v>717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</row>
    <row r="2" spans="1:72" ht="33" customHeight="1">
      <c r="A2" s="367" t="s">
        <v>689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</row>
    <row r="3" spans="1:36" ht="25.5" customHeight="1">
      <c r="A3" s="421" t="s">
        <v>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</row>
    <row r="4" spans="1:36" ht="15.75" customHeight="1">
      <c r="A4" s="355" t="s">
        <v>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</row>
    <row r="5" spans="1:36" ht="34.5" customHeight="1">
      <c r="A5" s="417" t="s">
        <v>3</v>
      </c>
      <c r="B5" s="418"/>
      <c r="C5" s="419" t="s">
        <v>4</v>
      </c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8" t="s">
        <v>5</v>
      </c>
      <c r="AD5" s="420"/>
      <c r="AE5" s="420"/>
      <c r="AF5" s="420"/>
      <c r="AG5" s="418" t="s">
        <v>6</v>
      </c>
      <c r="AH5" s="420"/>
      <c r="AI5" s="420"/>
      <c r="AJ5" s="420"/>
    </row>
    <row r="6" spans="1:36" ht="12.75">
      <c r="A6" s="423" t="s">
        <v>7</v>
      </c>
      <c r="B6" s="424"/>
      <c r="C6" s="425" t="s">
        <v>8</v>
      </c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5" t="s">
        <v>9</v>
      </c>
      <c r="AD6" s="426"/>
      <c r="AE6" s="426"/>
      <c r="AF6" s="427"/>
      <c r="AG6" s="425" t="s">
        <v>10</v>
      </c>
      <c r="AH6" s="426"/>
      <c r="AI6" s="426"/>
      <c r="AJ6" s="427"/>
    </row>
    <row r="7" spans="1:36" ht="19.5" customHeight="1">
      <c r="A7" s="368" t="s">
        <v>11</v>
      </c>
      <c r="B7" s="369"/>
      <c r="C7" s="412" t="s">
        <v>12</v>
      </c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4" t="s">
        <v>13</v>
      </c>
      <c r="AD7" s="415"/>
      <c r="AE7" s="415"/>
      <c r="AF7" s="416"/>
      <c r="AG7" s="373">
        <v>14655</v>
      </c>
      <c r="AH7" s="374"/>
      <c r="AI7" s="374"/>
      <c r="AJ7" s="375"/>
    </row>
    <row r="8" spans="1:36" ht="19.5" customHeight="1">
      <c r="A8" s="368" t="s">
        <v>14</v>
      </c>
      <c r="B8" s="369"/>
      <c r="C8" s="412" t="s">
        <v>15</v>
      </c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372" t="s">
        <v>16</v>
      </c>
      <c r="AD8" s="372"/>
      <c r="AE8" s="372"/>
      <c r="AF8" s="372"/>
      <c r="AG8" s="373">
        <v>0</v>
      </c>
      <c r="AH8" s="374"/>
      <c r="AI8" s="374"/>
      <c r="AJ8" s="375"/>
    </row>
    <row r="9" spans="1:36" ht="19.5" customHeight="1">
      <c r="A9" s="368" t="s">
        <v>17</v>
      </c>
      <c r="B9" s="369"/>
      <c r="C9" s="412" t="s">
        <v>18</v>
      </c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372" t="s">
        <v>19</v>
      </c>
      <c r="AD9" s="372"/>
      <c r="AE9" s="372"/>
      <c r="AF9" s="372"/>
      <c r="AG9" s="373"/>
      <c r="AH9" s="374"/>
      <c r="AI9" s="374"/>
      <c r="AJ9" s="375"/>
    </row>
    <row r="10" spans="1:36" ht="19.5" customHeight="1">
      <c r="A10" s="368" t="s">
        <v>20</v>
      </c>
      <c r="B10" s="369"/>
      <c r="C10" s="407" t="s">
        <v>21</v>
      </c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372" t="s">
        <v>22</v>
      </c>
      <c r="AD10" s="372"/>
      <c r="AE10" s="372"/>
      <c r="AF10" s="372"/>
      <c r="AG10" s="373"/>
      <c r="AH10" s="374"/>
      <c r="AI10" s="374"/>
      <c r="AJ10" s="375"/>
    </row>
    <row r="11" spans="1:36" ht="19.5" customHeight="1">
      <c r="A11" s="368" t="s">
        <v>23</v>
      </c>
      <c r="B11" s="369"/>
      <c r="C11" s="407" t="s">
        <v>24</v>
      </c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372" t="s">
        <v>25</v>
      </c>
      <c r="AD11" s="372"/>
      <c r="AE11" s="372"/>
      <c r="AF11" s="372"/>
      <c r="AG11" s="373"/>
      <c r="AH11" s="374"/>
      <c r="AI11" s="374"/>
      <c r="AJ11" s="375"/>
    </row>
    <row r="12" spans="1:36" ht="19.5" customHeight="1">
      <c r="A12" s="368" t="s">
        <v>26</v>
      </c>
      <c r="B12" s="369"/>
      <c r="C12" s="407" t="s">
        <v>27</v>
      </c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372" t="s">
        <v>28</v>
      </c>
      <c r="AD12" s="372"/>
      <c r="AE12" s="372"/>
      <c r="AF12" s="372"/>
      <c r="AG12" s="373"/>
      <c r="AH12" s="374"/>
      <c r="AI12" s="374"/>
      <c r="AJ12" s="375"/>
    </row>
    <row r="13" spans="1:36" ht="19.5" customHeight="1">
      <c r="A13" s="368" t="s">
        <v>29</v>
      </c>
      <c r="B13" s="369"/>
      <c r="C13" s="407" t="s">
        <v>30</v>
      </c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372" t="s">
        <v>31</v>
      </c>
      <c r="AD13" s="372"/>
      <c r="AE13" s="372"/>
      <c r="AF13" s="372"/>
      <c r="AG13" s="373">
        <v>60</v>
      </c>
      <c r="AH13" s="374"/>
      <c r="AI13" s="374"/>
      <c r="AJ13" s="375"/>
    </row>
    <row r="14" spans="1:36" ht="19.5" customHeight="1">
      <c r="A14" s="368" t="s">
        <v>32</v>
      </c>
      <c r="B14" s="369"/>
      <c r="C14" s="407" t="s">
        <v>33</v>
      </c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9" t="s">
        <v>34</v>
      </c>
      <c r="AD14" s="410"/>
      <c r="AE14" s="410"/>
      <c r="AF14" s="411"/>
      <c r="AG14" s="373">
        <v>20</v>
      </c>
      <c r="AH14" s="374"/>
      <c r="AI14" s="374"/>
      <c r="AJ14" s="375"/>
    </row>
    <row r="15" spans="1:36" ht="19.5" customHeight="1">
      <c r="A15" s="368" t="s">
        <v>35</v>
      </c>
      <c r="B15" s="369"/>
      <c r="C15" s="401" t="s">
        <v>36</v>
      </c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372" t="s">
        <v>37</v>
      </c>
      <c r="AD15" s="372"/>
      <c r="AE15" s="372"/>
      <c r="AF15" s="372"/>
      <c r="AG15" s="373"/>
      <c r="AH15" s="374"/>
      <c r="AI15" s="374"/>
      <c r="AJ15" s="375"/>
    </row>
    <row r="16" spans="1:36" ht="19.5" customHeight="1">
      <c r="A16" s="368" t="s">
        <v>38</v>
      </c>
      <c r="B16" s="369"/>
      <c r="C16" s="401" t="s">
        <v>39</v>
      </c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372" t="s">
        <v>40</v>
      </c>
      <c r="AD16" s="372"/>
      <c r="AE16" s="372"/>
      <c r="AF16" s="372"/>
      <c r="AG16" s="373"/>
      <c r="AH16" s="374"/>
      <c r="AI16" s="374"/>
      <c r="AJ16" s="375"/>
    </row>
    <row r="17" spans="1:36" ht="19.5" customHeight="1">
      <c r="A17" s="368" t="s">
        <v>41</v>
      </c>
      <c r="B17" s="369"/>
      <c r="C17" s="401" t="s">
        <v>42</v>
      </c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372" t="s">
        <v>43</v>
      </c>
      <c r="AD17" s="372"/>
      <c r="AE17" s="372"/>
      <c r="AF17" s="372"/>
      <c r="AG17" s="373"/>
      <c r="AH17" s="374"/>
      <c r="AI17" s="374"/>
      <c r="AJ17" s="375"/>
    </row>
    <row r="18" spans="1:36" s="2" customFormat="1" ht="19.5" customHeight="1">
      <c r="A18" s="368" t="s">
        <v>44</v>
      </c>
      <c r="B18" s="369"/>
      <c r="C18" s="401" t="s">
        <v>45</v>
      </c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372" t="s">
        <v>46</v>
      </c>
      <c r="AD18" s="372"/>
      <c r="AE18" s="372"/>
      <c r="AF18" s="372"/>
      <c r="AG18" s="373"/>
      <c r="AH18" s="374"/>
      <c r="AI18" s="374"/>
      <c r="AJ18" s="375"/>
    </row>
    <row r="19" spans="1:36" s="2" customFormat="1" ht="19.5" customHeight="1">
      <c r="A19" s="368" t="s">
        <v>47</v>
      </c>
      <c r="B19" s="369"/>
      <c r="C19" s="401" t="s">
        <v>48</v>
      </c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372" t="s">
        <v>49</v>
      </c>
      <c r="AD19" s="372"/>
      <c r="AE19" s="372"/>
      <c r="AF19" s="372"/>
      <c r="AG19" s="373"/>
      <c r="AH19" s="374"/>
      <c r="AI19" s="374"/>
      <c r="AJ19" s="375"/>
    </row>
    <row r="20" spans="1:36" s="2" customFormat="1" ht="19.5" customHeight="1">
      <c r="A20" s="376" t="s">
        <v>50</v>
      </c>
      <c r="B20" s="377"/>
      <c r="C20" s="405" t="s">
        <v>51</v>
      </c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382" t="s">
        <v>52</v>
      </c>
      <c r="AD20" s="382"/>
      <c r="AE20" s="382"/>
      <c r="AF20" s="382"/>
      <c r="AG20" s="383">
        <f>SUM(AG7:AJ19)</f>
        <v>14735</v>
      </c>
      <c r="AH20" s="384"/>
      <c r="AI20" s="384"/>
      <c r="AJ20" s="385"/>
    </row>
    <row r="21" spans="1:36" ht="19.5" customHeight="1">
      <c r="A21" s="368" t="s">
        <v>53</v>
      </c>
      <c r="B21" s="369"/>
      <c r="C21" s="401" t="s">
        <v>54</v>
      </c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372" t="s">
        <v>55</v>
      </c>
      <c r="AD21" s="372"/>
      <c r="AE21" s="372"/>
      <c r="AF21" s="372"/>
      <c r="AG21" s="373">
        <v>1032</v>
      </c>
      <c r="AH21" s="374"/>
      <c r="AI21" s="374"/>
      <c r="AJ21" s="375"/>
    </row>
    <row r="22" spans="1:36" ht="29.25" customHeight="1">
      <c r="A22" s="368" t="s">
        <v>56</v>
      </c>
      <c r="B22" s="369"/>
      <c r="C22" s="401" t="s">
        <v>57</v>
      </c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372" t="s">
        <v>58</v>
      </c>
      <c r="AD22" s="372"/>
      <c r="AE22" s="372"/>
      <c r="AF22" s="372"/>
      <c r="AG22" s="373"/>
      <c r="AH22" s="374"/>
      <c r="AI22" s="374"/>
      <c r="AJ22" s="375"/>
    </row>
    <row r="23" spans="1:36" ht="19.5" customHeight="1">
      <c r="A23" s="368" t="s">
        <v>59</v>
      </c>
      <c r="B23" s="369"/>
      <c r="C23" s="389" t="s">
        <v>60</v>
      </c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72" t="s">
        <v>61</v>
      </c>
      <c r="AD23" s="372"/>
      <c r="AE23" s="372"/>
      <c r="AF23" s="372"/>
      <c r="AG23" s="373">
        <v>310</v>
      </c>
      <c r="AH23" s="374"/>
      <c r="AI23" s="374"/>
      <c r="AJ23" s="375"/>
    </row>
    <row r="24" spans="1:36" ht="19.5" customHeight="1">
      <c r="A24" s="376" t="s">
        <v>62</v>
      </c>
      <c r="B24" s="377"/>
      <c r="C24" s="399" t="s">
        <v>63</v>
      </c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382" t="s">
        <v>64</v>
      </c>
      <c r="AD24" s="382"/>
      <c r="AE24" s="382"/>
      <c r="AF24" s="382"/>
      <c r="AG24" s="383">
        <f>SUM(AG21:AJ23)</f>
        <v>1342</v>
      </c>
      <c r="AH24" s="384"/>
      <c r="AI24" s="384"/>
      <c r="AJ24" s="385"/>
    </row>
    <row r="25" spans="1:36" ht="19.5" customHeight="1">
      <c r="A25" s="376" t="s">
        <v>65</v>
      </c>
      <c r="B25" s="377"/>
      <c r="C25" s="405" t="s">
        <v>66</v>
      </c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382" t="s">
        <v>67</v>
      </c>
      <c r="AD25" s="382"/>
      <c r="AE25" s="382"/>
      <c r="AF25" s="382"/>
      <c r="AG25" s="383">
        <f>AG24+AG20</f>
        <v>16077</v>
      </c>
      <c r="AH25" s="384"/>
      <c r="AI25" s="384"/>
      <c r="AJ25" s="385"/>
    </row>
    <row r="26" spans="1:36" s="3" customFormat="1" ht="19.5" customHeight="1">
      <c r="A26" s="376" t="s">
        <v>68</v>
      </c>
      <c r="B26" s="377"/>
      <c r="C26" s="399" t="s">
        <v>69</v>
      </c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382" t="s">
        <v>70</v>
      </c>
      <c r="AD26" s="382"/>
      <c r="AE26" s="382"/>
      <c r="AF26" s="382"/>
      <c r="AG26" s="383">
        <v>2586</v>
      </c>
      <c r="AH26" s="384"/>
      <c r="AI26" s="384"/>
      <c r="AJ26" s="385"/>
    </row>
    <row r="27" spans="1:36" ht="19.5" customHeight="1">
      <c r="A27" s="368" t="s">
        <v>71</v>
      </c>
      <c r="B27" s="369"/>
      <c r="C27" s="401" t="s">
        <v>72</v>
      </c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372" t="s">
        <v>73</v>
      </c>
      <c r="AD27" s="372"/>
      <c r="AE27" s="372"/>
      <c r="AF27" s="372"/>
      <c r="AG27" s="373">
        <v>314</v>
      </c>
      <c r="AH27" s="374"/>
      <c r="AI27" s="374"/>
      <c r="AJ27" s="375"/>
    </row>
    <row r="28" spans="1:36" ht="19.5" customHeight="1">
      <c r="A28" s="368" t="s">
        <v>74</v>
      </c>
      <c r="B28" s="369"/>
      <c r="C28" s="401" t="s">
        <v>75</v>
      </c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372" t="s">
        <v>76</v>
      </c>
      <c r="AD28" s="372"/>
      <c r="AE28" s="372"/>
      <c r="AF28" s="372"/>
      <c r="AG28" s="373">
        <v>2245</v>
      </c>
      <c r="AH28" s="374"/>
      <c r="AI28" s="374"/>
      <c r="AJ28" s="375"/>
    </row>
    <row r="29" spans="1:36" ht="19.5" customHeight="1">
      <c r="A29" s="368" t="s">
        <v>77</v>
      </c>
      <c r="B29" s="369"/>
      <c r="C29" s="401" t="s">
        <v>78</v>
      </c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372" t="s">
        <v>79</v>
      </c>
      <c r="AD29" s="372"/>
      <c r="AE29" s="372"/>
      <c r="AF29" s="372"/>
      <c r="AG29" s="373">
        <v>0</v>
      </c>
      <c r="AH29" s="374"/>
      <c r="AI29" s="374"/>
      <c r="AJ29" s="375"/>
    </row>
    <row r="30" spans="1:36" ht="19.5" customHeight="1">
      <c r="A30" s="376" t="s">
        <v>80</v>
      </c>
      <c r="B30" s="377"/>
      <c r="C30" s="399" t="s">
        <v>81</v>
      </c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382" t="s">
        <v>82</v>
      </c>
      <c r="AD30" s="382"/>
      <c r="AE30" s="382"/>
      <c r="AF30" s="382"/>
      <c r="AG30" s="383">
        <f>SUM(AG27:AJ29)</f>
        <v>2559</v>
      </c>
      <c r="AH30" s="384"/>
      <c r="AI30" s="384"/>
      <c r="AJ30" s="385"/>
    </row>
    <row r="31" spans="1:36" ht="19.5" customHeight="1">
      <c r="A31" s="368" t="s">
        <v>83</v>
      </c>
      <c r="B31" s="369"/>
      <c r="C31" s="401" t="s">
        <v>84</v>
      </c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372" t="s">
        <v>85</v>
      </c>
      <c r="AD31" s="372"/>
      <c r="AE31" s="372"/>
      <c r="AF31" s="372"/>
      <c r="AG31" s="373">
        <v>64</v>
      </c>
      <c r="AH31" s="374"/>
      <c r="AI31" s="374"/>
      <c r="AJ31" s="375"/>
    </row>
    <row r="32" spans="1:36" ht="19.5" customHeight="1">
      <c r="A32" s="368" t="s">
        <v>86</v>
      </c>
      <c r="B32" s="369"/>
      <c r="C32" s="401" t="s">
        <v>87</v>
      </c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372" t="s">
        <v>88</v>
      </c>
      <c r="AD32" s="372"/>
      <c r="AE32" s="372"/>
      <c r="AF32" s="372"/>
      <c r="AG32" s="373">
        <v>421</v>
      </c>
      <c r="AH32" s="374"/>
      <c r="AI32" s="374"/>
      <c r="AJ32" s="375"/>
    </row>
    <row r="33" spans="1:36" ht="19.5" customHeight="1">
      <c r="A33" s="376" t="s">
        <v>89</v>
      </c>
      <c r="B33" s="377"/>
      <c r="C33" s="399" t="s">
        <v>90</v>
      </c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382" t="s">
        <v>91</v>
      </c>
      <c r="AD33" s="382"/>
      <c r="AE33" s="382"/>
      <c r="AF33" s="382"/>
      <c r="AG33" s="383">
        <f>SUM(AG31:AJ32)</f>
        <v>485</v>
      </c>
      <c r="AH33" s="384"/>
      <c r="AI33" s="384"/>
      <c r="AJ33" s="385"/>
    </row>
    <row r="34" spans="1:36" ht="19.5" customHeight="1">
      <c r="A34" s="368" t="s">
        <v>92</v>
      </c>
      <c r="B34" s="369"/>
      <c r="C34" s="401" t="s">
        <v>93</v>
      </c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372" t="s">
        <v>94</v>
      </c>
      <c r="AD34" s="372"/>
      <c r="AE34" s="372"/>
      <c r="AF34" s="372"/>
      <c r="AG34" s="373">
        <v>1046</v>
      </c>
      <c r="AH34" s="374"/>
      <c r="AI34" s="374"/>
      <c r="AJ34" s="375"/>
    </row>
    <row r="35" spans="1:36" ht="19.5" customHeight="1">
      <c r="A35" s="368" t="s">
        <v>95</v>
      </c>
      <c r="B35" s="369"/>
      <c r="C35" s="401" t="s">
        <v>96</v>
      </c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372" t="s">
        <v>97</v>
      </c>
      <c r="AD35" s="372"/>
      <c r="AE35" s="372"/>
      <c r="AF35" s="372"/>
      <c r="AG35" s="373"/>
      <c r="AH35" s="374"/>
      <c r="AI35" s="374"/>
      <c r="AJ35" s="375"/>
    </row>
    <row r="36" spans="1:36" ht="19.5" customHeight="1">
      <c r="A36" s="368" t="s">
        <v>98</v>
      </c>
      <c r="B36" s="369"/>
      <c r="C36" s="401" t="s">
        <v>99</v>
      </c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372" t="s">
        <v>100</v>
      </c>
      <c r="AD36" s="372"/>
      <c r="AE36" s="372"/>
      <c r="AF36" s="372"/>
      <c r="AG36" s="373"/>
      <c r="AH36" s="374"/>
      <c r="AI36" s="374"/>
      <c r="AJ36" s="375"/>
    </row>
    <row r="37" spans="1:36" ht="19.5" customHeight="1">
      <c r="A37" s="368" t="s">
        <v>101</v>
      </c>
      <c r="B37" s="369"/>
      <c r="C37" s="401" t="s">
        <v>102</v>
      </c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372" t="s">
        <v>103</v>
      </c>
      <c r="AD37" s="372"/>
      <c r="AE37" s="372"/>
      <c r="AF37" s="372"/>
      <c r="AG37" s="373">
        <v>257</v>
      </c>
      <c r="AH37" s="374"/>
      <c r="AI37" s="374"/>
      <c r="AJ37" s="375"/>
    </row>
    <row r="38" spans="1:36" ht="19.5" customHeight="1">
      <c r="A38" s="368" t="s">
        <v>104</v>
      </c>
      <c r="B38" s="369"/>
      <c r="C38" s="403" t="s">
        <v>105</v>
      </c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372" t="s">
        <v>106</v>
      </c>
      <c r="AD38" s="372"/>
      <c r="AE38" s="372"/>
      <c r="AF38" s="372"/>
      <c r="AG38" s="373"/>
      <c r="AH38" s="374"/>
      <c r="AI38" s="374"/>
      <c r="AJ38" s="375"/>
    </row>
    <row r="39" spans="1:36" ht="19.5" customHeight="1">
      <c r="A39" s="368" t="s">
        <v>107</v>
      </c>
      <c r="B39" s="369"/>
      <c r="C39" s="389" t="s">
        <v>108</v>
      </c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72" t="s">
        <v>109</v>
      </c>
      <c r="AD39" s="372"/>
      <c r="AE39" s="372"/>
      <c r="AF39" s="372"/>
      <c r="AG39" s="373">
        <v>357</v>
      </c>
      <c r="AH39" s="374"/>
      <c r="AI39" s="374"/>
      <c r="AJ39" s="375"/>
    </row>
    <row r="40" spans="1:36" ht="19.5" customHeight="1">
      <c r="A40" s="368" t="s">
        <v>110</v>
      </c>
      <c r="B40" s="369"/>
      <c r="C40" s="401" t="s">
        <v>111</v>
      </c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372" t="s">
        <v>112</v>
      </c>
      <c r="AD40" s="372"/>
      <c r="AE40" s="372"/>
      <c r="AF40" s="372"/>
      <c r="AG40" s="373">
        <v>798</v>
      </c>
      <c r="AH40" s="374"/>
      <c r="AI40" s="374"/>
      <c r="AJ40" s="375"/>
    </row>
    <row r="41" spans="1:36" ht="19.5" customHeight="1">
      <c r="A41" s="376" t="s">
        <v>113</v>
      </c>
      <c r="B41" s="377"/>
      <c r="C41" s="399" t="s">
        <v>114</v>
      </c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382" t="s">
        <v>115</v>
      </c>
      <c r="AD41" s="382"/>
      <c r="AE41" s="382"/>
      <c r="AF41" s="382"/>
      <c r="AG41" s="383">
        <f>SUM(AG34:AJ40)</f>
        <v>2458</v>
      </c>
      <c r="AH41" s="384"/>
      <c r="AI41" s="384"/>
      <c r="AJ41" s="385"/>
    </row>
    <row r="42" spans="1:36" ht="19.5" customHeight="1">
      <c r="A42" s="368" t="s">
        <v>116</v>
      </c>
      <c r="B42" s="369"/>
      <c r="C42" s="401" t="s">
        <v>117</v>
      </c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372" t="s">
        <v>118</v>
      </c>
      <c r="AD42" s="372"/>
      <c r="AE42" s="372"/>
      <c r="AF42" s="372"/>
      <c r="AG42" s="373"/>
      <c r="AH42" s="374"/>
      <c r="AI42" s="374"/>
      <c r="AJ42" s="375"/>
    </row>
    <row r="43" spans="1:36" ht="19.5" customHeight="1">
      <c r="A43" s="368" t="s">
        <v>119</v>
      </c>
      <c r="B43" s="369"/>
      <c r="C43" s="401" t="s">
        <v>120</v>
      </c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372" t="s">
        <v>121</v>
      </c>
      <c r="AD43" s="372"/>
      <c r="AE43" s="372"/>
      <c r="AF43" s="372"/>
      <c r="AG43" s="373"/>
      <c r="AH43" s="374"/>
      <c r="AI43" s="374"/>
      <c r="AJ43" s="375"/>
    </row>
    <row r="44" spans="1:36" ht="19.5" customHeight="1">
      <c r="A44" s="376" t="s">
        <v>122</v>
      </c>
      <c r="B44" s="377"/>
      <c r="C44" s="399" t="s">
        <v>123</v>
      </c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382" t="s">
        <v>124</v>
      </c>
      <c r="AD44" s="382"/>
      <c r="AE44" s="382"/>
      <c r="AF44" s="382"/>
      <c r="AG44" s="383">
        <f>SUM(AG42:AJ43)</f>
        <v>0</v>
      </c>
      <c r="AH44" s="384"/>
      <c r="AI44" s="384"/>
      <c r="AJ44" s="385"/>
    </row>
    <row r="45" spans="1:36" ht="19.5" customHeight="1">
      <c r="A45" s="368" t="s">
        <v>125</v>
      </c>
      <c r="B45" s="369"/>
      <c r="C45" s="401" t="s">
        <v>126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372" t="s">
        <v>127</v>
      </c>
      <c r="AD45" s="372"/>
      <c r="AE45" s="372"/>
      <c r="AF45" s="372"/>
      <c r="AG45" s="373">
        <v>1445</v>
      </c>
      <c r="AH45" s="374"/>
      <c r="AI45" s="374"/>
      <c r="AJ45" s="375"/>
    </row>
    <row r="46" spans="1:36" ht="19.5" customHeight="1">
      <c r="A46" s="368" t="s">
        <v>128</v>
      </c>
      <c r="B46" s="369"/>
      <c r="C46" s="401" t="s">
        <v>129</v>
      </c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372" t="s">
        <v>130</v>
      </c>
      <c r="AD46" s="372"/>
      <c r="AE46" s="372"/>
      <c r="AF46" s="372"/>
      <c r="AG46" s="373"/>
      <c r="AH46" s="374"/>
      <c r="AI46" s="374"/>
      <c r="AJ46" s="375"/>
    </row>
    <row r="47" spans="1:36" ht="19.5" customHeight="1">
      <c r="A47" s="368" t="s">
        <v>131</v>
      </c>
      <c r="B47" s="369"/>
      <c r="C47" s="401" t="s">
        <v>132</v>
      </c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372" t="s">
        <v>133</v>
      </c>
      <c r="AD47" s="372"/>
      <c r="AE47" s="372"/>
      <c r="AF47" s="372"/>
      <c r="AG47" s="373">
        <v>250</v>
      </c>
      <c r="AH47" s="374"/>
      <c r="AI47" s="374"/>
      <c r="AJ47" s="375"/>
    </row>
    <row r="48" spans="1:36" ht="19.5" customHeight="1">
      <c r="A48" s="368" t="s">
        <v>134</v>
      </c>
      <c r="B48" s="369"/>
      <c r="C48" s="401" t="s">
        <v>135</v>
      </c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372" t="s">
        <v>136</v>
      </c>
      <c r="AD48" s="372"/>
      <c r="AE48" s="372"/>
      <c r="AF48" s="372"/>
      <c r="AG48" s="373">
        <v>0</v>
      </c>
      <c r="AH48" s="374"/>
      <c r="AI48" s="374"/>
      <c r="AJ48" s="375"/>
    </row>
    <row r="49" spans="1:36" ht="19.5" customHeight="1">
      <c r="A49" s="368" t="s">
        <v>137</v>
      </c>
      <c r="B49" s="369"/>
      <c r="C49" s="401" t="s">
        <v>138</v>
      </c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372" t="s">
        <v>139</v>
      </c>
      <c r="AD49" s="372"/>
      <c r="AE49" s="372"/>
      <c r="AF49" s="372"/>
      <c r="AG49" s="373">
        <v>200</v>
      </c>
      <c r="AH49" s="374"/>
      <c r="AI49" s="374"/>
      <c r="AJ49" s="375"/>
    </row>
    <row r="50" spans="1:36" ht="19.5" customHeight="1">
      <c r="A50" s="376" t="s">
        <v>140</v>
      </c>
      <c r="B50" s="377"/>
      <c r="C50" s="399" t="s">
        <v>141</v>
      </c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382" t="s">
        <v>142</v>
      </c>
      <c r="AD50" s="382"/>
      <c r="AE50" s="382"/>
      <c r="AF50" s="382"/>
      <c r="AG50" s="383">
        <f>SUM(AG45:AJ49)</f>
        <v>1895</v>
      </c>
      <c r="AH50" s="384"/>
      <c r="AI50" s="384"/>
      <c r="AJ50" s="385"/>
    </row>
    <row r="51" spans="1:36" ht="19.5" customHeight="1">
      <c r="A51" s="376" t="s">
        <v>143</v>
      </c>
      <c r="B51" s="377"/>
      <c r="C51" s="399" t="s">
        <v>144</v>
      </c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382" t="s">
        <v>145</v>
      </c>
      <c r="AD51" s="382"/>
      <c r="AE51" s="382"/>
      <c r="AF51" s="382"/>
      <c r="AG51" s="383">
        <f>AG30+AG33+AG41+AG44+AG50</f>
        <v>7397</v>
      </c>
      <c r="AH51" s="384"/>
      <c r="AI51" s="384"/>
      <c r="AJ51" s="385"/>
    </row>
    <row r="52" spans="1:36" ht="19.5" customHeight="1">
      <c r="A52" s="368" t="s">
        <v>146</v>
      </c>
      <c r="B52" s="369"/>
      <c r="C52" s="370" t="s">
        <v>147</v>
      </c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2" t="s">
        <v>148</v>
      </c>
      <c r="AD52" s="372"/>
      <c r="AE52" s="372"/>
      <c r="AF52" s="372"/>
      <c r="AG52" s="373"/>
      <c r="AH52" s="374"/>
      <c r="AI52" s="374"/>
      <c r="AJ52" s="375"/>
    </row>
    <row r="53" spans="1:36" ht="19.5" customHeight="1">
      <c r="A53" s="368" t="s">
        <v>149</v>
      </c>
      <c r="B53" s="369"/>
      <c r="C53" s="370" t="s">
        <v>150</v>
      </c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2" t="s">
        <v>151</v>
      </c>
      <c r="AD53" s="372"/>
      <c r="AE53" s="372"/>
      <c r="AF53" s="372"/>
      <c r="AG53" s="373"/>
      <c r="AH53" s="374"/>
      <c r="AI53" s="374"/>
      <c r="AJ53" s="375"/>
    </row>
    <row r="54" spans="1:36" ht="19.5" customHeight="1">
      <c r="A54" s="368" t="s">
        <v>152</v>
      </c>
      <c r="B54" s="369"/>
      <c r="C54" s="397" t="s">
        <v>153</v>
      </c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72" t="s">
        <v>154</v>
      </c>
      <c r="AD54" s="372"/>
      <c r="AE54" s="372"/>
      <c r="AF54" s="372"/>
      <c r="AG54" s="373"/>
      <c r="AH54" s="374"/>
      <c r="AI54" s="374"/>
      <c r="AJ54" s="375"/>
    </row>
    <row r="55" spans="1:36" ht="19.5" customHeight="1">
      <c r="A55" s="368" t="s">
        <v>155</v>
      </c>
      <c r="B55" s="369"/>
      <c r="C55" s="397" t="s">
        <v>156</v>
      </c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72" t="s">
        <v>157</v>
      </c>
      <c r="AD55" s="372"/>
      <c r="AE55" s="372"/>
      <c r="AF55" s="372"/>
      <c r="AG55" s="373">
        <v>0</v>
      </c>
      <c r="AH55" s="374"/>
      <c r="AI55" s="374"/>
      <c r="AJ55" s="375"/>
    </row>
    <row r="56" spans="1:36" ht="19.5" customHeight="1">
      <c r="A56" s="368" t="s">
        <v>158</v>
      </c>
      <c r="B56" s="369"/>
      <c r="C56" s="397" t="s">
        <v>159</v>
      </c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72" t="s">
        <v>160</v>
      </c>
      <c r="AD56" s="372"/>
      <c r="AE56" s="372"/>
      <c r="AF56" s="372"/>
      <c r="AG56" s="373">
        <v>0</v>
      </c>
      <c r="AH56" s="374"/>
      <c r="AI56" s="374"/>
      <c r="AJ56" s="375"/>
    </row>
    <row r="57" spans="1:36" ht="19.5" customHeight="1">
      <c r="A57" s="368" t="s">
        <v>161</v>
      </c>
      <c r="B57" s="369"/>
      <c r="C57" s="370" t="s">
        <v>162</v>
      </c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2" t="s">
        <v>163</v>
      </c>
      <c r="AD57" s="372"/>
      <c r="AE57" s="372"/>
      <c r="AF57" s="372"/>
      <c r="AG57" s="373">
        <v>483</v>
      </c>
      <c r="AH57" s="374"/>
      <c r="AI57" s="374"/>
      <c r="AJ57" s="375"/>
    </row>
    <row r="58" spans="1:36" ht="19.5" customHeight="1">
      <c r="A58" s="368" t="s">
        <v>164</v>
      </c>
      <c r="B58" s="369"/>
      <c r="C58" s="370" t="s">
        <v>165</v>
      </c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2" t="s">
        <v>166</v>
      </c>
      <c r="AD58" s="372"/>
      <c r="AE58" s="372"/>
      <c r="AF58" s="372"/>
      <c r="AG58" s="373"/>
      <c r="AH58" s="374"/>
      <c r="AI58" s="374"/>
      <c r="AJ58" s="375"/>
    </row>
    <row r="59" spans="1:36" ht="19.5" customHeight="1">
      <c r="A59" s="368" t="s">
        <v>167</v>
      </c>
      <c r="B59" s="369"/>
      <c r="C59" s="370" t="s">
        <v>168</v>
      </c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2" t="s">
        <v>169</v>
      </c>
      <c r="AD59" s="372"/>
      <c r="AE59" s="372"/>
      <c r="AF59" s="372"/>
      <c r="AG59" s="373">
        <v>2109</v>
      </c>
      <c r="AH59" s="374"/>
      <c r="AI59" s="374"/>
      <c r="AJ59" s="375"/>
    </row>
    <row r="60" spans="1:36" ht="19.5" customHeight="1">
      <c r="A60" s="376" t="s">
        <v>170</v>
      </c>
      <c r="B60" s="377"/>
      <c r="C60" s="380" t="s">
        <v>171</v>
      </c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2" t="s">
        <v>172</v>
      </c>
      <c r="AD60" s="382"/>
      <c r="AE60" s="382"/>
      <c r="AF60" s="382"/>
      <c r="AG60" s="383">
        <f>SUM(AG52:AJ59)</f>
        <v>2592</v>
      </c>
      <c r="AH60" s="384"/>
      <c r="AI60" s="384"/>
      <c r="AJ60" s="385"/>
    </row>
    <row r="61" spans="1:36" ht="19.5" customHeight="1">
      <c r="A61" s="368" t="s">
        <v>173</v>
      </c>
      <c r="B61" s="369"/>
      <c r="C61" s="395" t="s">
        <v>174</v>
      </c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396"/>
      <c r="AC61" s="372" t="s">
        <v>175</v>
      </c>
      <c r="AD61" s="372"/>
      <c r="AE61" s="372"/>
      <c r="AF61" s="372"/>
      <c r="AG61" s="373"/>
      <c r="AH61" s="374"/>
      <c r="AI61" s="374"/>
      <c r="AJ61" s="375"/>
    </row>
    <row r="62" spans="1:36" ht="19.5" customHeight="1">
      <c r="A62" s="368" t="s">
        <v>176</v>
      </c>
      <c r="B62" s="369"/>
      <c r="C62" s="395" t="s">
        <v>177</v>
      </c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  <c r="R62" s="396"/>
      <c r="S62" s="396"/>
      <c r="T62" s="396"/>
      <c r="U62" s="396"/>
      <c r="V62" s="396"/>
      <c r="W62" s="396"/>
      <c r="X62" s="396"/>
      <c r="Y62" s="396"/>
      <c r="Z62" s="396"/>
      <c r="AA62" s="396"/>
      <c r="AB62" s="396"/>
      <c r="AC62" s="372" t="s">
        <v>178</v>
      </c>
      <c r="AD62" s="372"/>
      <c r="AE62" s="372"/>
      <c r="AF62" s="372"/>
      <c r="AG62" s="373"/>
      <c r="AH62" s="374"/>
      <c r="AI62" s="374"/>
      <c r="AJ62" s="375"/>
    </row>
    <row r="63" spans="1:36" ht="29.25" customHeight="1">
      <c r="A63" s="368" t="s">
        <v>179</v>
      </c>
      <c r="B63" s="369"/>
      <c r="C63" s="395" t="s">
        <v>180</v>
      </c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  <c r="T63" s="396"/>
      <c r="U63" s="396"/>
      <c r="V63" s="396"/>
      <c r="W63" s="396"/>
      <c r="X63" s="396"/>
      <c r="Y63" s="396"/>
      <c r="Z63" s="396"/>
      <c r="AA63" s="396"/>
      <c r="AB63" s="396"/>
      <c r="AC63" s="372" t="s">
        <v>181</v>
      </c>
      <c r="AD63" s="372"/>
      <c r="AE63" s="372"/>
      <c r="AF63" s="372"/>
      <c r="AG63" s="373"/>
      <c r="AH63" s="374"/>
      <c r="AI63" s="374"/>
      <c r="AJ63" s="375"/>
    </row>
    <row r="64" spans="1:36" ht="29.25" customHeight="1">
      <c r="A64" s="368" t="s">
        <v>182</v>
      </c>
      <c r="B64" s="369"/>
      <c r="C64" s="395" t="s">
        <v>183</v>
      </c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R64" s="396"/>
      <c r="S64" s="396"/>
      <c r="T64" s="396"/>
      <c r="U64" s="396"/>
      <c r="V64" s="396"/>
      <c r="W64" s="396"/>
      <c r="X64" s="396"/>
      <c r="Y64" s="396"/>
      <c r="Z64" s="396"/>
      <c r="AA64" s="396"/>
      <c r="AB64" s="396"/>
      <c r="AC64" s="372" t="s">
        <v>184</v>
      </c>
      <c r="AD64" s="372"/>
      <c r="AE64" s="372"/>
      <c r="AF64" s="372"/>
      <c r="AG64" s="373"/>
      <c r="AH64" s="374"/>
      <c r="AI64" s="374"/>
      <c r="AJ64" s="375"/>
    </row>
    <row r="65" spans="1:36" ht="29.25" customHeight="1">
      <c r="A65" s="368" t="s">
        <v>185</v>
      </c>
      <c r="B65" s="369"/>
      <c r="C65" s="395" t="s">
        <v>186</v>
      </c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Q65" s="396"/>
      <c r="R65" s="396"/>
      <c r="S65" s="396"/>
      <c r="T65" s="396"/>
      <c r="U65" s="396"/>
      <c r="V65" s="396"/>
      <c r="W65" s="396"/>
      <c r="X65" s="396"/>
      <c r="Y65" s="396"/>
      <c r="Z65" s="396"/>
      <c r="AA65" s="396"/>
      <c r="AB65" s="396"/>
      <c r="AC65" s="372" t="s">
        <v>187</v>
      </c>
      <c r="AD65" s="372"/>
      <c r="AE65" s="372"/>
      <c r="AF65" s="372"/>
      <c r="AG65" s="373"/>
      <c r="AH65" s="374"/>
      <c r="AI65" s="374"/>
      <c r="AJ65" s="375"/>
    </row>
    <row r="66" spans="1:36" ht="19.5" customHeight="1">
      <c r="A66" s="368" t="s">
        <v>188</v>
      </c>
      <c r="B66" s="369"/>
      <c r="C66" s="395" t="s">
        <v>189</v>
      </c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72" t="s">
        <v>190</v>
      </c>
      <c r="AD66" s="372"/>
      <c r="AE66" s="372"/>
      <c r="AF66" s="372"/>
      <c r="AG66" s="373">
        <v>1940</v>
      </c>
      <c r="AH66" s="374"/>
      <c r="AI66" s="374"/>
      <c r="AJ66" s="375"/>
    </row>
    <row r="67" spans="1:36" ht="29.25" customHeight="1">
      <c r="A67" s="368" t="s">
        <v>191</v>
      </c>
      <c r="B67" s="369"/>
      <c r="C67" s="395" t="s">
        <v>192</v>
      </c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72" t="s">
        <v>193</v>
      </c>
      <c r="AD67" s="372"/>
      <c r="AE67" s="372"/>
      <c r="AF67" s="372"/>
      <c r="AG67" s="373"/>
      <c r="AH67" s="374"/>
      <c r="AI67" s="374"/>
      <c r="AJ67" s="375"/>
    </row>
    <row r="68" spans="1:36" ht="29.25" customHeight="1">
      <c r="A68" s="368" t="s">
        <v>194</v>
      </c>
      <c r="B68" s="369"/>
      <c r="C68" s="395" t="s">
        <v>195</v>
      </c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396"/>
      <c r="AC68" s="372" t="s">
        <v>196</v>
      </c>
      <c r="AD68" s="372"/>
      <c r="AE68" s="372"/>
      <c r="AF68" s="372"/>
      <c r="AG68" s="373"/>
      <c r="AH68" s="374"/>
      <c r="AI68" s="374"/>
      <c r="AJ68" s="375"/>
    </row>
    <row r="69" spans="1:36" ht="19.5" customHeight="1">
      <c r="A69" s="368" t="s">
        <v>197</v>
      </c>
      <c r="B69" s="369"/>
      <c r="C69" s="395" t="s">
        <v>198</v>
      </c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6"/>
      <c r="U69" s="396"/>
      <c r="V69" s="396"/>
      <c r="W69" s="396"/>
      <c r="X69" s="396"/>
      <c r="Y69" s="396"/>
      <c r="Z69" s="396"/>
      <c r="AA69" s="396"/>
      <c r="AB69" s="396"/>
      <c r="AC69" s="372" t="s">
        <v>199</v>
      </c>
      <c r="AD69" s="372"/>
      <c r="AE69" s="372"/>
      <c r="AF69" s="372"/>
      <c r="AG69" s="373"/>
      <c r="AH69" s="374"/>
      <c r="AI69" s="374"/>
      <c r="AJ69" s="375"/>
    </row>
    <row r="70" spans="1:36" ht="19.5" customHeight="1">
      <c r="A70" s="368" t="s">
        <v>200</v>
      </c>
      <c r="B70" s="369"/>
      <c r="C70" s="393" t="s">
        <v>201</v>
      </c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72" t="s">
        <v>202</v>
      </c>
      <c r="AD70" s="372"/>
      <c r="AE70" s="372"/>
      <c r="AF70" s="372"/>
      <c r="AG70" s="373"/>
      <c r="AH70" s="374"/>
      <c r="AI70" s="374"/>
      <c r="AJ70" s="375"/>
    </row>
    <row r="71" spans="1:36" ht="19.5" customHeight="1">
      <c r="A71" s="368" t="s">
        <v>203</v>
      </c>
      <c r="B71" s="369"/>
      <c r="C71" s="395" t="s">
        <v>204</v>
      </c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 s="396"/>
      <c r="R71" s="396"/>
      <c r="S71" s="396"/>
      <c r="T71" s="396"/>
      <c r="U71" s="396"/>
      <c r="V71" s="396"/>
      <c r="W71" s="396"/>
      <c r="X71" s="396"/>
      <c r="Y71" s="396"/>
      <c r="Z71" s="396"/>
      <c r="AA71" s="396"/>
      <c r="AB71" s="396"/>
      <c r="AC71" s="372" t="s">
        <v>205</v>
      </c>
      <c r="AD71" s="372"/>
      <c r="AE71" s="372"/>
      <c r="AF71" s="372"/>
      <c r="AG71" s="373">
        <v>65</v>
      </c>
      <c r="AH71" s="374"/>
      <c r="AI71" s="374"/>
      <c r="AJ71" s="375"/>
    </row>
    <row r="72" spans="1:36" ht="19.5" customHeight="1">
      <c r="A72" s="368" t="s">
        <v>206</v>
      </c>
      <c r="B72" s="369"/>
      <c r="C72" s="393" t="s">
        <v>207</v>
      </c>
      <c r="D72" s="394"/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72" t="s">
        <v>208</v>
      </c>
      <c r="AD72" s="372"/>
      <c r="AE72" s="372"/>
      <c r="AF72" s="372"/>
      <c r="AG72" s="373">
        <v>0</v>
      </c>
      <c r="AH72" s="374"/>
      <c r="AI72" s="374"/>
      <c r="AJ72" s="375"/>
    </row>
    <row r="73" spans="1:36" ht="19.5" customHeight="1">
      <c r="A73" s="376" t="s">
        <v>209</v>
      </c>
      <c r="B73" s="377"/>
      <c r="C73" s="380" t="s">
        <v>210</v>
      </c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2" t="s">
        <v>211</v>
      </c>
      <c r="AD73" s="382"/>
      <c r="AE73" s="382"/>
      <c r="AF73" s="382"/>
      <c r="AG73" s="383">
        <f>SUM(AG61:AJ72)</f>
        <v>2005</v>
      </c>
      <c r="AH73" s="384"/>
      <c r="AI73" s="384"/>
      <c r="AJ73" s="385"/>
    </row>
    <row r="74" spans="1:36" ht="19.5" customHeight="1">
      <c r="A74" s="368" t="s">
        <v>212</v>
      </c>
      <c r="B74" s="369"/>
      <c r="C74" s="391" t="s">
        <v>213</v>
      </c>
      <c r="D74" s="392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  <c r="Z74" s="392"/>
      <c r="AA74" s="392"/>
      <c r="AB74" s="392"/>
      <c r="AC74" s="372" t="s">
        <v>214</v>
      </c>
      <c r="AD74" s="372"/>
      <c r="AE74" s="372"/>
      <c r="AF74" s="372"/>
      <c r="AG74" s="373"/>
      <c r="AH74" s="374"/>
      <c r="AI74" s="374"/>
      <c r="AJ74" s="375"/>
    </row>
    <row r="75" spans="1:36" ht="19.5" customHeight="1">
      <c r="A75" s="368" t="s">
        <v>215</v>
      </c>
      <c r="B75" s="369"/>
      <c r="C75" s="391" t="s">
        <v>216</v>
      </c>
      <c r="D75" s="392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392"/>
      <c r="Z75" s="392"/>
      <c r="AA75" s="392"/>
      <c r="AB75" s="392"/>
      <c r="AC75" s="372" t="s">
        <v>217</v>
      </c>
      <c r="AD75" s="372"/>
      <c r="AE75" s="372"/>
      <c r="AF75" s="372"/>
      <c r="AG75" s="373">
        <v>1000</v>
      </c>
      <c r="AH75" s="374"/>
      <c r="AI75" s="374"/>
      <c r="AJ75" s="375"/>
    </row>
    <row r="76" spans="1:36" ht="19.5" customHeight="1">
      <c r="A76" s="368" t="s">
        <v>218</v>
      </c>
      <c r="B76" s="369"/>
      <c r="C76" s="391" t="s">
        <v>219</v>
      </c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72" t="s">
        <v>220</v>
      </c>
      <c r="AD76" s="372"/>
      <c r="AE76" s="372"/>
      <c r="AF76" s="372"/>
      <c r="AG76" s="373"/>
      <c r="AH76" s="374"/>
      <c r="AI76" s="374"/>
      <c r="AJ76" s="375"/>
    </row>
    <row r="77" spans="1:36" ht="19.5" customHeight="1">
      <c r="A77" s="368" t="s">
        <v>221</v>
      </c>
      <c r="B77" s="369"/>
      <c r="C77" s="391" t="s">
        <v>222</v>
      </c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72" t="s">
        <v>223</v>
      </c>
      <c r="AD77" s="372"/>
      <c r="AE77" s="372"/>
      <c r="AF77" s="372"/>
      <c r="AG77" s="373">
        <v>1683</v>
      </c>
      <c r="AH77" s="374"/>
      <c r="AI77" s="374"/>
      <c r="AJ77" s="375"/>
    </row>
    <row r="78" spans="1:36" ht="19.5" customHeight="1">
      <c r="A78" s="368" t="s">
        <v>224</v>
      </c>
      <c r="B78" s="369"/>
      <c r="C78" s="389" t="s">
        <v>225</v>
      </c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  <c r="R78" s="390"/>
      <c r="S78" s="390"/>
      <c r="T78" s="390"/>
      <c r="U78" s="390"/>
      <c r="V78" s="390"/>
      <c r="W78" s="390"/>
      <c r="X78" s="390"/>
      <c r="Y78" s="390"/>
      <c r="Z78" s="390"/>
      <c r="AA78" s="390"/>
      <c r="AB78" s="390"/>
      <c r="AC78" s="372" t="s">
        <v>226</v>
      </c>
      <c r="AD78" s="372"/>
      <c r="AE78" s="372"/>
      <c r="AF78" s="372"/>
      <c r="AG78" s="373"/>
      <c r="AH78" s="374"/>
      <c r="AI78" s="374"/>
      <c r="AJ78" s="375"/>
    </row>
    <row r="79" spans="1:36" ht="19.5" customHeight="1">
      <c r="A79" s="368" t="s">
        <v>227</v>
      </c>
      <c r="B79" s="369"/>
      <c r="C79" s="389" t="s">
        <v>228</v>
      </c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0"/>
      <c r="V79" s="390"/>
      <c r="W79" s="390"/>
      <c r="X79" s="390"/>
      <c r="Y79" s="390"/>
      <c r="Z79" s="390"/>
      <c r="AA79" s="390"/>
      <c r="AB79" s="390"/>
      <c r="AC79" s="372" t="s">
        <v>229</v>
      </c>
      <c r="AD79" s="372"/>
      <c r="AE79" s="372"/>
      <c r="AF79" s="372"/>
      <c r="AG79" s="373"/>
      <c r="AH79" s="374"/>
      <c r="AI79" s="374"/>
      <c r="AJ79" s="375"/>
    </row>
    <row r="80" spans="1:36" ht="19.5" customHeight="1">
      <c r="A80" s="368" t="s">
        <v>230</v>
      </c>
      <c r="B80" s="369"/>
      <c r="C80" s="389" t="s">
        <v>231</v>
      </c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72" t="s">
        <v>232</v>
      </c>
      <c r="AD80" s="372"/>
      <c r="AE80" s="372"/>
      <c r="AF80" s="372"/>
      <c r="AG80" s="373">
        <v>373</v>
      </c>
      <c r="AH80" s="374"/>
      <c r="AI80" s="374"/>
      <c r="AJ80" s="375"/>
    </row>
    <row r="81" spans="1:36" s="3" customFormat="1" ht="19.5" customHeight="1">
      <c r="A81" s="376" t="s">
        <v>233</v>
      </c>
      <c r="B81" s="377"/>
      <c r="C81" s="378" t="s">
        <v>234</v>
      </c>
      <c r="D81" s="379"/>
      <c r="E81" s="379"/>
      <c r="F81" s="379"/>
      <c r="G81" s="379"/>
      <c r="H81" s="379"/>
      <c r="I81" s="379"/>
      <c r="J81" s="379"/>
      <c r="K81" s="379"/>
      <c r="L81" s="379"/>
      <c r="M81" s="379"/>
      <c r="N81" s="379"/>
      <c r="O81" s="379"/>
      <c r="P81" s="379"/>
      <c r="Q81" s="379"/>
      <c r="R81" s="379"/>
      <c r="S81" s="379"/>
      <c r="T81" s="379"/>
      <c r="U81" s="379"/>
      <c r="V81" s="379"/>
      <c r="W81" s="379"/>
      <c r="X81" s="379"/>
      <c r="Y81" s="379"/>
      <c r="Z81" s="379"/>
      <c r="AA81" s="379"/>
      <c r="AB81" s="379"/>
      <c r="AC81" s="382" t="s">
        <v>235</v>
      </c>
      <c r="AD81" s="382"/>
      <c r="AE81" s="382"/>
      <c r="AF81" s="382"/>
      <c r="AG81" s="383">
        <f>SUM(AG74:AJ80)</f>
        <v>3056</v>
      </c>
      <c r="AH81" s="384"/>
      <c r="AI81" s="384"/>
      <c r="AJ81" s="385"/>
    </row>
    <row r="82" spans="1:36" ht="19.5" customHeight="1">
      <c r="A82" s="368" t="s">
        <v>236</v>
      </c>
      <c r="B82" s="369"/>
      <c r="C82" s="370" t="s">
        <v>237</v>
      </c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U82" s="371"/>
      <c r="V82" s="371"/>
      <c r="W82" s="371"/>
      <c r="X82" s="371"/>
      <c r="Y82" s="371"/>
      <c r="Z82" s="371"/>
      <c r="AA82" s="371"/>
      <c r="AB82" s="371"/>
      <c r="AC82" s="372" t="s">
        <v>238</v>
      </c>
      <c r="AD82" s="372"/>
      <c r="AE82" s="372"/>
      <c r="AF82" s="372"/>
      <c r="AG82" s="373"/>
      <c r="AH82" s="374"/>
      <c r="AI82" s="374"/>
      <c r="AJ82" s="375"/>
    </row>
    <row r="83" spans="1:36" ht="19.5" customHeight="1">
      <c r="A83" s="368" t="s">
        <v>239</v>
      </c>
      <c r="B83" s="369"/>
      <c r="C83" s="370" t="s">
        <v>240</v>
      </c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371"/>
      <c r="T83" s="371"/>
      <c r="U83" s="371"/>
      <c r="V83" s="371"/>
      <c r="W83" s="371"/>
      <c r="X83" s="371"/>
      <c r="Y83" s="371"/>
      <c r="Z83" s="371"/>
      <c r="AA83" s="371"/>
      <c r="AB83" s="371"/>
      <c r="AC83" s="372" t="s">
        <v>241</v>
      </c>
      <c r="AD83" s="372"/>
      <c r="AE83" s="372"/>
      <c r="AF83" s="372"/>
      <c r="AG83" s="373"/>
      <c r="AH83" s="374"/>
      <c r="AI83" s="374"/>
      <c r="AJ83" s="375"/>
    </row>
    <row r="84" spans="1:36" ht="19.5" customHeight="1">
      <c r="A84" s="368" t="s">
        <v>242</v>
      </c>
      <c r="B84" s="369"/>
      <c r="C84" s="370" t="s">
        <v>243</v>
      </c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2" t="s">
        <v>244</v>
      </c>
      <c r="AD84" s="372"/>
      <c r="AE84" s="372"/>
      <c r="AF84" s="372"/>
      <c r="AG84" s="373"/>
      <c r="AH84" s="374"/>
      <c r="AI84" s="374"/>
      <c r="AJ84" s="375"/>
    </row>
    <row r="85" spans="1:36" ht="19.5" customHeight="1">
      <c r="A85" s="368" t="s">
        <v>245</v>
      </c>
      <c r="B85" s="369"/>
      <c r="C85" s="370" t="s">
        <v>246</v>
      </c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2" t="s">
        <v>247</v>
      </c>
      <c r="AD85" s="372"/>
      <c r="AE85" s="372"/>
      <c r="AF85" s="372"/>
      <c r="AG85" s="373"/>
      <c r="AH85" s="374"/>
      <c r="AI85" s="374"/>
      <c r="AJ85" s="375"/>
    </row>
    <row r="86" spans="1:36" s="3" customFormat="1" ht="19.5" customHeight="1">
      <c r="A86" s="376" t="s">
        <v>248</v>
      </c>
      <c r="B86" s="377"/>
      <c r="C86" s="380" t="s">
        <v>249</v>
      </c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1"/>
      <c r="S86" s="381"/>
      <c r="T86" s="381"/>
      <c r="U86" s="381"/>
      <c r="V86" s="381"/>
      <c r="W86" s="381"/>
      <c r="X86" s="381"/>
      <c r="Y86" s="381"/>
      <c r="Z86" s="381"/>
      <c r="AA86" s="381"/>
      <c r="AB86" s="381"/>
      <c r="AC86" s="382" t="s">
        <v>250</v>
      </c>
      <c r="AD86" s="382"/>
      <c r="AE86" s="382"/>
      <c r="AF86" s="382"/>
      <c r="AG86" s="383">
        <f>SUM(AG82:AJ85)</f>
        <v>0</v>
      </c>
      <c r="AH86" s="384"/>
      <c r="AI86" s="384"/>
      <c r="AJ86" s="385"/>
    </row>
    <row r="87" spans="1:36" ht="29.25" customHeight="1">
      <c r="A87" s="368" t="s">
        <v>251</v>
      </c>
      <c r="B87" s="369"/>
      <c r="C87" s="370" t="s">
        <v>252</v>
      </c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371"/>
      <c r="S87" s="371"/>
      <c r="T87" s="371"/>
      <c r="U87" s="371"/>
      <c r="V87" s="371"/>
      <c r="W87" s="371"/>
      <c r="X87" s="371"/>
      <c r="Y87" s="371"/>
      <c r="Z87" s="371"/>
      <c r="AA87" s="371"/>
      <c r="AB87" s="371"/>
      <c r="AC87" s="372" t="s">
        <v>253</v>
      </c>
      <c r="AD87" s="372"/>
      <c r="AE87" s="372"/>
      <c r="AF87" s="372"/>
      <c r="AG87" s="373"/>
      <c r="AH87" s="374"/>
      <c r="AI87" s="374"/>
      <c r="AJ87" s="375"/>
    </row>
    <row r="88" spans="1:36" ht="29.25" customHeight="1">
      <c r="A88" s="368" t="s">
        <v>254</v>
      </c>
      <c r="B88" s="369"/>
      <c r="C88" s="370" t="s">
        <v>255</v>
      </c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2" t="s">
        <v>256</v>
      </c>
      <c r="AD88" s="372"/>
      <c r="AE88" s="372"/>
      <c r="AF88" s="372"/>
      <c r="AG88" s="373"/>
      <c r="AH88" s="374"/>
      <c r="AI88" s="374"/>
      <c r="AJ88" s="375"/>
    </row>
    <row r="89" spans="1:36" ht="29.25" customHeight="1">
      <c r="A89" s="368" t="s">
        <v>257</v>
      </c>
      <c r="B89" s="369"/>
      <c r="C89" s="370" t="s">
        <v>258</v>
      </c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  <c r="R89" s="371"/>
      <c r="S89" s="371"/>
      <c r="T89" s="371"/>
      <c r="U89" s="371"/>
      <c r="V89" s="371"/>
      <c r="W89" s="371"/>
      <c r="X89" s="371"/>
      <c r="Y89" s="371"/>
      <c r="Z89" s="371"/>
      <c r="AA89" s="371"/>
      <c r="AB89" s="371"/>
      <c r="AC89" s="372" t="s">
        <v>259</v>
      </c>
      <c r="AD89" s="372"/>
      <c r="AE89" s="372"/>
      <c r="AF89" s="372"/>
      <c r="AG89" s="373"/>
      <c r="AH89" s="374"/>
      <c r="AI89" s="374"/>
      <c r="AJ89" s="375"/>
    </row>
    <row r="90" spans="1:36" ht="19.5" customHeight="1">
      <c r="A90" s="368" t="s">
        <v>260</v>
      </c>
      <c r="B90" s="369"/>
      <c r="C90" s="370" t="s">
        <v>261</v>
      </c>
      <c r="D90" s="371"/>
      <c r="E90" s="371"/>
      <c r="F90" s="371"/>
      <c r="G90" s="371"/>
      <c r="H90" s="371"/>
      <c r="I90" s="371"/>
      <c r="J90" s="371"/>
      <c r="K90" s="371"/>
      <c r="L90" s="371"/>
      <c r="M90" s="371"/>
      <c r="N90" s="371"/>
      <c r="O90" s="371"/>
      <c r="P90" s="371"/>
      <c r="Q90" s="371"/>
      <c r="R90" s="371"/>
      <c r="S90" s="371"/>
      <c r="T90" s="371"/>
      <c r="U90" s="371"/>
      <c r="V90" s="371"/>
      <c r="W90" s="371"/>
      <c r="X90" s="371"/>
      <c r="Y90" s="371"/>
      <c r="Z90" s="371"/>
      <c r="AA90" s="371"/>
      <c r="AB90" s="371"/>
      <c r="AC90" s="372" t="s">
        <v>262</v>
      </c>
      <c r="AD90" s="372"/>
      <c r="AE90" s="372"/>
      <c r="AF90" s="372"/>
      <c r="AG90" s="373"/>
      <c r="AH90" s="374"/>
      <c r="AI90" s="374"/>
      <c r="AJ90" s="375"/>
    </row>
    <row r="91" spans="1:36" ht="29.25" customHeight="1">
      <c r="A91" s="368" t="s">
        <v>263</v>
      </c>
      <c r="B91" s="369"/>
      <c r="C91" s="370" t="s">
        <v>264</v>
      </c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371"/>
      <c r="T91" s="371"/>
      <c r="U91" s="371"/>
      <c r="V91" s="371"/>
      <c r="W91" s="371"/>
      <c r="X91" s="371"/>
      <c r="Y91" s="371"/>
      <c r="Z91" s="371"/>
      <c r="AA91" s="371"/>
      <c r="AB91" s="371"/>
      <c r="AC91" s="372" t="s">
        <v>265</v>
      </c>
      <c r="AD91" s="372"/>
      <c r="AE91" s="372"/>
      <c r="AF91" s="372"/>
      <c r="AG91" s="373"/>
      <c r="AH91" s="374"/>
      <c r="AI91" s="374"/>
      <c r="AJ91" s="375"/>
    </row>
    <row r="92" spans="1:36" ht="29.25" customHeight="1">
      <c r="A92" s="368" t="s">
        <v>266</v>
      </c>
      <c r="B92" s="369"/>
      <c r="C92" s="370" t="s">
        <v>267</v>
      </c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371"/>
      <c r="P92" s="371"/>
      <c r="Q92" s="371"/>
      <c r="R92" s="371"/>
      <c r="S92" s="371"/>
      <c r="T92" s="371"/>
      <c r="U92" s="371"/>
      <c r="V92" s="371"/>
      <c r="W92" s="371"/>
      <c r="X92" s="371"/>
      <c r="Y92" s="371"/>
      <c r="Z92" s="371"/>
      <c r="AA92" s="371"/>
      <c r="AB92" s="371"/>
      <c r="AC92" s="372" t="s">
        <v>268</v>
      </c>
      <c r="AD92" s="372"/>
      <c r="AE92" s="372"/>
      <c r="AF92" s="372"/>
      <c r="AG92" s="373"/>
      <c r="AH92" s="374"/>
      <c r="AI92" s="374"/>
      <c r="AJ92" s="375"/>
    </row>
    <row r="93" spans="1:36" ht="19.5" customHeight="1">
      <c r="A93" s="368" t="s">
        <v>269</v>
      </c>
      <c r="B93" s="369"/>
      <c r="C93" s="370" t="s">
        <v>270</v>
      </c>
      <c r="D93" s="371"/>
      <c r="E93" s="371"/>
      <c r="F93" s="371"/>
      <c r="G93" s="371"/>
      <c r="H93" s="371"/>
      <c r="I93" s="371"/>
      <c r="J93" s="371"/>
      <c r="K93" s="371"/>
      <c r="L93" s="371"/>
      <c r="M93" s="371"/>
      <c r="N93" s="371"/>
      <c r="O93" s="371"/>
      <c r="P93" s="371"/>
      <c r="Q93" s="371"/>
      <c r="R93" s="371"/>
      <c r="S93" s="371"/>
      <c r="T93" s="371"/>
      <c r="U93" s="371"/>
      <c r="V93" s="371"/>
      <c r="W93" s="371"/>
      <c r="X93" s="371"/>
      <c r="Y93" s="371"/>
      <c r="Z93" s="371"/>
      <c r="AA93" s="371"/>
      <c r="AB93" s="371"/>
      <c r="AC93" s="372" t="s">
        <v>271</v>
      </c>
      <c r="AD93" s="372"/>
      <c r="AE93" s="372"/>
      <c r="AF93" s="372"/>
      <c r="AG93" s="373"/>
      <c r="AH93" s="374"/>
      <c r="AI93" s="374"/>
      <c r="AJ93" s="375"/>
    </row>
    <row r="94" spans="1:36" ht="19.5" customHeight="1">
      <c r="A94" s="368" t="s">
        <v>272</v>
      </c>
      <c r="B94" s="369"/>
      <c r="C94" s="370" t="s">
        <v>273</v>
      </c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/>
      <c r="AA94" s="371"/>
      <c r="AB94" s="371"/>
      <c r="AC94" s="372" t="s">
        <v>274</v>
      </c>
      <c r="AD94" s="372"/>
      <c r="AE94" s="372"/>
      <c r="AF94" s="372"/>
      <c r="AG94" s="373"/>
      <c r="AH94" s="374"/>
      <c r="AI94" s="374"/>
      <c r="AJ94" s="375"/>
    </row>
    <row r="95" spans="1:36" ht="19.5" customHeight="1">
      <c r="A95" s="376" t="s">
        <v>275</v>
      </c>
      <c r="B95" s="377"/>
      <c r="C95" s="380" t="s">
        <v>276</v>
      </c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2" t="s">
        <v>277</v>
      </c>
      <c r="AD95" s="382"/>
      <c r="AE95" s="382"/>
      <c r="AF95" s="382"/>
      <c r="AG95" s="383">
        <f>SUM(AG87:AJ94)</f>
        <v>0</v>
      </c>
      <c r="AH95" s="384"/>
      <c r="AI95" s="384"/>
      <c r="AJ95" s="385"/>
    </row>
    <row r="96" spans="1:36" s="3" customFormat="1" ht="19.5" customHeight="1">
      <c r="A96" s="376" t="s">
        <v>278</v>
      </c>
      <c r="B96" s="377"/>
      <c r="C96" s="378" t="s">
        <v>279</v>
      </c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79"/>
      <c r="Q96" s="379"/>
      <c r="R96" s="379"/>
      <c r="S96" s="379"/>
      <c r="T96" s="379"/>
      <c r="U96" s="379"/>
      <c r="V96" s="379"/>
      <c r="W96" s="379"/>
      <c r="X96" s="379"/>
      <c r="Y96" s="379"/>
      <c r="Z96" s="379"/>
      <c r="AA96" s="379"/>
      <c r="AB96" s="379"/>
      <c r="AC96" s="386" t="s">
        <v>280</v>
      </c>
      <c r="AD96" s="387"/>
      <c r="AE96" s="387"/>
      <c r="AF96" s="388"/>
      <c r="AG96" s="383">
        <f>AG25+AG26+AG51+AG60+AG73+AG81+AG86+AG95</f>
        <v>33713</v>
      </c>
      <c r="AH96" s="384"/>
      <c r="AI96" s="384"/>
      <c r="AJ96" s="38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</sheetData>
  <sheetProtection/>
  <mergeCells count="372">
    <mergeCell ref="A3:AJ3"/>
    <mergeCell ref="A6:B6"/>
    <mergeCell ref="C6:AB6"/>
    <mergeCell ref="AC6:AF6"/>
    <mergeCell ref="AG6:AJ6"/>
    <mergeCell ref="A4:AJ4"/>
    <mergeCell ref="AC5:AF5"/>
    <mergeCell ref="AG5:AJ5"/>
    <mergeCell ref="AC10:AF10"/>
    <mergeCell ref="AG10:AJ10"/>
    <mergeCell ref="A5:B5"/>
    <mergeCell ref="C5:AB5"/>
    <mergeCell ref="AC8:AF8"/>
    <mergeCell ref="AG8:AJ8"/>
    <mergeCell ref="A12:B12"/>
    <mergeCell ref="C12:AB12"/>
    <mergeCell ref="AC12:AF12"/>
    <mergeCell ref="AG12:AJ12"/>
    <mergeCell ref="AC7:AF7"/>
    <mergeCell ref="AG7:AJ7"/>
    <mergeCell ref="A7:B7"/>
    <mergeCell ref="C7:AB7"/>
    <mergeCell ref="A8:B8"/>
    <mergeCell ref="C8:AB8"/>
    <mergeCell ref="A11:B11"/>
    <mergeCell ref="C11:AB11"/>
    <mergeCell ref="AC11:AF11"/>
    <mergeCell ref="AG11:AJ11"/>
    <mergeCell ref="A9:B9"/>
    <mergeCell ref="C9:AB9"/>
    <mergeCell ref="AC9:AF9"/>
    <mergeCell ref="AG9:AJ9"/>
    <mergeCell ref="A10:B10"/>
    <mergeCell ref="C10:AB10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6:B86"/>
    <mergeCell ref="C86:AB86"/>
    <mergeCell ref="AC86:AF86"/>
    <mergeCell ref="AG86:AJ86"/>
    <mergeCell ref="A85:B85"/>
    <mergeCell ref="C85:AB85"/>
    <mergeCell ref="AC85:AF85"/>
    <mergeCell ref="AG85:AJ85"/>
    <mergeCell ref="A88:B88"/>
    <mergeCell ref="C88:AB88"/>
    <mergeCell ref="AC88:AF88"/>
    <mergeCell ref="AG88:AJ88"/>
    <mergeCell ref="A87:B87"/>
    <mergeCell ref="C87:AB87"/>
    <mergeCell ref="AC87:AF87"/>
    <mergeCell ref="AG87:AJ87"/>
    <mergeCell ref="AC91:AF91"/>
    <mergeCell ref="AG91:AJ91"/>
    <mergeCell ref="A89:B89"/>
    <mergeCell ref="C89:AB89"/>
    <mergeCell ref="AC89:AF89"/>
    <mergeCell ref="AG89:AJ89"/>
    <mergeCell ref="AC92:AF92"/>
    <mergeCell ref="AG92:AJ92"/>
    <mergeCell ref="AC93:AF93"/>
    <mergeCell ref="AG93:AJ93"/>
    <mergeCell ref="A90:B90"/>
    <mergeCell ref="C90:AB90"/>
    <mergeCell ref="AC90:AF90"/>
    <mergeCell ref="AG90:AJ90"/>
    <mergeCell ref="A91:B91"/>
    <mergeCell ref="C91:AB91"/>
    <mergeCell ref="A96:B96"/>
    <mergeCell ref="C96:AB96"/>
    <mergeCell ref="A95:B95"/>
    <mergeCell ref="C95:AB95"/>
    <mergeCell ref="AC95:AF95"/>
    <mergeCell ref="AG95:AJ95"/>
    <mergeCell ref="AC96:AF96"/>
    <mergeCell ref="AG96:AJ96"/>
    <mergeCell ref="A1:AJ1"/>
    <mergeCell ref="A2:AJ2"/>
    <mergeCell ref="A94:B94"/>
    <mergeCell ref="C94:AB94"/>
    <mergeCell ref="AC94:AF94"/>
    <mergeCell ref="AG94:AJ94"/>
    <mergeCell ref="A93:B93"/>
    <mergeCell ref="C93:AB93"/>
    <mergeCell ref="A92:B92"/>
    <mergeCell ref="C92:AB9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headerFooter alignWithMargins="0">
    <oddHeader>&amp;R2. számú melléklet a 3/2015.(II.12.)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">
      <selection activeCell="E20" sqref="E20"/>
    </sheetView>
  </sheetViews>
  <sheetFormatPr defaultColWidth="9.140625" defaultRowHeight="15"/>
  <cols>
    <col min="1" max="1" width="58.7109375" style="160" customWidth="1"/>
    <col min="2" max="2" width="14.140625" style="160" customWidth="1"/>
    <col min="3" max="16384" width="9.140625" style="160" customWidth="1"/>
  </cols>
  <sheetData>
    <row r="1" spans="1:2" ht="12.75">
      <c r="A1" s="429"/>
      <c r="B1" s="430"/>
    </row>
    <row r="2" spans="1:11" ht="33.75" customHeight="1">
      <c r="A2" s="366" t="s">
        <v>717</v>
      </c>
      <c r="B2" s="36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67" customFormat="1" ht="22.5">
      <c r="A3" s="367" t="s">
        <v>689</v>
      </c>
      <c r="B3" s="367"/>
      <c r="C3" s="157"/>
      <c r="D3" s="157"/>
      <c r="E3" s="157"/>
      <c r="F3" s="157"/>
      <c r="G3" s="157"/>
      <c r="H3" s="157"/>
      <c r="I3" s="157"/>
      <c r="J3" s="157"/>
      <c r="K3" s="157"/>
    </row>
    <row r="4" spans="1:2" s="207" customFormat="1" ht="31.5" customHeight="1">
      <c r="A4" s="431" t="s">
        <v>661</v>
      </c>
      <c r="B4" s="431"/>
    </row>
    <row r="5" spans="1:2" s="207" customFormat="1" ht="31.5" customHeight="1">
      <c r="A5" s="222"/>
      <c r="B5" s="222"/>
    </row>
    <row r="6" spans="1:2" s="207" customFormat="1" ht="15.75">
      <c r="A6" s="208"/>
      <c r="B6" s="209" t="s">
        <v>628</v>
      </c>
    </row>
    <row r="7" spans="1:2" s="207" customFormat="1" ht="31.5">
      <c r="A7" s="210" t="s">
        <v>642</v>
      </c>
      <c r="B7" s="216" t="s">
        <v>662</v>
      </c>
    </row>
    <row r="8" spans="1:2" s="207" customFormat="1" ht="23.25" customHeight="1">
      <c r="A8" s="211" t="s">
        <v>663</v>
      </c>
      <c r="B8" s="218">
        <v>74</v>
      </c>
    </row>
    <row r="9" spans="1:2" s="207" customFormat="1" ht="23.25" customHeight="1">
      <c r="A9" s="211" t="s">
        <v>664</v>
      </c>
      <c r="B9" s="218">
        <v>184</v>
      </c>
    </row>
    <row r="10" spans="1:2" s="207" customFormat="1" ht="23.25" customHeight="1">
      <c r="A10" s="211" t="s">
        <v>680</v>
      </c>
      <c r="B10" s="218">
        <v>70</v>
      </c>
    </row>
    <row r="11" spans="1:2" s="207" customFormat="1" ht="23.25" customHeight="1">
      <c r="A11" s="211" t="s">
        <v>665</v>
      </c>
      <c r="B11" s="218">
        <v>11</v>
      </c>
    </row>
    <row r="12" spans="1:2" s="207" customFormat="1" ht="23.25" customHeight="1">
      <c r="A12" s="211" t="s">
        <v>720</v>
      </c>
      <c r="B12" s="218">
        <v>1094</v>
      </c>
    </row>
    <row r="13" spans="1:2" s="207" customFormat="1" ht="23.25" customHeight="1">
      <c r="A13" s="212" t="s">
        <v>666</v>
      </c>
      <c r="B13" s="218">
        <v>507</v>
      </c>
    </row>
    <row r="14" spans="1:2" s="207" customFormat="1" ht="23.25" customHeight="1">
      <c r="A14" s="220" t="s">
        <v>667</v>
      </c>
      <c r="B14" s="219">
        <f>SUM(B8:B13)</f>
        <v>1940</v>
      </c>
    </row>
    <row r="15" spans="1:2" s="207" customFormat="1" ht="23.25" customHeight="1">
      <c r="A15" s="211" t="s">
        <v>668</v>
      </c>
      <c r="B15" s="218">
        <v>45</v>
      </c>
    </row>
    <row r="16" spans="1:2" s="207" customFormat="1" ht="23.25" customHeight="1">
      <c r="A16" s="211" t="s">
        <v>669</v>
      </c>
      <c r="B16" s="218">
        <v>20</v>
      </c>
    </row>
    <row r="17" spans="1:2" s="207" customFormat="1" ht="23.25" customHeight="1">
      <c r="A17" s="220" t="s">
        <v>670</v>
      </c>
      <c r="B17" s="219">
        <f>SUM(B15:B16)</f>
        <v>65</v>
      </c>
    </row>
    <row r="18" spans="1:2" s="207" customFormat="1" ht="23.25" customHeight="1">
      <c r="A18" s="213" t="s">
        <v>671</v>
      </c>
      <c r="B18" s="219">
        <f>B14+B17</f>
        <v>2005</v>
      </c>
    </row>
    <row r="19" spans="1:2" s="207" customFormat="1" ht="15.75">
      <c r="A19" s="214"/>
      <c r="B19" s="215"/>
    </row>
    <row r="20" spans="1:2" s="207" customFormat="1" ht="15.75">
      <c r="A20" s="206"/>
      <c r="B20" s="206"/>
    </row>
    <row r="21" spans="1:2" s="207" customFormat="1" ht="15.75">
      <c r="A21" s="206"/>
      <c r="B21" s="206"/>
    </row>
    <row r="22" spans="1:2" s="207" customFormat="1" ht="15.75">
      <c r="A22" s="214"/>
      <c r="B22" s="215"/>
    </row>
    <row r="23" spans="1:2" s="207" customFormat="1" ht="15.75">
      <c r="A23" s="214"/>
      <c r="B23" s="215"/>
    </row>
    <row r="24" spans="1:2" s="207" customFormat="1" ht="15.75">
      <c r="A24" s="205"/>
      <c r="B24" s="205"/>
    </row>
    <row r="25" spans="1:2" s="207" customFormat="1" ht="15.75">
      <c r="A25" s="205"/>
      <c r="B25" s="205"/>
    </row>
    <row r="26" spans="1:2" ht="15.75">
      <c r="A26" s="169"/>
      <c r="B26" s="169"/>
    </row>
    <row r="27" spans="1:2" ht="15.75">
      <c r="A27" s="169"/>
      <c r="B27" s="169"/>
    </row>
    <row r="28" spans="1:2" ht="15.75">
      <c r="A28" s="169"/>
      <c r="B28" s="169"/>
    </row>
    <row r="29" spans="1:2" ht="15.75">
      <c r="A29" s="169"/>
      <c r="B29" s="169"/>
    </row>
    <row r="47" ht="18">
      <c r="B47" s="162"/>
    </row>
    <row r="50" ht="18">
      <c r="B50" s="163"/>
    </row>
    <row r="51" ht="15.75">
      <c r="B51" s="171"/>
    </row>
    <row r="52" ht="15">
      <c r="B52" s="165"/>
    </row>
    <row r="53" ht="15">
      <c r="B53" s="165"/>
    </row>
    <row r="54" ht="15">
      <c r="B54" s="165"/>
    </row>
    <row r="55" ht="15">
      <c r="B55" s="165"/>
    </row>
    <row r="56" ht="15">
      <c r="B56" s="165"/>
    </row>
    <row r="57" ht="15">
      <c r="B57" s="165"/>
    </row>
    <row r="58" ht="15">
      <c r="B58" s="165"/>
    </row>
    <row r="59" ht="15">
      <c r="B59" s="165"/>
    </row>
    <row r="60" ht="15">
      <c r="B60" s="165"/>
    </row>
    <row r="61" ht="14.25">
      <c r="B61" s="172"/>
    </row>
    <row r="62" ht="14.25">
      <c r="B62" s="172"/>
    </row>
    <row r="63" ht="14.25">
      <c r="B63" s="172"/>
    </row>
    <row r="64" ht="14.25">
      <c r="B64" s="172"/>
    </row>
    <row r="65" ht="15.75">
      <c r="B65" s="170"/>
    </row>
  </sheetData>
  <sheetProtection/>
  <mergeCells count="4"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&amp;R2.1. számú melléklet a 3/2015.(II.12.)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3.140625" style="160" customWidth="1"/>
    <col min="2" max="2" width="17.421875" style="160" customWidth="1"/>
    <col min="3" max="3" width="18.00390625" style="160" customWidth="1"/>
    <col min="4" max="16384" width="9.140625" style="160" customWidth="1"/>
  </cols>
  <sheetData>
    <row r="1" spans="1:2" ht="14.25">
      <c r="A1" s="432"/>
      <c r="B1" s="433"/>
    </row>
    <row r="2" spans="1:3" ht="33" customHeight="1">
      <c r="A2" s="366" t="s">
        <v>717</v>
      </c>
      <c r="B2" s="366"/>
      <c r="C2" s="162"/>
    </row>
    <row r="3" spans="1:3" ht="22.5">
      <c r="A3" s="367" t="s">
        <v>689</v>
      </c>
      <c r="B3" s="367"/>
      <c r="C3" s="168"/>
    </row>
    <row r="4" spans="1:3" ht="30" customHeight="1">
      <c r="A4" s="431" t="s">
        <v>672</v>
      </c>
      <c r="B4" s="431"/>
      <c r="C4" s="168"/>
    </row>
    <row r="5" spans="1:3" ht="18">
      <c r="A5" s="207"/>
      <c r="B5" s="207"/>
      <c r="C5" s="168"/>
    </row>
    <row r="6" spans="1:2" ht="15.75">
      <c r="A6" s="208"/>
      <c r="B6" s="209" t="s">
        <v>628</v>
      </c>
    </row>
    <row r="7" spans="1:2" ht="45.75" customHeight="1">
      <c r="A7" s="210" t="s">
        <v>500</v>
      </c>
      <c r="B7" s="224" t="s">
        <v>662</v>
      </c>
    </row>
    <row r="8" spans="1:2" ht="15.75">
      <c r="A8" s="213"/>
      <c r="B8" s="217"/>
    </row>
    <row r="9" spans="1:2" ht="15.75">
      <c r="A9" s="213" t="s">
        <v>159</v>
      </c>
      <c r="B9" s="221">
        <f>SUM(B10)</f>
        <v>0</v>
      </c>
    </row>
    <row r="10" spans="1:2" ht="15.75">
      <c r="A10" s="211" t="s">
        <v>643</v>
      </c>
      <c r="B10" s="217">
        <v>0</v>
      </c>
    </row>
    <row r="11" spans="1:2" s="174" customFormat="1" ht="15.75">
      <c r="A11" s="213" t="s">
        <v>644</v>
      </c>
      <c r="B11" s="221">
        <f>SUM(B12:B12)</f>
        <v>0</v>
      </c>
    </row>
    <row r="12" spans="1:2" ht="15.75">
      <c r="A12" s="211" t="s">
        <v>673</v>
      </c>
      <c r="B12" s="217">
        <v>0</v>
      </c>
    </row>
    <row r="13" spans="1:2" ht="15.75">
      <c r="A13" s="213" t="s">
        <v>645</v>
      </c>
      <c r="B13" s="221">
        <f>SUM(B14)</f>
        <v>0</v>
      </c>
    </row>
    <row r="14" spans="1:2" ht="15.75">
      <c r="A14" s="211" t="s">
        <v>674</v>
      </c>
      <c r="B14" s="217">
        <v>0</v>
      </c>
    </row>
    <row r="15" spans="1:2" ht="15.75">
      <c r="A15" s="223" t="s">
        <v>162</v>
      </c>
      <c r="B15" s="221">
        <f>SUM(B16)</f>
        <v>483</v>
      </c>
    </row>
    <row r="16" spans="1:2" ht="15.75">
      <c r="A16" s="211" t="s">
        <v>646</v>
      </c>
      <c r="B16" s="217">
        <v>483</v>
      </c>
    </row>
    <row r="17" spans="1:2" ht="15.75">
      <c r="A17" s="213" t="s">
        <v>693</v>
      </c>
      <c r="B17" s="221">
        <v>2109</v>
      </c>
    </row>
    <row r="18" spans="1:2" ht="15.75">
      <c r="A18" s="213" t="s">
        <v>694</v>
      </c>
      <c r="B18" s="221">
        <f>SUM(B9+B11+B13+B15+B17)</f>
        <v>2592</v>
      </c>
    </row>
    <row r="19" spans="1:2" ht="15.75">
      <c r="A19" s="207"/>
      <c r="B19" s="207"/>
    </row>
    <row r="20" spans="1:2" ht="15.75">
      <c r="A20" s="207"/>
      <c r="B20" s="207"/>
    </row>
    <row r="21" spans="1:2" ht="15.75">
      <c r="A21" s="207"/>
      <c r="B21" s="207"/>
    </row>
    <row r="22" spans="1:3" ht="15.75">
      <c r="A22" s="206"/>
      <c r="B22" s="206"/>
      <c r="C22" s="173"/>
    </row>
    <row r="23" spans="1:3" ht="15.75">
      <c r="A23" s="214"/>
      <c r="B23" s="214"/>
      <c r="C23" s="167"/>
    </row>
    <row r="24" spans="1:3" ht="15.75">
      <c r="A24" s="214"/>
      <c r="B24" s="214"/>
      <c r="C24" s="167"/>
    </row>
    <row r="25" spans="1:2" ht="15.75">
      <c r="A25" s="207"/>
      <c r="B25" s="207"/>
    </row>
  </sheetData>
  <sheetProtection/>
  <mergeCells count="4">
    <mergeCell ref="A4:B4"/>
    <mergeCell ref="A3:B3"/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&amp;R2.2. számú melléklet a  3/2015.(II.12.)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66"/>
  <sheetViews>
    <sheetView view="pageBreakPreview" zoomScaleSheetLayoutView="100" zoomScalePageLayoutView="0" workbookViewId="0" topLeftCell="A53">
      <selection activeCell="AG65" sqref="AG65:AJ65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6" width="2.7109375" style="1" customWidth="1"/>
    <col min="47" max="16384" width="9.140625" style="1" customWidth="1"/>
  </cols>
  <sheetData>
    <row r="1" spans="1:36" ht="31.5" customHeight="1">
      <c r="A1" s="366" t="s">
        <v>717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</row>
    <row r="2" spans="1:36" ht="31.5" customHeight="1">
      <c r="A2" s="367" t="s">
        <v>689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</row>
    <row r="3" spans="1:36" ht="25.5" customHeight="1">
      <c r="A3" s="421" t="s">
        <v>281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</row>
    <row r="4" spans="1:36" ht="19.5" customHeight="1">
      <c r="A4" s="455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</row>
    <row r="5" spans="1:36" ht="15.75" customHeight="1">
      <c r="A5" s="355" t="s">
        <v>2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</row>
    <row r="6" spans="1:36" ht="34.5" customHeight="1">
      <c r="A6" s="417" t="s">
        <v>3</v>
      </c>
      <c r="B6" s="418"/>
      <c r="C6" s="419" t="s">
        <v>4</v>
      </c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8" t="s">
        <v>5</v>
      </c>
      <c r="AD6" s="420"/>
      <c r="AE6" s="420"/>
      <c r="AF6" s="420"/>
      <c r="AG6" s="456" t="s">
        <v>6</v>
      </c>
      <c r="AH6" s="452"/>
      <c r="AI6" s="452"/>
      <c r="AJ6" s="453"/>
    </row>
    <row r="7" spans="1:36" ht="12.75">
      <c r="A7" s="423" t="s">
        <v>7</v>
      </c>
      <c r="B7" s="424"/>
      <c r="C7" s="425" t="s">
        <v>8</v>
      </c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5" t="s">
        <v>9</v>
      </c>
      <c r="AD7" s="452"/>
      <c r="AE7" s="452"/>
      <c r="AF7" s="453"/>
      <c r="AG7" s="425" t="s">
        <v>10</v>
      </c>
      <c r="AH7" s="426"/>
      <c r="AI7" s="426"/>
      <c r="AJ7" s="427"/>
    </row>
    <row r="8" spans="1:37" s="3" customFormat="1" ht="19.5" customHeight="1">
      <c r="A8" s="441" t="s">
        <v>11</v>
      </c>
      <c r="B8" s="427"/>
      <c r="C8" s="407" t="s">
        <v>282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54"/>
      <c r="AC8" s="389" t="s">
        <v>283</v>
      </c>
      <c r="AD8" s="390"/>
      <c r="AE8" s="390"/>
      <c r="AF8" s="444"/>
      <c r="AG8" s="445">
        <v>6840</v>
      </c>
      <c r="AH8" s="446"/>
      <c r="AI8" s="446"/>
      <c r="AJ8" s="447"/>
      <c r="AK8" s="1"/>
    </row>
    <row r="9" spans="1:37" s="3" customFormat="1" ht="19.5" customHeight="1">
      <c r="A9" s="441" t="s">
        <v>14</v>
      </c>
      <c r="B9" s="427"/>
      <c r="C9" s="401" t="s">
        <v>284</v>
      </c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43"/>
      <c r="AC9" s="389" t="s">
        <v>285</v>
      </c>
      <c r="AD9" s="390"/>
      <c r="AE9" s="390"/>
      <c r="AF9" s="444"/>
      <c r="AG9" s="445"/>
      <c r="AH9" s="446"/>
      <c r="AI9" s="446"/>
      <c r="AJ9" s="447"/>
      <c r="AK9" s="1"/>
    </row>
    <row r="10" spans="1:37" s="3" customFormat="1" ht="30.75" customHeight="1">
      <c r="A10" s="441" t="s">
        <v>17</v>
      </c>
      <c r="B10" s="427"/>
      <c r="C10" s="401" t="s">
        <v>286</v>
      </c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43"/>
      <c r="AC10" s="389" t="s">
        <v>287</v>
      </c>
      <c r="AD10" s="390"/>
      <c r="AE10" s="390"/>
      <c r="AF10" s="444"/>
      <c r="AG10" s="445">
        <v>4387</v>
      </c>
      <c r="AH10" s="446"/>
      <c r="AI10" s="446"/>
      <c r="AJ10" s="447"/>
      <c r="AK10" s="1"/>
    </row>
    <row r="11" spans="1:36" ht="19.5" customHeight="1">
      <c r="A11" s="441" t="s">
        <v>20</v>
      </c>
      <c r="B11" s="427"/>
      <c r="C11" s="401" t="s">
        <v>288</v>
      </c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43"/>
      <c r="AC11" s="389" t="s">
        <v>289</v>
      </c>
      <c r="AD11" s="390"/>
      <c r="AE11" s="390"/>
      <c r="AF11" s="444"/>
      <c r="AG11" s="445">
        <v>1200</v>
      </c>
      <c r="AH11" s="446"/>
      <c r="AI11" s="446"/>
      <c r="AJ11" s="447"/>
    </row>
    <row r="12" spans="1:37" s="2" customFormat="1" ht="19.5" customHeight="1">
      <c r="A12" s="441" t="s">
        <v>23</v>
      </c>
      <c r="B12" s="427"/>
      <c r="C12" s="401" t="s">
        <v>290</v>
      </c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43"/>
      <c r="AC12" s="389" t="s">
        <v>291</v>
      </c>
      <c r="AD12" s="390"/>
      <c r="AE12" s="390"/>
      <c r="AF12" s="444"/>
      <c r="AG12" s="451">
        <v>0</v>
      </c>
      <c r="AH12" s="451"/>
      <c r="AI12" s="451"/>
      <c r="AJ12" s="451"/>
      <c r="AK12" s="1"/>
    </row>
    <row r="13" spans="1:37" s="2" customFormat="1" ht="19.5" customHeight="1">
      <c r="A13" s="441" t="s">
        <v>26</v>
      </c>
      <c r="B13" s="427"/>
      <c r="C13" s="401" t="s">
        <v>292</v>
      </c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43"/>
      <c r="AC13" s="389" t="s">
        <v>293</v>
      </c>
      <c r="AD13" s="390"/>
      <c r="AE13" s="390"/>
      <c r="AF13" s="444"/>
      <c r="AG13" s="451"/>
      <c r="AH13" s="451"/>
      <c r="AI13" s="451"/>
      <c r="AJ13" s="451"/>
      <c r="AK13" s="1"/>
    </row>
    <row r="14" spans="1:36" ht="19.5" customHeight="1">
      <c r="A14" s="434" t="s">
        <v>29</v>
      </c>
      <c r="B14" s="450"/>
      <c r="C14" s="399" t="s">
        <v>294</v>
      </c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36"/>
      <c r="AC14" s="378" t="s">
        <v>295</v>
      </c>
      <c r="AD14" s="379"/>
      <c r="AE14" s="379"/>
      <c r="AF14" s="437"/>
      <c r="AG14" s="438">
        <f>SUM(AG8:AJ13)</f>
        <v>12427</v>
      </c>
      <c r="AH14" s="439"/>
      <c r="AI14" s="439"/>
      <c r="AJ14" s="440"/>
    </row>
    <row r="15" spans="1:36" ht="19.5" customHeight="1">
      <c r="A15" s="441" t="s">
        <v>32</v>
      </c>
      <c r="B15" s="427"/>
      <c r="C15" s="401" t="s">
        <v>296</v>
      </c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43"/>
      <c r="AC15" s="389" t="s">
        <v>297</v>
      </c>
      <c r="AD15" s="390"/>
      <c r="AE15" s="390"/>
      <c r="AF15" s="444"/>
      <c r="AG15" s="445"/>
      <c r="AH15" s="446"/>
      <c r="AI15" s="446"/>
      <c r="AJ15" s="447"/>
    </row>
    <row r="16" spans="1:36" ht="29.25" customHeight="1">
      <c r="A16" s="441" t="s">
        <v>35</v>
      </c>
      <c r="B16" s="427"/>
      <c r="C16" s="401" t="s">
        <v>298</v>
      </c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43"/>
      <c r="AC16" s="389" t="s">
        <v>299</v>
      </c>
      <c r="AD16" s="390"/>
      <c r="AE16" s="390"/>
      <c r="AF16" s="444"/>
      <c r="AG16" s="445"/>
      <c r="AH16" s="446"/>
      <c r="AI16" s="446"/>
      <c r="AJ16" s="447"/>
    </row>
    <row r="17" spans="1:36" ht="29.25" customHeight="1">
      <c r="A17" s="441" t="s">
        <v>38</v>
      </c>
      <c r="B17" s="427"/>
      <c r="C17" s="401" t="s">
        <v>300</v>
      </c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43"/>
      <c r="AC17" s="389" t="s">
        <v>301</v>
      </c>
      <c r="AD17" s="390"/>
      <c r="AE17" s="390"/>
      <c r="AF17" s="444"/>
      <c r="AG17" s="445"/>
      <c r="AH17" s="446"/>
      <c r="AI17" s="446"/>
      <c r="AJ17" s="447"/>
    </row>
    <row r="18" spans="1:36" ht="29.25" customHeight="1">
      <c r="A18" s="441" t="s">
        <v>41</v>
      </c>
      <c r="B18" s="427"/>
      <c r="C18" s="401" t="s">
        <v>302</v>
      </c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43"/>
      <c r="AC18" s="389" t="s">
        <v>303</v>
      </c>
      <c r="AD18" s="390"/>
      <c r="AE18" s="390"/>
      <c r="AF18" s="444"/>
      <c r="AG18" s="445"/>
      <c r="AH18" s="446"/>
      <c r="AI18" s="446"/>
      <c r="AJ18" s="447"/>
    </row>
    <row r="19" spans="1:36" ht="19.5" customHeight="1">
      <c r="A19" s="441" t="s">
        <v>44</v>
      </c>
      <c r="B19" s="427"/>
      <c r="C19" s="401" t="s">
        <v>304</v>
      </c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43"/>
      <c r="AC19" s="389" t="s">
        <v>305</v>
      </c>
      <c r="AD19" s="390"/>
      <c r="AE19" s="390"/>
      <c r="AF19" s="444"/>
      <c r="AG19" s="445">
        <v>17601</v>
      </c>
      <c r="AH19" s="446"/>
      <c r="AI19" s="446"/>
      <c r="AJ19" s="447"/>
    </row>
    <row r="20" spans="1:36" ht="19.5" customHeight="1">
      <c r="A20" s="434" t="s">
        <v>47</v>
      </c>
      <c r="B20" s="450"/>
      <c r="C20" s="399" t="s">
        <v>306</v>
      </c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36"/>
      <c r="AC20" s="378" t="s">
        <v>307</v>
      </c>
      <c r="AD20" s="379"/>
      <c r="AE20" s="379"/>
      <c r="AF20" s="437"/>
      <c r="AG20" s="438">
        <f>SUM(AG14:AJ19)</f>
        <v>30028</v>
      </c>
      <c r="AH20" s="439"/>
      <c r="AI20" s="439"/>
      <c r="AJ20" s="440"/>
    </row>
    <row r="21" spans="1:37" ht="19.5" customHeight="1">
      <c r="A21" s="441" t="s">
        <v>50</v>
      </c>
      <c r="B21" s="427"/>
      <c r="C21" s="401" t="s">
        <v>308</v>
      </c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43"/>
      <c r="AC21" s="389" t="s">
        <v>309</v>
      </c>
      <c r="AD21" s="390"/>
      <c r="AE21" s="390"/>
      <c r="AF21" s="444"/>
      <c r="AG21" s="445"/>
      <c r="AH21" s="446"/>
      <c r="AI21" s="446"/>
      <c r="AJ21" s="447"/>
      <c r="AK21" s="2"/>
    </row>
    <row r="22" spans="1:37" ht="29.25" customHeight="1">
      <c r="A22" s="441" t="s">
        <v>53</v>
      </c>
      <c r="B22" s="427"/>
      <c r="C22" s="401" t="s">
        <v>310</v>
      </c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43"/>
      <c r="AC22" s="389" t="s">
        <v>311</v>
      </c>
      <c r="AD22" s="390"/>
      <c r="AE22" s="390"/>
      <c r="AF22" s="444"/>
      <c r="AG22" s="445"/>
      <c r="AH22" s="446"/>
      <c r="AI22" s="446"/>
      <c r="AJ22" s="447"/>
      <c r="AK22" s="2"/>
    </row>
    <row r="23" spans="1:36" ht="29.25" customHeight="1">
      <c r="A23" s="441" t="s">
        <v>56</v>
      </c>
      <c r="B23" s="427"/>
      <c r="C23" s="401" t="s">
        <v>312</v>
      </c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43"/>
      <c r="AC23" s="389" t="s">
        <v>313</v>
      </c>
      <c r="AD23" s="390"/>
      <c r="AE23" s="390"/>
      <c r="AF23" s="444"/>
      <c r="AG23" s="445"/>
      <c r="AH23" s="446"/>
      <c r="AI23" s="446"/>
      <c r="AJ23" s="447"/>
    </row>
    <row r="24" spans="1:36" ht="29.25" customHeight="1">
      <c r="A24" s="441" t="s">
        <v>59</v>
      </c>
      <c r="B24" s="427"/>
      <c r="C24" s="401" t="s">
        <v>314</v>
      </c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43"/>
      <c r="AC24" s="389" t="s">
        <v>315</v>
      </c>
      <c r="AD24" s="390"/>
      <c r="AE24" s="390"/>
      <c r="AF24" s="444"/>
      <c r="AG24" s="445"/>
      <c r="AH24" s="446"/>
      <c r="AI24" s="446"/>
      <c r="AJ24" s="447"/>
    </row>
    <row r="25" spans="1:36" ht="19.5" customHeight="1">
      <c r="A25" s="441" t="s">
        <v>62</v>
      </c>
      <c r="B25" s="427"/>
      <c r="C25" s="401" t="s">
        <v>316</v>
      </c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43"/>
      <c r="AC25" s="389" t="s">
        <v>317</v>
      </c>
      <c r="AD25" s="390"/>
      <c r="AE25" s="390"/>
      <c r="AF25" s="444"/>
      <c r="AG25" s="445">
        <v>0</v>
      </c>
      <c r="AH25" s="446"/>
      <c r="AI25" s="446"/>
      <c r="AJ25" s="447"/>
    </row>
    <row r="26" spans="1:36" ht="19.5" customHeight="1">
      <c r="A26" s="434" t="s">
        <v>65</v>
      </c>
      <c r="B26" s="450"/>
      <c r="C26" s="399" t="s">
        <v>318</v>
      </c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36"/>
      <c r="AC26" s="378" t="s">
        <v>319</v>
      </c>
      <c r="AD26" s="379"/>
      <c r="AE26" s="379"/>
      <c r="AF26" s="437"/>
      <c r="AG26" s="438">
        <f>SUM(AG21:AJ25)</f>
        <v>0</v>
      </c>
      <c r="AH26" s="439"/>
      <c r="AI26" s="439"/>
      <c r="AJ26" s="440"/>
    </row>
    <row r="27" spans="1:37" ht="19.5" customHeight="1">
      <c r="A27" s="441" t="s">
        <v>68</v>
      </c>
      <c r="B27" s="427"/>
      <c r="C27" s="401" t="s">
        <v>320</v>
      </c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43"/>
      <c r="AC27" s="389" t="s">
        <v>321</v>
      </c>
      <c r="AD27" s="390"/>
      <c r="AE27" s="390"/>
      <c r="AF27" s="444"/>
      <c r="AG27" s="445"/>
      <c r="AH27" s="446"/>
      <c r="AI27" s="446"/>
      <c r="AJ27" s="447"/>
      <c r="AK27" s="3"/>
    </row>
    <row r="28" spans="1:36" ht="19.5" customHeight="1">
      <c r="A28" s="441" t="s">
        <v>71</v>
      </c>
      <c r="B28" s="427"/>
      <c r="C28" s="401" t="s">
        <v>322</v>
      </c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43"/>
      <c r="AC28" s="389" t="s">
        <v>323</v>
      </c>
      <c r="AD28" s="390"/>
      <c r="AE28" s="390"/>
      <c r="AF28" s="444"/>
      <c r="AG28" s="445"/>
      <c r="AH28" s="446"/>
      <c r="AI28" s="446"/>
      <c r="AJ28" s="447"/>
    </row>
    <row r="29" spans="1:37" s="6" customFormat="1" ht="19.5" customHeight="1">
      <c r="A29" s="434" t="s">
        <v>74</v>
      </c>
      <c r="B29" s="450"/>
      <c r="C29" s="399" t="s">
        <v>324</v>
      </c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36"/>
      <c r="AC29" s="378" t="s">
        <v>325</v>
      </c>
      <c r="AD29" s="379"/>
      <c r="AE29" s="379"/>
      <c r="AF29" s="437"/>
      <c r="AG29" s="438">
        <f>SUM(AG27:AJ28)</f>
        <v>0</v>
      </c>
      <c r="AH29" s="439"/>
      <c r="AI29" s="439"/>
      <c r="AJ29" s="440"/>
      <c r="AK29" s="1"/>
    </row>
    <row r="30" spans="1:36" ht="19.5" customHeight="1">
      <c r="A30" s="441" t="s">
        <v>77</v>
      </c>
      <c r="B30" s="427"/>
      <c r="C30" s="401" t="s">
        <v>326</v>
      </c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43"/>
      <c r="AC30" s="389" t="s">
        <v>327</v>
      </c>
      <c r="AD30" s="390"/>
      <c r="AE30" s="390"/>
      <c r="AF30" s="444"/>
      <c r="AG30" s="445"/>
      <c r="AH30" s="446"/>
      <c r="AI30" s="446"/>
      <c r="AJ30" s="447"/>
    </row>
    <row r="31" spans="1:36" ht="19.5" customHeight="1">
      <c r="A31" s="441" t="s">
        <v>80</v>
      </c>
      <c r="B31" s="427"/>
      <c r="C31" s="401" t="s">
        <v>328</v>
      </c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43"/>
      <c r="AC31" s="389" t="s">
        <v>329</v>
      </c>
      <c r="AD31" s="390"/>
      <c r="AE31" s="390"/>
      <c r="AF31" s="444"/>
      <c r="AG31" s="445"/>
      <c r="AH31" s="446"/>
      <c r="AI31" s="446"/>
      <c r="AJ31" s="447"/>
    </row>
    <row r="32" spans="1:36" ht="19.5" customHeight="1">
      <c r="A32" s="441" t="s">
        <v>83</v>
      </c>
      <c r="B32" s="427"/>
      <c r="C32" s="401" t="s">
        <v>330</v>
      </c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43"/>
      <c r="AC32" s="389" t="s">
        <v>331</v>
      </c>
      <c r="AD32" s="390"/>
      <c r="AE32" s="390"/>
      <c r="AF32" s="444"/>
      <c r="AG32" s="445">
        <v>1082</v>
      </c>
      <c r="AH32" s="446"/>
      <c r="AI32" s="446"/>
      <c r="AJ32" s="447"/>
    </row>
    <row r="33" spans="1:36" ht="19.5" customHeight="1">
      <c r="A33" s="441" t="s">
        <v>86</v>
      </c>
      <c r="B33" s="427"/>
      <c r="C33" s="401" t="s">
        <v>332</v>
      </c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43"/>
      <c r="AC33" s="389" t="s">
        <v>333</v>
      </c>
      <c r="AD33" s="390"/>
      <c r="AE33" s="390"/>
      <c r="AF33" s="444"/>
      <c r="AG33" s="445">
        <v>0</v>
      </c>
      <c r="AH33" s="446"/>
      <c r="AI33" s="446"/>
      <c r="AJ33" s="447"/>
    </row>
    <row r="34" spans="1:36" ht="19.5" customHeight="1">
      <c r="A34" s="441" t="s">
        <v>89</v>
      </c>
      <c r="B34" s="427"/>
      <c r="C34" s="401" t="s">
        <v>334</v>
      </c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43"/>
      <c r="AC34" s="389" t="s">
        <v>335</v>
      </c>
      <c r="AD34" s="390"/>
      <c r="AE34" s="390"/>
      <c r="AF34" s="444"/>
      <c r="AG34" s="445"/>
      <c r="AH34" s="446"/>
      <c r="AI34" s="446"/>
      <c r="AJ34" s="447"/>
    </row>
    <row r="35" spans="1:36" ht="19.5" customHeight="1">
      <c r="A35" s="441" t="s">
        <v>92</v>
      </c>
      <c r="B35" s="427"/>
      <c r="C35" s="401" t="s">
        <v>336</v>
      </c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43"/>
      <c r="AC35" s="389" t="s">
        <v>337</v>
      </c>
      <c r="AD35" s="390"/>
      <c r="AE35" s="390"/>
      <c r="AF35" s="444"/>
      <c r="AG35" s="445"/>
      <c r="AH35" s="446"/>
      <c r="AI35" s="446"/>
      <c r="AJ35" s="447"/>
    </row>
    <row r="36" spans="1:36" ht="19.5" customHeight="1">
      <c r="A36" s="441" t="s">
        <v>95</v>
      </c>
      <c r="B36" s="427"/>
      <c r="C36" s="401" t="s">
        <v>338</v>
      </c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43"/>
      <c r="AC36" s="389" t="s">
        <v>339</v>
      </c>
      <c r="AD36" s="390"/>
      <c r="AE36" s="390"/>
      <c r="AF36" s="444"/>
      <c r="AG36" s="445">
        <v>635</v>
      </c>
      <c r="AH36" s="446"/>
      <c r="AI36" s="446"/>
      <c r="AJ36" s="447"/>
    </row>
    <row r="37" spans="1:36" ht="19.5" customHeight="1">
      <c r="A37" s="441" t="s">
        <v>98</v>
      </c>
      <c r="B37" s="427"/>
      <c r="C37" s="401" t="s">
        <v>340</v>
      </c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43"/>
      <c r="AC37" s="389" t="s">
        <v>341</v>
      </c>
      <c r="AD37" s="390"/>
      <c r="AE37" s="390"/>
      <c r="AF37" s="444"/>
      <c r="AG37" s="445">
        <v>90</v>
      </c>
      <c r="AH37" s="446"/>
      <c r="AI37" s="446"/>
      <c r="AJ37" s="447"/>
    </row>
    <row r="38" spans="1:37" ht="19.5" customHeight="1">
      <c r="A38" s="434" t="s">
        <v>101</v>
      </c>
      <c r="B38" s="450"/>
      <c r="C38" s="399" t="s">
        <v>342</v>
      </c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36"/>
      <c r="AC38" s="378" t="s">
        <v>343</v>
      </c>
      <c r="AD38" s="379"/>
      <c r="AE38" s="379"/>
      <c r="AF38" s="437"/>
      <c r="AG38" s="438">
        <f>SUM(AG33:AJ37)</f>
        <v>725</v>
      </c>
      <c r="AH38" s="439"/>
      <c r="AI38" s="439"/>
      <c r="AJ38" s="440"/>
      <c r="AK38" s="6"/>
    </row>
    <row r="39" spans="1:36" ht="19.5" customHeight="1">
      <c r="A39" s="441" t="s">
        <v>104</v>
      </c>
      <c r="B39" s="427"/>
      <c r="C39" s="401" t="s">
        <v>344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43"/>
      <c r="AC39" s="389" t="s">
        <v>345</v>
      </c>
      <c r="AD39" s="390"/>
      <c r="AE39" s="390"/>
      <c r="AF39" s="444"/>
      <c r="AG39" s="445">
        <v>8</v>
      </c>
      <c r="AH39" s="446"/>
      <c r="AI39" s="446"/>
      <c r="AJ39" s="447"/>
    </row>
    <row r="40" spans="1:36" ht="19.5" customHeight="1">
      <c r="A40" s="434" t="s">
        <v>107</v>
      </c>
      <c r="B40" s="450"/>
      <c r="C40" s="399" t="s">
        <v>346</v>
      </c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36"/>
      <c r="AC40" s="378" t="s">
        <v>347</v>
      </c>
      <c r="AD40" s="379"/>
      <c r="AE40" s="379"/>
      <c r="AF40" s="437"/>
      <c r="AG40" s="438">
        <f>AG29+AG30+AG31+AG32+AG38+AG39</f>
        <v>1815</v>
      </c>
      <c r="AH40" s="439"/>
      <c r="AI40" s="439"/>
      <c r="AJ40" s="440"/>
    </row>
    <row r="41" spans="1:36" ht="19.5" customHeight="1">
      <c r="A41" s="441" t="s">
        <v>110</v>
      </c>
      <c r="B41" s="427"/>
      <c r="C41" s="370" t="s">
        <v>348</v>
      </c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448"/>
      <c r="AC41" s="389" t="s">
        <v>349</v>
      </c>
      <c r="AD41" s="390"/>
      <c r="AE41" s="390"/>
      <c r="AF41" s="444"/>
      <c r="AG41" s="445"/>
      <c r="AH41" s="446"/>
      <c r="AI41" s="446"/>
      <c r="AJ41" s="447"/>
    </row>
    <row r="42" spans="1:36" ht="19.5" customHeight="1">
      <c r="A42" s="441" t="s">
        <v>113</v>
      </c>
      <c r="B42" s="427"/>
      <c r="C42" s="370" t="s">
        <v>350</v>
      </c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448"/>
      <c r="AC42" s="389" t="s">
        <v>351</v>
      </c>
      <c r="AD42" s="390"/>
      <c r="AE42" s="390"/>
      <c r="AF42" s="444"/>
      <c r="AG42" s="445">
        <v>0</v>
      </c>
      <c r="AH42" s="446"/>
      <c r="AI42" s="446"/>
      <c r="AJ42" s="447"/>
    </row>
    <row r="43" spans="1:36" ht="19.5" customHeight="1">
      <c r="A43" s="441" t="s">
        <v>116</v>
      </c>
      <c r="B43" s="427"/>
      <c r="C43" s="370" t="s">
        <v>352</v>
      </c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448"/>
      <c r="AC43" s="389" t="s">
        <v>353</v>
      </c>
      <c r="AD43" s="390"/>
      <c r="AE43" s="390"/>
      <c r="AF43" s="444"/>
      <c r="AG43" s="445">
        <v>20</v>
      </c>
      <c r="AH43" s="446"/>
      <c r="AI43" s="446"/>
      <c r="AJ43" s="447"/>
    </row>
    <row r="44" spans="1:36" ht="19.5" customHeight="1">
      <c r="A44" s="441" t="s">
        <v>119</v>
      </c>
      <c r="B44" s="427"/>
      <c r="C44" s="370" t="s">
        <v>354</v>
      </c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448"/>
      <c r="AC44" s="389" t="s">
        <v>355</v>
      </c>
      <c r="AD44" s="390"/>
      <c r="AE44" s="390"/>
      <c r="AF44" s="444"/>
      <c r="AG44" s="445">
        <v>111</v>
      </c>
      <c r="AH44" s="446"/>
      <c r="AI44" s="446"/>
      <c r="AJ44" s="447"/>
    </row>
    <row r="45" spans="1:36" ht="19.5" customHeight="1">
      <c r="A45" s="441" t="s">
        <v>122</v>
      </c>
      <c r="B45" s="427"/>
      <c r="C45" s="370" t="s">
        <v>356</v>
      </c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448"/>
      <c r="AC45" s="389" t="s">
        <v>357</v>
      </c>
      <c r="AD45" s="390"/>
      <c r="AE45" s="390"/>
      <c r="AF45" s="444"/>
      <c r="AG45" s="445"/>
      <c r="AH45" s="446"/>
      <c r="AI45" s="446"/>
      <c r="AJ45" s="447"/>
    </row>
    <row r="46" spans="1:36" ht="19.5" customHeight="1">
      <c r="A46" s="441" t="s">
        <v>125</v>
      </c>
      <c r="B46" s="427"/>
      <c r="C46" s="370" t="s">
        <v>358</v>
      </c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448"/>
      <c r="AC46" s="389" t="s">
        <v>359</v>
      </c>
      <c r="AD46" s="390"/>
      <c r="AE46" s="390"/>
      <c r="AF46" s="444"/>
      <c r="AG46" s="445"/>
      <c r="AH46" s="446"/>
      <c r="AI46" s="446"/>
      <c r="AJ46" s="447"/>
    </row>
    <row r="47" spans="1:36" ht="19.5" customHeight="1">
      <c r="A47" s="441" t="s">
        <v>128</v>
      </c>
      <c r="B47" s="427"/>
      <c r="C47" s="370" t="s">
        <v>360</v>
      </c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448"/>
      <c r="AC47" s="389" t="s">
        <v>361</v>
      </c>
      <c r="AD47" s="390"/>
      <c r="AE47" s="390"/>
      <c r="AF47" s="444"/>
      <c r="AG47" s="445"/>
      <c r="AH47" s="446"/>
      <c r="AI47" s="446"/>
      <c r="AJ47" s="447"/>
    </row>
    <row r="48" spans="1:36" ht="19.5" customHeight="1">
      <c r="A48" s="441" t="s">
        <v>131</v>
      </c>
      <c r="B48" s="427"/>
      <c r="C48" s="370" t="s">
        <v>362</v>
      </c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448"/>
      <c r="AC48" s="389" t="s">
        <v>363</v>
      </c>
      <c r="AD48" s="390"/>
      <c r="AE48" s="390"/>
      <c r="AF48" s="444"/>
      <c r="AG48" s="445"/>
      <c r="AH48" s="446"/>
      <c r="AI48" s="446"/>
      <c r="AJ48" s="447"/>
    </row>
    <row r="49" spans="1:36" ht="19.5" customHeight="1">
      <c r="A49" s="441" t="s">
        <v>134</v>
      </c>
      <c r="B49" s="427"/>
      <c r="C49" s="370" t="s">
        <v>364</v>
      </c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448"/>
      <c r="AC49" s="389" t="s">
        <v>365</v>
      </c>
      <c r="AD49" s="390"/>
      <c r="AE49" s="390"/>
      <c r="AF49" s="444"/>
      <c r="AG49" s="445"/>
      <c r="AH49" s="446"/>
      <c r="AI49" s="446"/>
      <c r="AJ49" s="447"/>
    </row>
    <row r="50" spans="1:36" ht="19.5" customHeight="1">
      <c r="A50" s="441" t="s">
        <v>137</v>
      </c>
      <c r="B50" s="427"/>
      <c r="C50" s="370" t="s">
        <v>366</v>
      </c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448"/>
      <c r="AC50" s="389" t="s">
        <v>367</v>
      </c>
      <c r="AD50" s="390"/>
      <c r="AE50" s="390"/>
      <c r="AF50" s="444"/>
      <c r="AG50" s="445"/>
      <c r="AH50" s="446"/>
      <c r="AI50" s="446"/>
      <c r="AJ50" s="447"/>
    </row>
    <row r="51" spans="1:36" ht="19.5" customHeight="1">
      <c r="A51" s="434" t="s">
        <v>140</v>
      </c>
      <c r="B51" s="450"/>
      <c r="C51" s="380" t="s">
        <v>368</v>
      </c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449"/>
      <c r="AC51" s="378" t="s">
        <v>369</v>
      </c>
      <c r="AD51" s="379"/>
      <c r="AE51" s="379"/>
      <c r="AF51" s="437"/>
      <c r="AG51" s="438">
        <f>SUM(AG41:AJ50)</f>
        <v>131</v>
      </c>
      <c r="AH51" s="439"/>
      <c r="AI51" s="439"/>
      <c r="AJ51" s="440"/>
    </row>
    <row r="52" spans="1:36" ht="19.5" customHeight="1">
      <c r="A52" s="441">
        <v>45</v>
      </c>
      <c r="B52" s="442"/>
      <c r="C52" s="370" t="s">
        <v>370</v>
      </c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448"/>
      <c r="AC52" s="389" t="s">
        <v>371</v>
      </c>
      <c r="AD52" s="390"/>
      <c r="AE52" s="390"/>
      <c r="AF52" s="444"/>
      <c r="AG52" s="445"/>
      <c r="AH52" s="446"/>
      <c r="AI52" s="446"/>
      <c r="AJ52" s="447"/>
    </row>
    <row r="53" spans="1:36" ht="19.5" customHeight="1">
      <c r="A53" s="441">
        <v>46</v>
      </c>
      <c r="B53" s="442"/>
      <c r="C53" s="370" t="s">
        <v>372</v>
      </c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448"/>
      <c r="AC53" s="389" t="s">
        <v>373</v>
      </c>
      <c r="AD53" s="390"/>
      <c r="AE53" s="390"/>
      <c r="AF53" s="444"/>
      <c r="AG53" s="445"/>
      <c r="AH53" s="446"/>
      <c r="AI53" s="446"/>
      <c r="AJ53" s="447"/>
    </row>
    <row r="54" spans="1:36" ht="19.5" customHeight="1">
      <c r="A54" s="441">
        <v>47</v>
      </c>
      <c r="B54" s="442"/>
      <c r="C54" s="370" t="s">
        <v>374</v>
      </c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448"/>
      <c r="AC54" s="389" t="s">
        <v>375</v>
      </c>
      <c r="AD54" s="390"/>
      <c r="AE54" s="390"/>
      <c r="AF54" s="444"/>
      <c r="AG54" s="445"/>
      <c r="AH54" s="446"/>
      <c r="AI54" s="446"/>
      <c r="AJ54" s="447"/>
    </row>
    <row r="55" spans="1:36" ht="19.5" customHeight="1">
      <c r="A55" s="441">
        <v>48</v>
      </c>
      <c r="B55" s="442"/>
      <c r="C55" s="370" t="s">
        <v>376</v>
      </c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448"/>
      <c r="AC55" s="389" t="s">
        <v>377</v>
      </c>
      <c r="AD55" s="390"/>
      <c r="AE55" s="390"/>
      <c r="AF55" s="444"/>
      <c r="AG55" s="445"/>
      <c r="AH55" s="446"/>
      <c r="AI55" s="446"/>
      <c r="AJ55" s="447"/>
    </row>
    <row r="56" spans="1:36" ht="19.5" customHeight="1">
      <c r="A56" s="441">
        <v>49</v>
      </c>
      <c r="B56" s="442"/>
      <c r="C56" s="370" t="s">
        <v>378</v>
      </c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448"/>
      <c r="AC56" s="389" t="s">
        <v>379</v>
      </c>
      <c r="AD56" s="390"/>
      <c r="AE56" s="390"/>
      <c r="AF56" s="444"/>
      <c r="AG56" s="445"/>
      <c r="AH56" s="446"/>
      <c r="AI56" s="446"/>
      <c r="AJ56" s="447"/>
    </row>
    <row r="57" spans="1:36" ht="19.5" customHeight="1">
      <c r="A57" s="434">
        <v>50</v>
      </c>
      <c r="B57" s="435"/>
      <c r="C57" s="399" t="s">
        <v>380</v>
      </c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36"/>
      <c r="AC57" s="378" t="s">
        <v>381</v>
      </c>
      <c r="AD57" s="379"/>
      <c r="AE57" s="379"/>
      <c r="AF57" s="437"/>
      <c r="AG57" s="438">
        <f>SUM(AG52:AJ56)</f>
        <v>0</v>
      </c>
      <c r="AH57" s="439"/>
      <c r="AI57" s="439"/>
      <c r="AJ57" s="440"/>
    </row>
    <row r="58" spans="1:36" ht="29.25" customHeight="1">
      <c r="A58" s="441">
        <v>51</v>
      </c>
      <c r="B58" s="442"/>
      <c r="C58" s="370" t="s">
        <v>382</v>
      </c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448"/>
      <c r="AC58" s="389" t="s">
        <v>383</v>
      </c>
      <c r="AD58" s="390"/>
      <c r="AE58" s="390"/>
      <c r="AF58" s="444"/>
      <c r="AG58" s="445"/>
      <c r="AH58" s="446"/>
      <c r="AI58" s="446"/>
      <c r="AJ58" s="447"/>
    </row>
    <row r="59" spans="1:36" ht="29.25" customHeight="1">
      <c r="A59" s="441">
        <v>52</v>
      </c>
      <c r="B59" s="442"/>
      <c r="C59" s="401" t="s">
        <v>384</v>
      </c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43"/>
      <c r="AC59" s="389" t="s">
        <v>385</v>
      </c>
      <c r="AD59" s="390"/>
      <c r="AE59" s="390"/>
      <c r="AF59" s="444"/>
      <c r="AG59" s="445">
        <v>0</v>
      </c>
      <c r="AH59" s="446"/>
      <c r="AI59" s="446"/>
      <c r="AJ59" s="447"/>
    </row>
    <row r="60" spans="1:36" ht="19.5" customHeight="1">
      <c r="A60" s="441">
        <v>53</v>
      </c>
      <c r="B60" s="442"/>
      <c r="C60" s="370" t="s">
        <v>386</v>
      </c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448"/>
      <c r="AC60" s="389" t="s">
        <v>387</v>
      </c>
      <c r="AD60" s="390"/>
      <c r="AE60" s="390"/>
      <c r="AF60" s="444"/>
      <c r="AG60" s="445">
        <v>0</v>
      </c>
      <c r="AH60" s="446"/>
      <c r="AI60" s="446"/>
      <c r="AJ60" s="447"/>
    </row>
    <row r="61" spans="1:36" ht="19.5" customHeight="1">
      <c r="A61" s="434">
        <v>54</v>
      </c>
      <c r="B61" s="435"/>
      <c r="C61" s="399" t="s">
        <v>388</v>
      </c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0"/>
      <c r="AA61" s="400"/>
      <c r="AB61" s="436"/>
      <c r="AC61" s="378" t="s">
        <v>389</v>
      </c>
      <c r="AD61" s="379"/>
      <c r="AE61" s="379"/>
      <c r="AF61" s="437"/>
      <c r="AG61" s="438">
        <f>SUM(AG58:AJ60)</f>
        <v>0</v>
      </c>
      <c r="AH61" s="439"/>
      <c r="AI61" s="439"/>
      <c r="AJ61" s="440"/>
    </row>
    <row r="62" spans="1:36" ht="29.25" customHeight="1">
      <c r="A62" s="441">
        <v>55</v>
      </c>
      <c r="B62" s="442"/>
      <c r="C62" s="370" t="s">
        <v>390</v>
      </c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448"/>
      <c r="AC62" s="389" t="s">
        <v>391</v>
      </c>
      <c r="AD62" s="390"/>
      <c r="AE62" s="390"/>
      <c r="AF62" s="444"/>
      <c r="AG62" s="445"/>
      <c r="AH62" s="446"/>
      <c r="AI62" s="446"/>
      <c r="AJ62" s="447"/>
    </row>
    <row r="63" spans="1:36" ht="29.25" customHeight="1">
      <c r="A63" s="441">
        <v>56</v>
      </c>
      <c r="B63" s="442"/>
      <c r="C63" s="401" t="s">
        <v>392</v>
      </c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43"/>
      <c r="AC63" s="389" t="s">
        <v>393</v>
      </c>
      <c r="AD63" s="390"/>
      <c r="AE63" s="390"/>
      <c r="AF63" s="444"/>
      <c r="AG63" s="445">
        <v>60</v>
      </c>
      <c r="AH63" s="446"/>
      <c r="AI63" s="446"/>
      <c r="AJ63" s="447"/>
    </row>
    <row r="64" spans="1:36" ht="19.5" customHeight="1">
      <c r="A64" s="441">
        <v>57</v>
      </c>
      <c r="B64" s="442"/>
      <c r="C64" s="370" t="s">
        <v>394</v>
      </c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  <c r="AA64" s="371"/>
      <c r="AB64" s="448"/>
      <c r="AC64" s="389" t="s">
        <v>395</v>
      </c>
      <c r="AD64" s="390"/>
      <c r="AE64" s="390"/>
      <c r="AF64" s="444"/>
      <c r="AG64" s="445">
        <v>2500</v>
      </c>
      <c r="AH64" s="446"/>
      <c r="AI64" s="446"/>
      <c r="AJ64" s="447"/>
    </row>
    <row r="65" spans="1:36" ht="19.5" customHeight="1">
      <c r="A65" s="434">
        <v>58</v>
      </c>
      <c r="B65" s="435"/>
      <c r="C65" s="399" t="s">
        <v>396</v>
      </c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36"/>
      <c r="AC65" s="378" t="s">
        <v>397</v>
      </c>
      <c r="AD65" s="379"/>
      <c r="AE65" s="379"/>
      <c r="AF65" s="437"/>
      <c r="AG65" s="438">
        <f>SUM(AG62:AJ64)</f>
        <v>2560</v>
      </c>
      <c r="AH65" s="439"/>
      <c r="AI65" s="439"/>
      <c r="AJ65" s="440"/>
    </row>
    <row r="66" spans="1:36" ht="19.5" customHeight="1">
      <c r="A66" s="434">
        <v>59</v>
      </c>
      <c r="B66" s="435"/>
      <c r="C66" s="380" t="s">
        <v>398</v>
      </c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449"/>
      <c r="AC66" s="378" t="s">
        <v>399</v>
      </c>
      <c r="AD66" s="379"/>
      <c r="AE66" s="379"/>
      <c r="AF66" s="437"/>
      <c r="AG66" s="438">
        <f>AG20+AG26+AG40+AG51+AG57+AG61+AG65</f>
        <v>34534</v>
      </c>
      <c r="AH66" s="439"/>
      <c r="AI66" s="439"/>
      <c r="AJ66" s="440"/>
    </row>
  </sheetData>
  <sheetProtection/>
  <mergeCells count="249">
    <mergeCell ref="A3:AJ3"/>
    <mergeCell ref="A4:AJ4"/>
    <mergeCell ref="A5:AJ5"/>
    <mergeCell ref="A6:B6"/>
    <mergeCell ref="C6:AB6"/>
    <mergeCell ref="AC6:AF6"/>
    <mergeCell ref="AG6:AJ6"/>
    <mergeCell ref="AG10:AJ10"/>
    <mergeCell ref="A7:B7"/>
    <mergeCell ref="C8:AB8"/>
    <mergeCell ref="AC8:AF8"/>
    <mergeCell ref="AG8:AJ8"/>
    <mergeCell ref="C7:AB7"/>
    <mergeCell ref="AG9:AJ9"/>
    <mergeCell ref="AG7:AJ7"/>
    <mergeCell ref="A9:B9"/>
    <mergeCell ref="C9:AB9"/>
    <mergeCell ref="AC9:AF9"/>
    <mergeCell ref="AC7:AF7"/>
    <mergeCell ref="A8:B8"/>
    <mergeCell ref="A10:B10"/>
    <mergeCell ref="C10:AB10"/>
    <mergeCell ref="AC10:AF10"/>
    <mergeCell ref="AG11:AJ11"/>
    <mergeCell ref="A12:B12"/>
    <mergeCell ref="C12:AB12"/>
    <mergeCell ref="AC12:AF12"/>
    <mergeCell ref="AG12:AJ12"/>
    <mergeCell ref="A11:B11"/>
    <mergeCell ref="C11:AB11"/>
    <mergeCell ref="AC11:AF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4:B64"/>
    <mergeCell ref="C64:AB64"/>
    <mergeCell ref="AC64:AF64"/>
    <mergeCell ref="AG64:AJ64"/>
    <mergeCell ref="A66:B66"/>
    <mergeCell ref="C66:AB66"/>
    <mergeCell ref="AC66:AF66"/>
    <mergeCell ref="AG66:AJ66"/>
    <mergeCell ref="A1:AJ1"/>
    <mergeCell ref="A2:AJ2"/>
    <mergeCell ref="A65:B65"/>
    <mergeCell ref="C65:AB65"/>
    <mergeCell ref="AC65:AF65"/>
    <mergeCell ref="AG65:AJ65"/>
    <mergeCell ref="A63:B63"/>
    <mergeCell ref="C63:AB63"/>
    <mergeCell ref="AC63:AF63"/>
    <mergeCell ref="AG63:AJ63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7" r:id="rId1"/>
  <headerFooter alignWithMargins="0">
    <oddHeader>&amp;R3. számú melléklet a 3/2015.(II.12.) számú önkormányzati rendelethez</oddHeader>
  </headerFooter>
  <rowBreaks count="1" manualBreakCount="1">
    <brk id="31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4">
      <selection activeCell="B23" sqref="B23"/>
    </sheetView>
  </sheetViews>
  <sheetFormatPr defaultColWidth="9.140625" defaultRowHeight="15"/>
  <cols>
    <col min="1" max="1" width="55.140625" style="160" customWidth="1"/>
    <col min="2" max="2" width="14.7109375" style="160" customWidth="1"/>
    <col min="3" max="16384" width="9.140625" style="160" customWidth="1"/>
  </cols>
  <sheetData>
    <row r="1" ht="12.75">
      <c r="B1" s="161"/>
    </row>
    <row r="2" spans="1:35" ht="33.75" customHeight="1">
      <c r="A2" s="366" t="s">
        <v>717</v>
      </c>
      <c r="B2" s="36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</row>
    <row r="3" spans="1:35" s="167" customFormat="1" ht="22.5">
      <c r="A3" s="367" t="s">
        <v>689</v>
      </c>
      <c r="B3" s="36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</row>
    <row r="4" spans="1:35" s="167" customFormat="1" ht="22.5">
      <c r="A4" s="158"/>
      <c r="B4" s="158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</row>
    <row r="5" spans="1:35" s="167" customFormat="1" ht="22.5">
      <c r="A5" s="367" t="s">
        <v>675</v>
      </c>
      <c r="B5" s="36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</row>
    <row r="6" spans="1:35" s="167" customFormat="1" ht="22.5">
      <c r="A6" s="158"/>
      <c r="B6" s="158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</row>
    <row r="7" spans="1:2" ht="18">
      <c r="A7" s="163"/>
      <c r="B7" s="164" t="s">
        <v>628</v>
      </c>
    </row>
    <row r="8" spans="1:2" ht="31.5">
      <c r="A8" s="210" t="s">
        <v>629</v>
      </c>
      <c r="B8" s="227" t="s">
        <v>662</v>
      </c>
    </row>
    <row r="9" spans="1:2" ht="15.75">
      <c r="A9" s="228" t="s">
        <v>657</v>
      </c>
      <c r="B9" s="227">
        <v>635</v>
      </c>
    </row>
    <row r="10" spans="1:2" ht="15.75">
      <c r="A10" s="225" t="s">
        <v>630</v>
      </c>
      <c r="B10" s="229">
        <f>SUM(B11:B12)</f>
        <v>1082</v>
      </c>
    </row>
    <row r="11" spans="1:2" ht="15.75">
      <c r="A11" s="226" t="s">
        <v>631</v>
      </c>
      <c r="B11" s="230">
        <v>1082</v>
      </c>
    </row>
    <row r="12" spans="1:2" ht="15.75">
      <c r="A12" s="211" t="s">
        <v>632</v>
      </c>
      <c r="B12" s="230">
        <v>0</v>
      </c>
    </row>
    <row r="13" spans="1:2" ht="15.75">
      <c r="A13" s="213" t="s">
        <v>633</v>
      </c>
      <c r="B13" s="229">
        <f>SUM(B14:B15)</f>
        <v>90</v>
      </c>
    </row>
    <row r="14" spans="1:2" ht="15.75">
      <c r="A14" s="211" t="s">
        <v>634</v>
      </c>
      <c r="B14" s="230">
        <v>0</v>
      </c>
    </row>
    <row r="15" spans="1:2" ht="15.75">
      <c r="A15" s="211" t="s">
        <v>635</v>
      </c>
      <c r="B15" s="230">
        <v>90</v>
      </c>
    </row>
    <row r="16" spans="1:2" ht="15.75">
      <c r="A16" s="213" t="s">
        <v>636</v>
      </c>
      <c r="B16" s="229">
        <f>SUM(B17)</f>
        <v>0</v>
      </c>
    </row>
    <row r="17" spans="1:2" ht="15.75">
      <c r="A17" s="211" t="s">
        <v>637</v>
      </c>
      <c r="B17" s="230">
        <v>0</v>
      </c>
    </row>
    <row r="18" spans="1:2" ht="15.75">
      <c r="A18" s="213" t="s">
        <v>638</v>
      </c>
      <c r="B18" s="229">
        <f>SUM(B19:B21)</f>
        <v>8</v>
      </c>
    </row>
    <row r="19" spans="1:2" ht="15.75">
      <c r="A19" s="211" t="s">
        <v>639</v>
      </c>
      <c r="B19" s="230">
        <v>0</v>
      </c>
    </row>
    <row r="20" spans="1:2" ht="18" customHeight="1">
      <c r="A20" s="211" t="s">
        <v>640</v>
      </c>
      <c r="B20" s="230">
        <v>8</v>
      </c>
    </row>
    <row r="21" spans="1:2" ht="15.75">
      <c r="A21" s="211" t="s">
        <v>641</v>
      </c>
      <c r="B21" s="230">
        <v>0</v>
      </c>
    </row>
    <row r="22" spans="1:2" ht="24" customHeight="1">
      <c r="A22" s="204" t="s">
        <v>676</v>
      </c>
      <c r="B22" s="231">
        <f>B9+B10+B16+B18+B13</f>
        <v>1815</v>
      </c>
    </row>
    <row r="23" spans="1:2" ht="12.75">
      <c r="A23" s="167"/>
      <c r="B23" s="166"/>
    </row>
    <row r="25" ht="18" customHeight="1"/>
    <row r="26" ht="17.25" customHeight="1"/>
    <row r="34" ht="21" customHeight="1"/>
    <row r="35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 a  3/2015.(II.12.)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Y32"/>
  <sheetViews>
    <sheetView zoomScale="115" zoomScaleNormal="115" zoomScaleSheetLayoutView="100" workbookViewId="0" topLeftCell="A1">
      <selection activeCell="C23" sqref="C23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spans="1:25" ht="21" customHeight="1">
      <c r="A1" s="366" t="s">
        <v>717</v>
      </c>
      <c r="B1" s="366"/>
      <c r="C1" s="366"/>
      <c r="D1" s="366"/>
      <c r="E1" s="36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36.75" customHeight="1">
      <c r="A2" s="367" t="s">
        <v>689</v>
      </c>
      <c r="B2" s="367"/>
      <c r="C2" s="367"/>
      <c r="D2" s="367"/>
      <c r="E2" s="36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5" ht="39.75" customHeight="1">
      <c r="A3" s="459" t="s">
        <v>623</v>
      </c>
      <c r="B3" s="459"/>
      <c r="C3" s="459"/>
      <c r="D3" s="459"/>
      <c r="E3" s="459"/>
    </row>
    <row r="4" ht="14.25" thickBot="1">
      <c r="E4" s="96" t="s">
        <v>472</v>
      </c>
    </row>
    <row r="5" spans="1:5" ht="18" customHeight="1" thickBot="1">
      <c r="A5" s="457" t="s">
        <v>3</v>
      </c>
      <c r="B5" s="97" t="s">
        <v>432</v>
      </c>
      <c r="C5" s="98"/>
      <c r="D5" s="97" t="s">
        <v>433</v>
      </c>
      <c r="E5" s="99"/>
    </row>
    <row r="6" spans="1:5" s="103" customFormat="1" ht="35.25" customHeight="1" thickBot="1">
      <c r="A6" s="458"/>
      <c r="B6" s="100" t="s">
        <v>1</v>
      </c>
      <c r="C6" s="101" t="s">
        <v>695</v>
      </c>
      <c r="D6" s="100" t="s">
        <v>1</v>
      </c>
      <c r="E6" s="102" t="s">
        <v>695</v>
      </c>
    </row>
    <row r="7" spans="1:5" s="108" customFormat="1" ht="12" customHeight="1" thickBot="1">
      <c r="A7" s="104">
        <v>1</v>
      </c>
      <c r="B7" s="105">
        <v>2</v>
      </c>
      <c r="C7" s="106" t="s">
        <v>9</v>
      </c>
      <c r="D7" s="105" t="s">
        <v>10</v>
      </c>
      <c r="E7" s="107" t="s">
        <v>434</v>
      </c>
    </row>
    <row r="8" spans="1:5" ht="12.75" customHeight="1">
      <c r="A8" s="109" t="s">
        <v>7</v>
      </c>
      <c r="B8" s="110" t="s">
        <v>568</v>
      </c>
      <c r="C8" s="111">
        <v>12427</v>
      </c>
      <c r="D8" s="110" t="s">
        <v>402</v>
      </c>
      <c r="E8" s="112">
        <v>16077</v>
      </c>
    </row>
    <row r="9" spans="1:5" ht="12.75" customHeight="1">
      <c r="A9" s="113" t="s">
        <v>8</v>
      </c>
      <c r="B9" s="114" t="s">
        <v>409</v>
      </c>
      <c r="C9" s="115">
        <v>14878</v>
      </c>
      <c r="D9" s="114" t="s">
        <v>569</v>
      </c>
      <c r="E9" s="116">
        <v>2586</v>
      </c>
    </row>
    <row r="10" spans="1:5" ht="12.75" customHeight="1">
      <c r="A10" s="113" t="s">
        <v>9</v>
      </c>
      <c r="B10" s="114" t="s">
        <v>570</v>
      </c>
      <c r="C10" s="115"/>
      <c r="D10" s="114" t="s">
        <v>403</v>
      </c>
      <c r="E10" s="116">
        <v>7397</v>
      </c>
    </row>
    <row r="11" spans="1:5" ht="12.75" customHeight="1">
      <c r="A11" s="113" t="s">
        <v>10</v>
      </c>
      <c r="B11" s="114" t="s">
        <v>411</v>
      </c>
      <c r="C11" s="115">
        <v>875</v>
      </c>
      <c r="D11" s="114" t="s">
        <v>552</v>
      </c>
      <c r="E11" s="116">
        <v>2592</v>
      </c>
    </row>
    <row r="12" spans="1:5" ht="12.75" customHeight="1">
      <c r="A12" s="113" t="s">
        <v>434</v>
      </c>
      <c r="B12" s="117" t="s">
        <v>555</v>
      </c>
      <c r="C12" s="115">
        <v>0</v>
      </c>
      <c r="D12" s="114" t="s">
        <v>405</v>
      </c>
      <c r="E12" s="116">
        <v>2005</v>
      </c>
    </row>
    <row r="13" spans="1:5" ht="12.75" customHeight="1">
      <c r="A13" s="113" t="s">
        <v>435</v>
      </c>
      <c r="B13" s="114" t="s">
        <v>571</v>
      </c>
      <c r="C13" s="118"/>
      <c r="D13" s="114" t="s">
        <v>207</v>
      </c>
      <c r="E13" s="116">
        <v>0</v>
      </c>
    </row>
    <row r="14" spans="1:5" ht="12.75" customHeight="1">
      <c r="A14" s="113" t="s">
        <v>436</v>
      </c>
      <c r="B14" s="114" t="s">
        <v>366</v>
      </c>
      <c r="C14" s="115"/>
      <c r="D14" s="119"/>
      <c r="E14" s="116"/>
    </row>
    <row r="15" spans="1:5" ht="12.75" customHeight="1">
      <c r="A15" s="113" t="s">
        <v>437</v>
      </c>
      <c r="B15" s="119"/>
      <c r="C15" s="115"/>
      <c r="D15" s="119"/>
      <c r="E15" s="116"/>
    </row>
    <row r="16" spans="1:5" ht="12.75" customHeight="1">
      <c r="A16" s="113" t="s">
        <v>438</v>
      </c>
      <c r="B16" s="120"/>
      <c r="C16" s="118"/>
      <c r="D16" s="119"/>
      <c r="E16" s="116"/>
    </row>
    <row r="17" spans="1:5" ht="12.75" customHeight="1">
      <c r="A17" s="113" t="s">
        <v>439</v>
      </c>
      <c r="B17" s="119"/>
      <c r="C17" s="115"/>
      <c r="D17" s="119"/>
      <c r="E17" s="116"/>
    </row>
    <row r="18" spans="1:5" ht="12.75" customHeight="1">
      <c r="A18" s="113" t="s">
        <v>440</v>
      </c>
      <c r="B18" s="119"/>
      <c r="C18" s="115"/>
      <c r="D18" s="119"/>
      <c r="E18" s="116"/>
    </row>
    <row r="19" spans="1:5" ht="12.75" customHeight="1" thickBot="1">
      <c r="A19" s="113" t="s">
        <v>441</v>
      </c>
      <c r="B19" s="121"/>
      <c r="C19" s="122"/>
      <c r="D19" s="119"/>
      <c r="E19" s="123"/>
    </row>
    <row r="20" spans="1:5" ht="15.75" customHeight="1" thickBot="1">
      <c r="A20" s="124" t="s">
        <v>443</v>
      </c>
      <c r="B20" s="125" t="s">
        <v>572</v>
      </c>
      <c r="C20" s="126">
        <f>+C8+C9+C11+C12+C14+C15+C16+C17+C18+C19</f>
        <v>28180</v>
      </c>
      <c r="D20" s="125" t="s">
        <v>573</v>
      </c>
      <c r="E20" s="127">
        <f>SUM(E8:E19)</f>
        <v>30657</v>
      </c>
    </row>
    <row r="21" spans="1:5" ht="12.75" customHeight="1">
      <c r="A21" s="128" t="s">
        <v>444</v>
      </c>
      <c r="B21" s="129" t="s">
        <v>574</v>
      </c>
      <c r="C21" s="130">
        <f>+C22+C23+C24+C25</f>
        <v>2477</v>
      </c>
      <c r="D21" s="131" t="s">
        <v>575</v>
      </c>
      <c r="E21" s="132"/>
    </row>
    <row r="22" spans="1:5" ht="12.75" customHeight="1">
      <c r="A22" s="133" t="s">
        <v>445</v>
      </c>
      <c r="B22" s="131" t="s">
        <v>576</v>
      </c>
      <c r="C22" s="134">
        <v>2477</v>
      </c>
      <c r="D22" s="131" t="s">
        <v>577</v>
      </c>
      <c r="E22" s="135"/>
    </row>
    <row r="23" spans="1:5" ht="12.75" customHeight="1">
      <c r="A23" s="133" t="s">
        <v>446</v>
      </c>
      <c r="B23" s="131" t="s">
        <v>578</v>
      </c>
      <c r="C23" s="134"/>
      <c r="D23" s="131" t="s">
        <v>442</v>
      </c>
      <c r="E23" s="135"/>
    </row>
    <row r="24" spans="1:5" ht="12.75" customHeight="1">
      <c r="A24" s="133" t="s">
        <v>447</v>
      </c>
      <c r="B24" s="131" t="s">
        <v>579</v>
      </c>
      <c r="C24" s="134"/>
      <c r="D24" s="131" t="s">
        <v>560</v>
      </c>
      <c r="E24" s="135"/>
    </row>
    <row r="25" spans="1:5" ht="12.75" customHeight="1">
      <c r="A25" s="133" t="s">
        <v>448</v>
      </c>
      <c r="B25" s="131" t="s">
        <v>580</v>
      </c>
      <c r="C25" s="134"/>
      <c r="D25" s="129" t="s">
        <v>581</v>
      </c>
      <c r="E25" s="135"/>
    </row>
    <row r="26" spans="1:5" ht="12.75" customHeight="1">
      <c r="A26" s="133" t="s">
        <v>449</v>
      </c>
      <c r="B26" s="131" t="s">
        <v>582</v>
      </c>
      <c r="C26" s="136">
        <f>+C27+C28</f>
        <v>0</v>
      </c>
      <c r="D26" s="131" t="s">
        <v>583</v>
      </c>
      <c r="E26" s="135"/>
    </row>
    <row r="27" spans="1:5" ht="12.75" customHeight="1">
      <c r="A27" s="128" t="s">
        <v>450</v>
      </c>
      <c r="B27" s="129" t="s">
        <v>584</v>
      </c>
      <c r="C27" s="137"/>
      <c r="D27" s="110" t="s">
        <v>585</v>
      </c>
      <c r="E27" s="132"/>
    </row>
    <row r="28" spans="1:5" ht="12.75" customHeight="1" thickBot="1">
      <c r="A28" s="133" t="s">
        <v>451</v>
      </c>
      <c r="B28" s="131" t="s">
        <v>586</v>
      </c>
      <c r="C28" s="134"/>
      <c r="D28" s="119"/>
      <c r="E28" s="135"/>
    </row>
    <row r="29" spans="1:5" ht="15.75" customHeight="1" thickBot="1">
      <c r="A29" s="124" t="s">
        <v>452</v>
      </c>
      <c r="B29" s="125" t="s">
        <v>587</v>
      </c>
      <c r="C29" s="126">
        <f>+C21+C26</f>
        <v>2477</v>
      </c>
      <c r="D29" s="125" t="s">
        <v>588</v>
      </c>
      <c r="E29" s="127">
        <f>SUM(E21:E28)</f>
        <v>0</v>
      </c>
    </row>
    <row r="30" spans="1:5" ht="13.5" thickBot="1">
      <c r="A30" s="124" t="s">
        <v>453</v>
      </c>
      <c r="B30" s="138" t="s">
        <v>589</v>
      </c>
      <c r="C30" s="139">
        <f>+C20+C29</f>
        <v>30657</v>
      </c>
      <c r="D30" s="138" t="s">
        <v>590</v>
      </c>
      <c r="E30" s="139">
        <f>+E20+E29</f>
        <v>30657</v>
      </c>
    </row>
    <row r="31" spans="1:5" ht="13.5" thickBot="1">
      <c r="A31" s="124" t="s">
        <v>454</v>
      </c>
      <c r="B31" s="138" t="s">
        <v>455</v>
      </c>
      <c r="C31" s="139">
        <f>IF(C20-E20&lt;0,E20-C20,"-")</f>
        <v>2477</v>
      </c>
      <c r="D31" s="138" t="s">
        <v>564</v>
      </c>
      <c r="E31" s="139" t="str">
        <f>IF(C20-E20&gt;0,C20-E20,"-")</f>
        <v>-</v>
      </c>
    </row>
    <row r="32" spans="1:5" ht="13.5" thickBot="1">
      <c r="A32" s="124" t="s">
        <v>561</v>
      </c>
      <c r="B32" s="138" t="s">
        <v>591</v>
      </c>
      <c r="C32" s="139" t="str">
        <f>IF(C20+C21-E30&lt;0,E30-(C20+C21),"-")</f>
        <v>-</v>
      </c>
      <c r="D32" s="138" t="s">
        <v>592</v>
      </c>
      <c r="E32" s="139" t="str">
        <f>IF(C20+C21-E30&gt;0,C20+C21-E30,"-")</f>
        <v>-</v>
      </c>
    </row>
  </sheetData>
  <sheetProtection/>
  <mergeCells count="4">
    <mergeCell ref="A5:A6"/>
    <mergeCell ref="A1:E1"/>
    <mergeCell ref="A2:E2"/>
    <mergeCell ref="A3:E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>&amp;R&amp;"Arial,Normál"&amp;8 4. számú melléklet a 3/2015.(II.12.)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E36"/>
  <sheetViews>
    <sheetView zoomScaleSheetLayoutView="115" workbookViewId="0" topLeftCell="A7">
      <selection activeCell="C15" sqref="C15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ht="27" customHeight="1"/>
    <row r="2" spans="1:5" ht="26.25" customHeight="1">
      <c r="A2" s="366" t="s">
        <v>717</v>
      </c>
      <c r="B2" s="366"/>
      <c r="C2" s="366"/>
      <c r="D2" s="366"/>
      <c r="E2" s="366"/>
    </row>
    <row r="3" spans="1:5" ht="27" customHeight="1">
      <c r="A3" s="367" t="s">
        <v>689</v>
      </c>
      <c r="B3" s="367"/>
      <c r="C3" s="367"/>
      <c r="D3" s="367"/>
      <c r="E3" s="367"/>
    </row>
    <row r="4" spans="2:5" ht="31.5" customHeight="1">
      <c r="B4" s="93" t="s">
        <v>624</v>
      </c>
      <c r="C4" s="94"/>
      <c r="D4" s="94"/>
      <c r="E4" s="94"/>
    </row>
    <row r="5" ht="14.25" thickBot="1">
      <c r="E5" s="96" t="s">
        <v>472</v>
      </c>
    </row>
    <row r="6" spans="1:5" ht="13.5" thickBot="1">
      <c r="A6" s="460" t="s">
        <v>3</v>
      </c>
      <c r="B6" s="97" t="s">
        <v>432</v>
      </c>
      <c r="C6" s="98"/>
      <c r="D6" s="97" t="s">
        <v>433</v>
      </c>
      <c r="E6" s="99"/>
    </row>
    <row r="7" spans="1:5" s="103" customFormat="1" ht="24.75" thickBot="1">
      <c r="A7" s="461"/>
      <c r="B7" s="100" t="s">
        <v>1</v>
      </c>
      <c r="C7" s="101" t="s">
        <v>695</v>
      </c>
      <c r="D7" s="100" t="s">
        <v>1</v>
      </c>
      <c r="E7" s="101" t="s">
        <v>695</v>
      </c>
    </row>
    <row r="8" spans="1:5" s="103" customFormat="1" ht="13.5" thickBot="1">
      <c r="A8" s="104">
        <v>1</v>
      </c>
      <c r="B8" s="105">
        <v>2</v>
      </c>
      <c r="C8" s="106">
        <v>3</v>
      </c>
      <c r="D8" s="105">
        <v>4</v>
      </c>
      <c r="E8" s="107">
        <v>5</v>
      </c>
    </row>
    <row r="9" spans="1:5" ht="12.75" customHeight="1">
      <c r="A9" s="109" t="s">
        <v>7</v>
      </c>
      <c r="B9" s="110" t="s">
        <v>410</v>
      </c>
      <c r="C9" s="111">
        <v>2056</v>
      </c>
      <c r="D9" s="110" t="s">
        <v>593</v>
      </c>
      <c r="E9" s="112">
        <v>3056</v>
      </c>
    </row>
    <row r="10" spans="1:5" ht="12.75">
      <c r="A10" s="113" t="s">
        <v>8</v>
      </c>
      <c r="B10" s="114" t="s">
        <v>594</v>
      </c>
      <c r="C10" s="115"/>
      <c r="D10" s="114" t="s">
        <v>595</v>
      </c>
      <c r="E10" s="116"/>
    </row>
    <row r="11" spans="1:5" ht="12.75" customHeight="1">
      <c r="A11" s="113" t="s">
        <v>9</v>
      </c>
      <c r="B11" s="114" t="s">
        <v>413</v>
      </c>
      <c r="C11" s="115">
        <v>60</v>
      </c>
      <c r="D11" s="114" t="s">
        <v>596</v>
      </c>
      <c r="E11" s="116"/>
    </row>
    <row r="12" spans="1:5" ht="12.75" customHeight="1">
      <c r="A12" s="113" t="s">
        <v>10</v>
      </c>
      <c r="B12" s="114" t="s">
        <v>597</v>
      </c>
      <c r="C12" s="115">
        <v>2500</v>
      </c>
      <c r="D12" s="114" t="s">
        <v>598</v>
      </c>
      <c r="E12" s="116"/>
    </row>
    <row r="13" spans="1:5" ht="12.75" customHeight="1">
      <c r="A13" s="113" t="s">
        <v>434</v>
      </c>
      <c r="B13" s="114" t="s">
        <v>599</v>
      </c>
      <c r="C13" s="115"/>
      <c r="D13" s="114" t="s">
        <v>600</v>
      </c>
      <c r="E13" s="116"/>
    </row>
    <row r="14" spans="1:5" ht="12.75" customHeight="1">
      <c r="A14" s="113" t="s">
        <v>435</v>
      </c>
      <c r="B14" s="114" t="s">
        <v>601</v>
      </c>
      <c r="C14" s="118">
        <v>940</v>
      </c>
      <c r="D14" s="119"/>
      <c r="E14" s="116"/>
    </row>
    <row r="15" spans="1:5" ht="12.75" customHeight="1">
      <c r="A15" s="113" t="s">
        <v>436</v>
      </c>
      <c r="B15" s="119"/>
      <c r="C15" s="115"/>
      <c r="D15" s="119"/>
      <c r="E15" s="116"/>
    </row>
    <row r="16" spans="1:5" ht="12.75" customHeight="1">
      <c r="A16" s="113" t="s">
        <v>437</v>
      </c>
      <c r="B16" s="119"/>
      <c r="C16" s="115"/>
      <c r="D16" s="119"/>
      <c r="E16" s="116"/>
    </row>
    <row r="17" spans="1:5" ht="12.75" customHeight="1">
      <c r="A17" s="113" t="s">
        <v>438</v>
      </c>
      <c r="B17" s="119"/>
      <c r="C17" s="118"/>
      <c r="D17" s="119"/>
      <c r="E17" s="116"/>
    </row>
    <row r="18" spans="1:5" ht="12.75">
      <c r="A18" s="113" t="s">
        <v>439</v>
      </c>
      <c r="B18" s="119"/>
      <c r="C18" s="118"/>
      <c r="D18" s="119"/>
      <c r="E18" s="116"/>
    </row>
    <row r="19" spans="1:5" ht="12.75" customHeight="1" thickBot="1">
      <c r="A19" s="140" t="s">
        <v>440</v>
      </c>
      <c r="B19" s="141"/>
      <c r="C19" s="142"/>
      <c r="D19" s="143" t="s">
        <v>207</v>
      </c>
      <c r="E19" s="144"/>
    </row>
    <row r="20" spans="1:5" ht="15.75" customHeight="1" thickBot="1">
      <c r="A20" s="124" t="s">
        <v>441</v>
      </c>
      <c r="B20" s="125" t="s">
        <v>602</v>
      </c>
      <c r="C20" s="126">
        <f>+C9+C11+C12+C14+C15+C16+C17+C18+C19</f>
        <v>5556</v>
      </c>
      <c r="D20" s="125" t="s">
        <v>603</v>
      </c>
      <c r="E20" s="127">
        <f>+E9+E11+E13+E14+E15+E16+E17+E18+E19</f>
        <v>3056</v>
      </c>
    </row>
    <row r="21" spans="1:5" ht="12.75" customHeight="1">
      <c r="A21" s="109" t="s">
        <v>443</v>
      </c>
      <c r="B21" s="145" t="s">
        <v>604</v>
      </c>
      <c r="C21" s="146">
        <f>+C22+C23+C24+C25+C26</f>
        <v>3220</v>
      </c>
      <c r="D21" s="131" t="s">
        <v>575</v>
      </c>
      <c r="E21" s="147"/>
    </row>
    <row r="22" spans="1:5" ht="12.75" customHeight="1">
      <c r="A22" s="113" t="s">
        <v>444</v>
      </c>
      <c r="B22" s="148" t="s">
        <v>605</v>
      </c>
      <c r="C22" s="134">
        <v>3220</v>
      </c>
      <c r="D22" s="131" t="s">
        <v>606</v>
      </c>
      <c r="E22" s="135">
        <v>5720</v>
      </c>
    </row>
    <row r="23" spans="1:5" ht="12.75" customHeight="1">
      <c r="A23" s="109" t="s">
        <v>445</v>
      </c>
      <c r="B23" s="148" t="s">
        <v>607</v>
      </c>
      <c r="C23" s="134"/>
      <c r="D23" s="131" t="s">
        <v>442</v>
      </c>
      <c r="E23" s="135"/>
    </row>
    <row r="24" spans="1:5" ht="12.75" customHeight="1">
      <c r="A24" s="113" t="s">
        <v>446</v>
      </c>
      <c r="B24" s="148" t="s">
        <v>608</v>
      </c>
      <c r="C24" s="134"/>
      <c r="D24" s="131" t="s">
        <v>560</v>
      </c>
      <c r="E24" s="135"/>
    </row>
    <row r="25" spans="1:5" ht="12.75" customHeight="1">
      <c r="A25" s="109" t="s">
        <v>447</v>
      </c>
      <c r="B25" s="148" t="s">
        <v>609</v>
      </c>
      <c r="C25" s="134"/>
      <c r="D25" s="129" t="s">
        <v>581</v>
      </c>
      <c r="E25" s="135"/>
    </row>
    <row r="26" spans="1:5" ht="12.75" customHeight="1">
      <c r="A26" s="113" t="s">
        <v>448</v>
      </c>
      <c r="B26" s="149" t="s">
        <v>610</v>
      </c>
      <c r="C26" s="134"/>
      <c r="D26" s="131" t="s">
        <v>611</v>
      </c>
      <c r="E26" s="135"/>
    </row>
    <row r="27" spans="1:5" ht="12.75" customHeight="1">
      <c r="A27" s="109" t="s">
        <v>449</v>
      </c>
      <c r="B27" s="150" t="s">
        <v>612</v>
      </c>
      <c r="C27" s="136">
        <f>+C28+C29+C30+C31+C32</f>
        <v>0</v>
      </c>
      <c r="D27" s="151" t="s">
        <v>585</v>
      </c>
      <c r="E27" s="135"/>
    </row>
    <row r="28" spans="1:5" ht="12.75" customHeight="1">
      <c r="A28" s="113" t="s">
        <v>450</v>
      </c>
      <c r="B28" s="149" t="s">
        <v>613</v>
      </c>
      <c r="C28" s="134"/>
      <c r="D28" s="151" t="s">
        <v>415</v>
      </c>
      <c r="E28" s="135"/>
    </row>
    <row r="29" spans="1:5" ht="12.75" customHeight="1">
      <c r="A29" s="109" t="s">
        <v>451</v>
      </c>
      <c r="B29" s="149" t="s">
        <v>614</v>
      </c>
      <c r="C29" s="134"/>
      <c r="D29" s="152"/>
      <c r="E29" s="135"/>
    </row>
    <row r="30" spans="1:5" ht="12.75" customHeight="1">
      <c r="A30" s="113" t="s">
        <v>452</v>
      </c>
      <c r="B30" s="148" t="s">
        <v>615</v>
      </c>
      <c r="C30" s="134"/>
      <c r="D30" s="153"/>
      <c r="E30" s="135"/>
    </row>
    <row r="31" spans="1:5" ht="12.75" customHeight="1">
      <c r="A31" s="109" t="s">
        <v>453</v>
      </c>
      <c r="B31" s="154" t="s">
        <v>616</v>
      </c>
      <c r="C31" s="134"/>
      <c r="D31" s="119"/>
      <c r="E31" s="135"/>
    </row>
    <row r="32" spans="1:5" ht="12.75" customHeight="1" thickBot="1">
      <c r="A32" s="113" t="s">
        <v>454</v>
      </c>
      <c r="B32" s="155" t="s">
        <v>617</v>
      </c>
      <c r="C32" s="134"/>
      <c r="D32" s="153"/>
      <c r="E32" s="135"/>
    </row>
    <row r="33" spans="1:5" ht="21.75" customHeight="1" thickBot="1">
      <c r="A33" s="124" t="s">
        <v>561</v>
      </c>
      <c r="B33" s="125" t="s">
        <v>618</v>
      </c>
      <c r="C33" s="126">
        <f>+C21+C27</f>
        <v>3220</v>
      </c>
      <c r="D33" s="125" t="s">
        <v>619</v>
      </c>
      <c r="E33" s="127">
        <f>SUM(E21:E32)</f>
        <v>5720</v>
      </c>
    </row>
    <row r="34" spans="1:5" ht="13.5" thickBot="1">
      <c r="A34" s="124" t="s">
        <v>562</v>
      </c>
      <c r="B34" s="138" t="s">
        <v>620</v>
      </c>
      <c r="C34" s="139">
        <f>+C20+C33</f>
        <v>8776</v>
      </c>
      <c r="D34" s="138" t="s">
        <v>621</v>
      </c>
      <c r="E34" s="139">
        <f>+E20+E33</f>
        <v>8776</v>
      </c>
    </row>
    <row r="35" spans="1:5" ht="13.5" thickBot="1">
      <c r="A35" s="124" t="s">
        <v>563</v>
      </c>
      <c r="B35" s="138" t="s">
        <v>455</v>
      </c>
      <c r="C35" s="139" t="str">
        <f>IF(C20-E20&lt;0,E20-C20,"-")</f>
        <v>-</v>
      </c>
      <c r="D35" s="138" t="s">
        <v>564</v>
      </c>
      <c r="E35" s="139">
        <f>IF(C20-E20&gt;0,C20-E20,"-")</f>
        <v>2500</v>
      </c>
    </row>
    <row r="36" spans="1:5" ht="13.5" thickBot="1">
      <c r="A36" s="124" t="s">
        <v>622</v>
      </c>
      <c r="B36" s="138" t="s">
        <v>591</v>
      </c>
      <c r="C36" s="139" t="str">
        <f>IF(C20+C21-E34&lt;0,E34-(C20+C21),"-")</f>
        <v>-</v>
      </c>
      <c r="D36" s="138" t="s">
        <v>592</v>
      </c>
      <c r="E36" s="139" t="str">
        <f>IF(C20+C21-E34&gt;0,C20+C21-E34,"-")</f>
        <v>-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&amp;R5. számú melléklet a  3/2015.(II.12.)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4">
      <pane xSplit="1" ySplit="4" topLeftCell="B14" activePane="bottomRight" state="frozen"/>
      <selection pane="topLeft" activeCell="A4" sqref="A4"/>
      <selection pane="topRight" activeCell="B4" sqref="B4"/>
      <selection pane="bottomLeft" activeCell="A8" sqref="A8"/>
      <selection pane="bottomRight" activeCell="B21" sqref="B21:K21"/>
    </sheetView>
  </sheetViews>
  <sheetFormatPr defaultColWidth="9.140625" defaultRowHeight="19.5" customHeight="1"/>
  <cols>
    <col min="1" max="1" width="37.8515625" style="14" customWidth="1"/>
    <col min="2" max="2" width="11.7109375" style="14" customWidth="1"/>
    <col min="3" max="3" width="11.57421875" style="14" customWidth="1"/>
    <col min="4" max="4" width="12.00390625" style="14" customWidth="1"/>
    <col min="5" max="5" width="14.57421875" style="14" customWidth="1"/>
    <col min="6" max="6" width="11.421875" style="14" customWidth="1"/>
    <col min="7" max="7" width="14.28125" style="14" customWidth="1"/>
    <col min="8" max="9" width="13.421875" style="14" customWidth="1"/>
    <col min="10" max="10" width="12.421875" style="14" customWidth="1"/>
    <col min="11" max="16384" width="9.140625" style="14" customWidth="1"/>
  </cols>
  <sheetData>
    <row r="1" spans="1:36" ht="36" customHeight="1">
      <c r="A1" s="366" t="s">
        <v>717</v>
      </c>
      <c r="B1" s="366"/>
      <c r="C1" s="366"/>
      <c r="D1" s="366"/>
      <c r="E1" s="366"/>
      <c r="F1" s="366"/>
      <c r="G1" s="366"/>
      <c r="H1" s="366"/>
      <c r="I1" s="366"/>
      <c r="J1" s="36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</row>
    <row r="2" spans="1:36" ht="31.5" customHeight="1">
      <c r="A2" s="367" t="s">
        <v>689</v>
      </c>
      <c r="B2" s="367"/>
      <c r="C2" s="367"/>
      <c r="D2" s="367"/>
      <c r="E2" s="367"/>
      <c r="F2" s="367"/>
      <c r="G2" s="367"/>
      <c r="H2" s="367"/>
      <c r="I2" s="367"/>
      <c r="J2" s="36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</row>
    <row r="3" spans="1:10" ht="23.25" customHeight="1">
      <c r="A3" s="462" t="s">
        <v>681</v>
      </c>
      <c r="B3" s="462"/>
      <c r="C3" s="462"/>
      <c r="D3" s="462"/>
      <c r="E3" s="462"/>
      <c r="F3" s="462"/>
      <c r="G3" s="462"/>
      <c r="H3" s="462"/>
      <c r="I3" s="462"/>
      <c r="J3" s="462"/>
    </row>
    <row r="4" s="233" customFormat="1" ht="19.5" customHeight="1">
      <c r="J4" s="233" t="s">
        <v>456</v>
      </c>
    </row>
    <row r="5" spans="1:10" s="233" customFormat="1" ht="19.5" customHeight="1">
      <c r="A5" s="463" t="s">
        <v>1</v>
      </c>
      <c r="B5" s="464" t="s">
        <v>457</v>
      </c>
      <c r="C5" s="464"/>
      <c r="D5" s="464"/>
      <c r="E5" s="464"/>
      <c r="F5" s="465"/>
      <c r="G5" s="466" t="s">
        <v>458</v>
      </c>
      <c r="H5" s="464"/>
      <c r="I5" s="464"/>
      <c r="J5" s="464"/>
    </row>
    <row r="6" spans="1:10" s="233" customFormat="1" ht="107.25" customHeight="1">
      <c r="A6" s="463"/>
      <c r="B6" s="234" t="s">
        <v>459</v>
      </c>
      <c r="C6" s="234" t="s">
        <v>558</v>
      </c>
      <c r="D6" s="234" t="s">
        <v>559</v>
      </c>
      <c r="E6" s="234" t="s">
        <v>460</v>
      </c>
      <c r="F6" s="235" t="s">
        <v>461</v>
      </c>
      <c r="G6" s="236" t="s">
        <v>462</v>
      </c>
      <c r="H6" s="234" t="s">
        <v>463</v>
      </c>
      <c r="I6" s="234" t="s">
        <v>696</v>
      </c>
      <c r="J6" s="234" t="s">
        <v>461</v>
      </c>
    </row>
    <row r="7" spans="1:10" s="233" customFormat="1" ht="28.5" customHeight="1">
      <c r="A7" s="245" t="s">
        <v>464</v>
      </c>
      <c r="B7" s="246"/>
      <c r="C7" s="246"/>
      <c r="D7" s="246"/>
      <c r="E7" s="246"/>
      <c r="F7" s="247"/>
      <c r="G7" s="248"/>
      <c r="H7" s="246"/>
      <c r="I7" s="246"/>
      <c r="J7" s="246"/>
    </row>
    <row r="8" spans="1:10" s="233" customFormat="1" ht="32.25" customHeight="1">
      <c r="A8" s="259" t="s">
        <v>697</v>
      </c>
      <c r="B8" s="238">
        <v>1471</v>
      </c>
      <c r="C8" s="238">
        <v>3969</v>
      </c>
      <c r="D8" s="238">
        <v>671</v>
      </c>
      <c r="E8" s="238">
        <v>5720</v>
      </c>
      <c r="F8" s="239">
        <f aca="true" t="shared" si="0" ref="F8:F17">SUM(B8:E8)</f>
        <v>11831</v>
      </c>
      <c r="G8" s="240">
        <v>6841</v>
      </c>
      <c r="H8" s="238">
        <v>2560</v>
      </c>
      <c r="I8" s="238">
        <v>2430</v>
      </c>
      <c r="J8" s="241">
        <f aca="true" t="shared" si="1" ref="J8:J17">SUM(G8:I8)</f>
        <v>11831</v>
      </c>
    </row>
    <row r="9" spans="1:10" s="233" customFormat="1" ht="36" customHeight="1">
      <c r="A9" s="259" t="s">
        <v>698</v>
      </c>
      <c r="B9" s="238"/>
      <c r="C9" s="238">
        <v>0</v>
      </c>
      <c r="D9" s="238">
        <v>195</v>
      </c>
      <c r="E9" s="238"/>
      <c r="F9" s="239">
        <f>SUM(B9:E9)</f>
        <v>195</v>
      </c>
      <c r="G9" s="240"/>
      <c r="H9" s="238"/>
      <c r="I9" s="238">
        <v>195</v>
      </c>
      <c r="J9" s="241">
        <f t="shared" si="1"/>
        <v>195</v>
      </c>
    </row>
    <row r="10" spans="1:10" s="233" customFormat="1" ht="19.5" customHeight="1">
      <c r="A10" s="237" t="s">
        <v>677</v>
      </c>
      <c r="B10" s="238">
        <v>2054</v>
      </c>
      <c r="C10" s="238">
        <v>1057</v>
      </c>
      <c r="D10" s="238"/>
      <c r="E10" s="238"/>
      <c r="F10" s="239">
        <f>SUM(B10:E10)</f>
        <v>3111</v>
      </c>
      <c r="G10" s="240">
        <v>2500</v>
      </c>
      <c r="H10" s="238"/>
      <c r="I10" s="238">
        <v>611</v>
      </c>
      <c r="J10" s="241">
        <f>SUM(G10:I10)</f>
        <v>3111</v>
      </c>
    </row>
    <row r="11" spans="1:10" s="233" customFormat="1" ht="19.5" customHeight="1">
      <c r="A11" s="237" t="s">
        <v>465</v>
      </c>
      <c r="B11" s="238"/>
      <c r="C11" s="238"/>
      <c r="D11" s="238">
        <v>1094</v>
      </c>
      <c r="E11" s="238"/>
      <c r="F11" s="239">
        <f t="shared" si="0"/>
        <v>1094</v>
      </c>
      <c r="G11" s="240"/>
      <c r="H11" s="238"/>
      <c r="I11" s="238">
        <v>1094</v>
      </c>
      <c r="J11" s="241">
        <f t="shared" si="1"/>
        <v>1094</v>
      </c>
    </row>
    <row r="12" spans="1:10" s="233" customFormat="1" ht="19.5" customHeight="1">
      <c r="A12" s="237" t="s">
        <v>466</v>
      </c>
      <c r="B12" s="238"/>
      <c r="C12" s="238"/>
      <c r="D12" s="238">
        <v>2592</v>
      </c>
      <c r="E12" s="238"/>
      <c r="F12" s="239">
        <f t="shared" si="0"/>
        <v>2592</v>
      </c>
      <c r="G12" s="240">
        <v>1886</v>
      </c>
      <c r="H12" s="238"/>
      <c r="I12" s="238">
        <v>706</v>
      </c>
      <c r="J12" s="241">
        <f t="shared" si="1"/>
        <v>2592</v>
      </c>
    </row>
    <row r="13" spans="1:10" s="233" customFormat="1" ht="19.5" customHeight="1">
      <c r="A13" s="237" t="s">
        <v>467</v>
      </c>
      <c r="B13" s="238"/>
      <c r="C13" s="238"/>
      <c r="D13" s="238">
        <v>45</v>
      </c>
      <c r="E13" s="238"/>
      <c r="F13" s="239">
        <f t="shared" si="0"/>
        <v>45</v>
      </c>
      <c r="G13" s="240"/>
      <c r="H13" s="238"/>
      <c r="I13" s="238">
        <v>45</v>
      </c>
      <c r="J13" s="241">
        <f t="shared" si="1"/>
        <v>45</v>
      </c>
    </row>
    <row r="14" spans="1:10" s="233" customFormat="1" ht="19.5" customHeight="1">
      <c r="A14" s="237" t="s">
        <v>468</v>
      </c>
      <c r="B14" s="238">
        <v>14909</v>
      </c>
      <c r="C14" s="238">
        <v>1700</v>
      </c>
      <c r="D14" s="238"/>
      <c r="E14" s="238">
        <v>1756</v>
      </c>
      <c r="F14" s="239">
        <f t="shared" si="0"/>
        <v>18365</v>
      </c>
      <c r="G14" s="240"/>
      <c r="H14" s="238">
        <v>17601</v>
      </c>
      <c r="I14" s="238">
        <v>764</v>
      </c>
      <c r="J14" s="241">
        <f t="shared" si="1"/>
        <v>18365</v>
      </c>
    </row>
    <row r="15" spans="1:10" s="233" customFormat="1" ht="19.5" customHeight="1">
      <c r="A15" s="237" t="s">
        <v>469</v>
      </c>
      <c r="B15" s="238">
        <v>229</v>
      </c>
      <c r="C15" s="238">
        <v>671</v>
      </c>
      <c r="D15" s="238"/>
      <c r="E15" s="238">
        <v>300</v>
      </c>
      <c r="F15" s="239">
        <f t="shared" si="0"/>
        <v>1200</v>
      </c>
      <c r="G15" s="240">
        <v>1200</v>
      </c>
      <c r="H15" s="238"/>
      <c r="I15" s="238"/>
      <c r="J15" s="241">
        <f t="shared" si="1"/>
        <v>1200</v>
      </c>
    </row>
    <row r="16" spans="1:10" s="233" customFormat="1" ht="19.5" customHeight="1">
      <c r="A16" s="249" t="s">
        <v>470</v>
      </c>
      <c r="B16" s="252"/>
      <c r="C16" s="252"/>
      <c r="D16" s="252"/>
      <c r="E16" s="252"/>
      <c r="F16" s="253">
        <f t="shared" si="0"/>
        <v>0</v>
      </c>
      <c r="G16" s="254"/>
      <c r="H16" s="252"/>
      <c r="I16" s="252"/>
      <c r="J16" s="255">
        <f t="shared" si="1"/>
        <v>0</v>
      </c>
    </row>
    <row r="17" spans="1:10" s="233" customFormat="1" ht="19.5" customHeight="1">
      <c r="A17" s="237" t="s">
        <v>727</v>
      </c>
      <c r="B17" s="238"/>
      <c r="C17" s="238"/>
      <c r="D17" s="238"/>
      <c r="E17" s="238">
        <v>1000</v>
      </c>
      <c r="F17" s="239">
        <f t="shared" si="0"/>
        <v>1000</v>
      </c>
      <c r="G17" s="240"/>
      <c r="H17" s="238"/>
      <c r="I17" s="238">
        <v>1000</v>
      </c>
      <c r="J17" s="241">
        <f t="shared" si="1"/>
        <v>1000</v>
      </c>
    </row>
    <row r="18" spans="1:10" s="233" customFormat="1" ht="19.5" customHeight="1">
      <c r="A18" s="249" t="s">
        <v>557</v>
      </c>
      <c r="B18" s="252"/>
      <c r="C18" s="252"/>
      <c r="D18" s="252"/>
      <c r="E18" s="252"/>
      <c r="F18" s="253"/>
      <c r="G18" s="254"/>
      <c r="H18" s="252"/>
      <c r="I18" s="252"/>
      <c r="J18" s="255"/>
    </row>
    <row r="19" spans="1:10" s="233" customFormat="1" ht="19.5" customHeight="1">
      <c r="A19" s="237"/>
      <c r="B19" s="238"/>
      <c r="C19" s="238"/>
      <c r="D19" s="238"/>
      <c r="E19" s="238"/>
      <c r="F19" s="239"/>
      <c r="G19" s="240"/>
      <c r="H19" s="238"/>
      <c r="I19" s="238"/>
      <c r="J19" s="241"/>
    </row>
    <row r="20" spans="1:10" s="233" customFormat="1" ht="19.5" customHeight="1">
      <c r="A20" s="249" t="s">
        <v>471</v>
      </c>
      <c r="B20" s="251">
        <f>SUM(B8:B17)</f>
        <v>18663</v>
      </c>
      <c r="C20" s="251">
        <f aca="true" t="shared" si="2" ref="C20:J20">SUM(C7:C17)</f>
        <v>7397</v>
      </c>
      <c r="D20" s="251">
        <f t="shared" si="2"/>
        <v>4597</v>
      </c>
      <c r="E20" s="251">
        <f t="shared" si="2"/>
        <v>8776</v>
      </c>
      <c r="F20" s="250">
        <f t="shared" si="2"/>
        <v>39433</v>
      </c>
      <c r="G20" s="256">
        <f t="shared" si="2"/>
        <v>12427</v>
      </c>
      <c r="H20" s="251">
        <f t="shared" si="2"/>
        <v>20161</v>
      </c>
      <c r="I20" s="251">
        <f t="shared" si="2"/>
        <v>6845</v>
      </c>
      <c r="J20" s="251">
        <f t="shared" si="2"/>
        <v>39433</v>
      </c>
    </row>
    <row r="21" s="233" customFormat="1" ht="19.5" customHeight="1"/>
    <row r="22" ht="19.5" customHeight="1">
      <c r="I22" s="15"/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&amp;R6. számú melléklet a 3/2015.(II.12.) számú önkormányzati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2015-02-16T14:13:58Z</dcterms:modified>
  <cp:category/>
  <cp:version/>
  <cp:contentType/>
  <cp:contentStatus/>
</cp:coreProperties>
</file>